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xml"/>
  <Override PartName="/xl/charts/chart2.xml" ContentType="application/vnd.openxmlformats-officedocument.drawingml.chart+xml"/>
  <Override PartName="/xl/drawings/drawing1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EstaPasta_de_trabalho" autoCompressPictures="0"/>
  <bookViews>
    <workbookView xWindow="0" yWindow="0" windowWidth="20490" windowHeight="7755" tabRatio="0" firstSheet="13" activeTab="13"/>
  </bookViews>
  <sheets>
    <sheet name="Cad" sheetId="15" r:id="rId1"/>
    <sheet name="Proc" sheetId="26" r:id="rId2"/>
    <sheet name="Mapa" sheetId="10" r:id="rId3"/>
    <sheet name="Etapa1" sheetId="12" r:id="rId4"/>
    <sheet name="Etapa2" sheetId="21" r:id="rId5"/>
    <sheet name="Etapa3" sheetId="22" r:id="rId6"/>
    <sheet name="Etapa4" sheetId="23" r:id="rId7"/>
    <sheet name="Etapa5" sheetId="24" r:id="rId8"/>
    <sheet name="Apro" sheetId="25" r:id="rId9"/>
    <sheet name="FunilGer" sheetId="14" r:id="rId10"/>
    <sheet name="FunilPro" sheetId="27" r:id="rId11"/>
    <sheet name="Rel" sheetId="13" r:id="rId12"/>
    <sheet name="Das" sheetId="28" r:id="rId13"/>
    <sheet name="Ini" sheetId="29" r:id="rId14"/>
    <sheet name="Duv" sheetId="30" r:id="rId15"/>
    <sheet name="Sug" sheetId="31" r:id="rId16"/>
    <sheet name="Sou" sheetId="32" r:id="rId17"/>
    <sheet name="Dados" sheetId="9" state="hidden" r:id="rId18"/>
  </sheets>
  <definedNames>
    <definedName name="__xlcn.WorksheetConnection_ProC5H561" hidden="1">#REF!</definedName>
    <definedName name="_xlnm._FilterDatabase" localSheetId="8" hidden="1">Apro!$B$7:$L$307</definedName>
    <definedName name="_xlnm._FilterDatabase" localSheetId="3" hidden="1">Etapa1!$B$7:$G$307</definedName>
    <definedName name="_xlnm._FilterDatabase" localSheetId="4" hidden="1">Etapa2!$B$7:$G$307</definedName>
    <definedName name="_xlnm._FilterDatabase" localSheetId="5" hidden="1">Etapa3!$B$7:$G$307</definedName>
    <definedName name="_xlnm._FilterDatabase" localSheetId="6" hidden="1">Etapa4!$B$7:$G$307</definedName>
    <definedName name="_xlnm._FilterDatabase" localSheetId="7" hidden="1">Etapa5!$B$7:$G$307</definedName>
    <definedName name="_xlnm.Print_Area" localSheetId="8">Apro!$B$6:$T$307</definedName>
    <definedName name="_xlnm.Print_Area" localSheetId="12">Das!$B$3:$K$31</definedName>
    <definedName name="_xlnm.Print_Area" localSheetId="9">FunilGer!$B$4:$P$16</definedName>
    <definedName name="_xlnm.Print_Area" localSheetId="10">FunilPro!$B$4:$P$18</definedName>
    <definedName name="_xlnm.Print_Area" localSheetId="2">Mapa!$B$6:$L$307</definedName>
    <definedName name="_xlnm.Print_Area" localSheetId="11">Rel!$B$6:$G$60</definedName>
    <definedName name="ListaCandidatos">OFFSET(Mapa!$AF$8,0,0,COUNTA(Mapa!$C$8:$C$307))</definedName>
    <definedName name="ListaProcessos">OFFSET(Proc!$E$8,0,0,COUNTA(Proc!$D$8:$D$57))</definedName>
    <definedName name="_xlnm.Print_Titles" localSheetId="8">Apro!$7:$7</definedName>
    <definedName name="_xlnm.Print_Titles" localSheetId="2">Mapa!$7:$7</definedName>
  </definedNames>
  <calcPr calcId="145621" iterate="1" concurrentCalc="0"/>
  <extLst>
    <ext xmlns:mx="http://schemas.microsoft.com/office/mac/excel/2008/main" uri="{7523E5D3-25F3-A5E0-1632-64F254C22452}">
      <mx:ArchID Flags="2"/>
    </ext>
  </extLst>
</workbook>
</file>

<file path=xl/calcChain.xml><?xml version="1.0" encoding="utf-8"?>
<calcChain xmlns="http://schemas.openxmlformats.org/spreadsheetml/2006/main">
  <c r="B8" i="12" l="1"/>
  <c r="H8" i="12"/>
  <c r="B9" i="12"/>
  <c r="H9" i="12"/>
  <c r="B10" i="12"/>
  <c r="H10" i="12"/>
  <c r="B11" i="12"/>
  <c r="H11" i="12"/>
  <c r="B12" i="12"/>
  <c r="H12" i="12"/>
  <c r="B13" i="12"/>
  <c r="H13" i="12"/>
  <c r="B14" i="12"/>
  <c r="H14" i="12"/>
  <c r="B15" i="12"/>
  <c r="H15" i="12"/>
  <c r="B16" i="12"/>
  <c r="H16" i="12"/>
  <c r="B17" i="12"/>
  <c r="H17" i="12"/>
  <c r="B19" i="12"/>
  <c r="H19" i="12"/>
  <c r="B20" i="12"/>
  <c r="H20" i="12"/>
  <c r="B21" i="12"/>
  <c r="H21" i="12"/>
  <c r="B22" i="12"/>
  <c r="H22" i="12"/>
  <c r="B23" i="12"/>
  <c r="H23" i="12"/>
  <c r="B24" i="12"/>
  <c r="H24" i="12"/>
  <c r="B25" i="12"/>
  <c r="H25" i="12"/>
  <c r="B26" i="12"/>
  <c r="H26" i="12"/>
  <c r="B27" i="12"/>
  <c r="H27" i="12"/>
  <c r="B28" i="12"/>
  <c r="H28" i="12"/>
  <c r="B29" i="12"/>
  <c r="H29" i="12"/>
  <c r="B30" i="12"/>
  <c r="H30" i="12"/>
  <c r="B31" i="12"/>
  <c r="H31" i="12"/>
  <c r="B32" i="12"/>
  <c r="H32" i="12"/>
  <c r="B33" i="12"/>
  <c r="H33" i="12"/>
  <c r="B34" i="12"/>
  <c r="H34" i="12"/>
  <c r="B35" i="12"/>
  <c r="H35" i="12"/>
  <c r="B36" i="12"/>
  <c r="H36" i="12"/>
  <c r="B37" i="12"/>
  <c r="H37" i="12"/>
  <c r="B38" i="12"/>
  <c r="H38" i="12"/>
  <c r="B39" i="12"/>
  <c r="H39" i="12"/>
  <c r="B40" i="12"/>
  <c r="H40" i="12"/>
  <c r="B41" i="12"/>
  <c r="H41" i="12"/>
  <c r="B42" i="12"/>
  <c r="H42" i="12"/>
  <c r="B43" i="12"/>
  <c r="H43" i="12"/>
  <c r="B44" i="12"/>
  <c r="H44" i="12"/>
  <c r="B45" i="12"/>
  <c r="H45" i="12"/>
  <c r="B46" i="12"/>
  <c r="H46" i="12"/>
  <c r="B47" i="12"/>
  <c r="H47" i="12"/>
  <c r="B48" i="12"/>
  <c r="H48" i="12"/>
  <c r="B49" i="12"/>
  <c r="H49" i="12"/>
  <c r="B50" i="12"/>
  <c r="H50" i="12"/>
  <c r="B51" i="12"/>
  <c r="H51" i="12"/>
  <c r="B52" i="12"/>
  <c r="H52" i="12"/>
  <c r="B53" i="12"/>
  <c r="H53" i="12"/>
  <c r="B54" i="12"/>
  <c r="H54" i="12"/>
  <c r="B55" i="12"/>
  <c r="H55" i="12"/>
  <c r="B56" i="12"/>
  <c r="H56" i="12"/>
  <c r="B57" i="12"/>
  <c r="H57" i="12"/>
  <c r="B58" i="12"/>
  <c r="H58" i="12"/>
  <c r="B59" i="12"/>
  <c r="H59" i="12"/>
  <c r="B60" i="12"/>
  <c r="H60" i="12"/>
  <c r="B61" i="12"/>
  <c r="H61" i="12"/>
  <c r="B62" i="12"/>
  <c r="H62" i="12"/>
  <c r="B63" i="12"/>
  <c r="H63" i="12"/>
  <c r="B64" i="12"/>
  <c r="H64" i="12"/>
  <c r="B65" i="12"/>
  <c r="H65" i="12"/>
  <c r="B66" i="12"/>
  <c r="H66" i="12"/>
  <c r="B67" i="12"/>
  <c r="H67" i="12"/>
  <c r="B68" i="12"/>
  <c r="H68" i="12"/>
  <c r="B69" i="12"/>
  <c r="H69" i="12"/>
  <c r="B70" i="12"/>
  <c r="H70" i="12"/>
  <c r="B71" i="12"/>
  <c r="H71" i="12"/>
  <c r="B72" i="12"/>
  <c r="H72" i="12"/>
  <c r="B73" i="12"/>
  <c r="H73" i="12"/>
  <c r="B74" i="12"/>
  <c r="H74" i="12"/>
  <c r="B75" i="12"/>
  <c r="H75" i="12"/>
  <c r="B76" i="12"/>
  <c r="H76" i="12"/>
  <c r="B77" i="12"/>
  <c r="H77" i="12"/>
  <c r="B78" i="12"/>
  <c r="H78" i="12"/>
  <c r="B79" i="12"/>
  <c r="H79" i="12"/>
  <c r="B80" i="12"/>
  <c r="H80" i="12"/>
  <c r="B81" i="12"/>
  <c r="H81" i="12"/>
  <c r="B82" i="12"/>
  <c r="H82" i="12"/>
  <c r="B83" i="12"/>
  <c r="H83" i="12"/>
  <c r="B84" i="12"/>
  <c r="H84" i="12"/>
  <c r="B85" i="12"/>
  <c r="H85" i="12"/>
  <c r="B86" i="12"/>
  <c r="H86" i="12"/>
  <c r="B87" i="12"/>
  <c r="H87" i="12"/>
  <c r="B88" i="12"/>
  <c r="H88" i="12"/>
  <c r="B89" i="12"/>
  <c r="H89" i="12"/>
  <c r="B90" i="12"/>
  <c r="H90" i="12"/>
  <c r="B91" i="12"/>
  <c r="H91" i="12"/>
  <c r="B92" i="12"/>
  <c r="H92" i="12"/>
  <c r="B93" i="12"/>
  <c r="H93" i="12"/>
  <c r="B94" i="12"/>
  <c r="H94" i="12"/>
  <c r="B95" i="12"/>
  <c r="H95" i="12"/>
  <c r="B96" i="12"/>
  <c r="H96" i="12"/>
  <c r="B97" i="12"/>
  <c r="H97" i="12"/>
  <c r="B98" i="12"/>
  <c r="H98" i="12"/>
  <c r="B99" i="12"/>
  <c r="H99" i="12"/>
  <c r="B100" i="12"/>
  <c r="H100" i="12"/>
  <c r="B101" i="12"/>
  <c r="H101" i="12"/>
  <c r="B102" i="12"/>
  <c r="H102" i="12"/>
  <c r="B103" i="12"/>
  <c r="H103" i="12"/>
  <c r="B104" i="12"/>
  <c r="H104" i="12"/>
  <c r="B105" i="12"/>
  <c r="H105" i="12"/>
  <c r="B106" i="12"/>
  <c r="H106" i="12"/>
  <c r="B107" i="12"/>
  <c r="H107" i="12"/>
  <c r="B108" i="12"/>
  <c r="H108" i="12"/>
  <c r="B109" i="12"/>
  <c r="H109" i="12"/>
  <c r="B110" i="12"/>
  <c r="H110" i="12"/>
  <c r="B111" i="12"/>
  <c r="H111" i="12"/>
  <c r="B112" i="12"/>
  <c r="H112" i="12"/>
  <c r="B113" i="12"/>
  <c r="H113" i="12"/>
  <c r="B114" i="12"/>
  <c r="H114" i="12"/>
  <c r="B115" i="12"/>
  <c r="H115" i="12"/>
  <c r="B116" i="12"/>
  <c r="H116" i="12"/>
  <c r="B117" i="12"/>
  <c r="H117" i="12"/>
  <c r="B118" i="12"/>
  <c r="H118" i="12"/>
  <c r="B119" i="12"/>
  <c r="H119" i="12"/>
  <c r="B120" i="12"/>
  <c r="H120" i="12"/>
  <c r="B121" i="12"/>
  <c r="H121" i="12"/>
  <c r="B122" i="12"/>
  <c r="H122" i="12"/>
  <c r="B123" i="12"/>
  <c r="H123" i="12"/>
  <c r="B124" i="12"/>
  <c r="H124" i="12"/>
  <c r="B125" i="12"/>
  <c r="H125" i="12"/>
  <c r="B126" i="12"/>
  <c r="H126" i="12"/>
  <c r="B127" i="12"/>
  <c r="H127" i="12"/>
  <c r="B128" i="12"/>
  <c r="H128" i="12"/>
  <c r="B129" i="12"/>
  <c r="H129" i="12"/>
  <c r="B130" i="12"/>
  <c r="H130" i="12"/>
  <c r="B131" i="12"/>
  <c r="H131" i="12"/>
  <c r="B132" i="12"/>
  <c r="H132" i="12"/>
  <c r="B133" i="12"/>
  <c r="H133" i="12"/>
  <c r="B134" i="12"/>
  <c r="H134" i="12"/>
  <c r="B135" i="12"/>
  <c r="H135" i="12"/>
  <c r="B136" i="12"/>
  <c r="H136" i="12"/>
  <c r="B137" i="12"/>
  <c r="H137" i="12"/>
  <c r="B138" i="12"/>
  <c r="H138" i="12"/>
  <c r="B139" i="12"/>
  <c r="H139" i="12"/>
  <c r="B140" i="12"/>
  <c r="H140" i="12"/>
  <c r="B141" i="12"/>
  <c r="H141" i="12"/>
  <c r="B142" i="12"/>
  <c r="H142" i="12"/>
  <c r="B143" i="12"/>
  <c r="H143" i="12"/>
  <c r="B144" i="12"/>
  <c r="H144" i="12"/>
  <c r="B145" i="12"/>
  <c r="H145" i="12"/>
  <c r="B146" i="12"/>
  <c r="H146" i="12"/>
  <c r="B147" i="12"/>
  <c r="H147" i="12"/>
  <c r="B148" i="12"/>
  <c r="H148" i="12"/>
  <c r="B149" i="12"/>
  <c r="H149" i="12"/>
  <c r="B150" i="12"/>
  <c r="H150" i="12"/>
  <c r="B151" i="12"/>
  <c r="H151" i="12"/>
  <c r="B152" i="12"/>
  <c r="H152" i="12"/>
  <c r="B153" i="12"/>
  <c r="H153" i="12"/>
  <c r="B154" i="12"/>
  <c r="H154" i="12"/>
  <c r="B155" i="12"/>
  <c r="H155" i="12"/>
  <c r="B156" i="12"/>
  <c r="H156" i="12"/>
  <c r="B157" i="12"/>
  <c r="H157" i="12"/>
  <c r="B158" i="12"/>
  <c r="H158" i="12"/>
  <c r="B159" i="12"/>
  <c r="H159" i="12"/>
  <c r="B160" i="12"/>
  <c r="H160" i="12"/>
  <c r="B161" i="12"/>
  <c r="H161" i="12"/>
  <c r="B162" i="12"/>
  <c r="H162" i="12"/>
  <c r="B163" i="12"/>
  <c r="H163" i="12"/>
  <c r="B164" i="12"/>
  <c r="H164" i="12"/>
  <c r="B165" i="12"/>
  <c r="H165" i="12"/>
  <c r="B166" i="12"/>
  <c r="H166" i="12"/>
  <c r="B167" i="12"/>
  <c r="H167" i="12"/>
  <c r="B168" i="12"/>
  <c r="H168" i="12"/>
  <c r="B169" i="12"/>
  <c r="H169" i="12"/>
  <c r="B170" i="12"/>
  <c r="H170" i="12"/>
  <c r="B171" i="12"/>
  <c r="H171" i="12"/>
  <c r="B172" i="12"/>
  <c r="H172" i="12"/>
  <c r="B173" i="12"/>
  <c r="H173" i="12"/>
  <c r="B174" i="12"/>
  <c r="H174" i="12"/>
  <c r="B175" i="12"/>
  <c r="H175" i="12"/>
  <c r="B176" i="12"/>
  <c r="H176" i="12"/>
  <c r="B177" i="12"/>
  <c r="H177" i="12"/>
  <c r="B178" i="12"/>
  <c r="H178" i="12"/>
  <c r="B179" i="12"/>
  <c r="H179" i="12"/>
  <c r="B180" i="12"/>
  <c r="H180" i="12"/>
  <c r="B181" i="12"/>
  <c r="H181" i="12"/>
  <c r="B182" i="12"/>
  <c r="H182" i="12"/>
  <c r="B183" i="12"/>
  <c r="H183" i="12"/>
  <c r="B184" i="12"/>
  <c r="H184" i="12"/>
  <c r="B185" i="12"/>
  <c r="H185" i="12"/>
  <c r="B186" i="12"/>
  <c r="H186" i="12"/>
  <c r="B187" i="12"/>
  <c r="H187" i="12"/>
  <c r="B188" i="12"/>
  <c r="H188" i="12"/>
  <c r="B189" i="12"/>
  <c r="H189" i="12"/>
  <c r="B190" i="12"/>
  <c r="H190" i="12"/>
  <c r="B191" i="12"/>
  <c r="H191" i="12"/>
  <c r="B192" i="12"/>
  <c r="H192" i="12"/>
  <c r="B193" i="12"/>
  <c r="H193" i="12"/>
  <c r="B194" i="12"/>
  <c r="H194" i="12"/>
  <c r="B195" i="12"/>
  <c r="H195" i="12"/>
  <c r="B196" i="12"/>
  <c r="H196" i="12"/>
  <c r="B197" i="12"/>
  <c r="H197" i="12"/>
  <c r="B198" i="12"/>
  <c r="H198" i="12"/>
  <c r="B199" i="12"/>
  <c r="H199" i="12"/>
  <c r="B200" i="12"/>
  <c r="H200" i="12"/>
  <c r="B201" i="12"/>
  <c r="H201" i="12"/>
  <c r="B202" i="12"/>
  <c r="H202" i="12"/>
  <c r="B203" i="12"/>
  <c r="H203" i="12"/>
  <c r="B204" i="12"/>
  <c r="H204" i="12"/>
  <c r="B205" i="12"/>
  <c r="H205" i="12"/>
  <c r="B206" i="12"/>
  <c r="H206" i="12"/>
  <c r="B207" i="12"/>
  <c r="H207" i="12"/>
  <c r="B208" i="12"/>
  <c r="H208" i="12"/>
  <c r="B209" i="12"/>
  <c r="H209" i="12"/>
  <c r="B210" i="12"/>
  <c r="H210" i="12"/>
  <c r="B211" i="12"/>
  <c r="H211" i="12"/>
  <c r="B212" i="12"/>
  <c r="H212" i="12"/>
  <c r="B213" i="12"/>
  <c r="H213" i="12"/>
  <c r="B214" i="12"/>
  <c r="H214" i="12"/>
  <c r="B215" i="12"/>
  <c r="H215" i="12"/>
  <c r="B216" i="12"/>
  <c r="H216" i="12"/>
  <c r="B217" i="12"/>
  <c r="H217" i="12"/>
  <c r="B218" i="12"/>
  <c r="H218" i="12"/>
  <c r="B219" i="12"/>
  <c r="H219" i="12"/>
  <c r="B220" i="12"/>
  <c r="H220" i="12"/>
  <c r="B221" i="12"/>
  <c r="H221" i="12"/>
  <c r="B222" i="12"/>
  <c r="H222" i="12"/>
  <c r="B223" i="12"/>
  <c r="H223" i="12"/>
  <c r="B224" i="12"/>
  <c r="H224" i="12"/>
  <c r="B225" i="12"/>
  <c r="H225" i="12"/>
  <c r="B226" i="12"/>
  <c r="H226" i="12"/>
  <c r="B227" i="12"/>
  <c r="H227" i="12"/>
  <c r="B228" i="12"/>
  <c r="H228" i="12"/>
  <c r="B229" i="12"/>
  <c r="H229" i="12"/>
  <c r="B230" i="12"/>
  <c r="H230" i="12"/>
  <c r="B231" i="12"/>
  <c r="H231" i="12"/>
  <c r="B232" i="12"/>
  <c r="H232" i="12"/>
  <c r="B233" i="12"/>
  <c r="H233" i="12"/>
  <c r="B234" i="12"/>
  <c r="H234" i="12"/>
  <c r="B235" i="12"/>
  <c r="H235" i="12"/>
  <c r="B236" i="12"/>
  <c r="H236" i="12"/>
  <c r="B237" i="12"/>
  <c r="H237" i="12"/>
  <c r="B238" i="12"/>
  <c r="H238" i="12"/>
  <c r="B239" i="12"/>
  <c r="H239" i="12"/>
  <c r="B240" i="12"/>
  <c r="H240" i="12"/>
  <c r="B241" i="12"/>
  <c r="H241" i="12"/>
  <c r="B242" i="12"/>
  <c r="H242" i="12"/>
  <c r="B243" i="12"/>
  <c r="H243" i="12"/>
  <c r="B244" i="12"/>
  <c r="H244" i="12"/>
  <c r="B245" i="12"/>
  <c r="H245" i="12"/>
  <c r="B246" i="12"/>
  <c r="H246" i="12"/>
  <c r="B247" i="12"/>
  <c r="H247" i="12"/>
  <c r="B248" i="12"/>
  <c r="H248" i="12"/>
  <c r="B249" i="12"/>
  <c r="H249" i="12"/>
  <c r="B250" i="12"/>
  <c r="H250" i="12"/>
  <c r="B251" i="12"/>
  <c r="H251" i="12"/>
  <c r="B252" i="12"/>
  <c r="H252" i="12"/>
  <c r="B253" i="12"/>
  <c r="H253" i="12"/>
  <c r="B254" i="12"/>
  <c r="H254" i="12"/>
  <c r="B255" i="12"/>
  <c r="H255" i="12"/>
  <c r="B256" i="12"/>
  <c r="H256" i="12"/>
  <c r="B257" i="12"/>
  <c r="H257" i="12"/>
  <c r="B258" i="12"/>
  <c r="H258" i="12"/>
  <c r="B259" i="12"/>
  <c r="H259" i="12"/>
  <c r="B260" i="12"/>
  <c r="H260" i="12"/>
  <c r="B261" i="12"/>
  <c r="H261" i="12"/>
  <c r="B262" i="12"/>
  <c r="H262" i="12"/>
  <c r="B263" i="12"/>
  <c r="H263" i="12"/>
  <c r="B264" i="12"/>
  <c r="H264" i="12"/>
  <c r="B265" i="12"/>
  <c r="H265" i="12"/>
  <c r="B266" i="12"/>
  <c r="H266" i="12"/>
  <c r="B267" i="12"/>
  <c r="H267" i="12"/>
  <c r="B268" i="12"/>
  <c r="H268" i="12"/>
  <c r="B269" i="12"/>
  <c r="H269" i="12"/>
  <c r="B270" i="12"/>
  <c r="H270" i="12"/>
  <c r="B271" i="12"/>
  <c r="H271" i="12"/>
  <c r="B272" i="12"/>
  <c r="H272" i="12"/>
  <c r="B273" i="12"/>
  <c r="H273" i="12"/>
  <c r="B274" i="12"/>
  <c r="H274" i="12"/>
  <c r="B275" i="12"/>
  <c r="H275" i="12"/>
  <c r="B276" i="12"/>
  <c r="H276" i="12"/>
  <c r="B277" i="12"/>
  <c r="H277" i="12"/>
  <c r="B278" i="12"/>
  <c r="H278" i="12"/>
  <c r="B279" i="12"/>
  <c r="H279" i="12"/>
  <c r="B280" i="12"/>
  <c r="H280" i="12"/>
  <c r="B281" i="12"/>
  <c r="H281" i="12"/>
  <c r="B282" i="12"/>
  <c r="H282" i="12"/>
  <c r="B283" i="12"/>
  <c r="H283" i="12"/>
  <c r="B284" i="12"/>
  <c r="H284" i="12"/>
  <c r="B285" i="12"/>
  <c r="H285" i="12"/>
  <c r="B286" i="12"/>
  <c r="H286" i="12"/>
  <c r="B287" i="12"/>
  <c r="H287" i="12"/>
  <c r="B288" i="12"/>
  <c r="H288" i="12"/>
  <c r="B289" i="12"/>
  <c r="H289" i="12"/>
  <c r="B290" i="12"/>
  <c r="H290" i="12"/>
  <c r="B291" i="12"/>
  <c r="H291" i="12"/>
  <c r="B292" i="12"/>
  <c r="H292" i="12"/>
  <c r="B293" i="12"/>
  <c r="H293" i="12"/>
  <c r="B294" i="12"/>
  <c r="H294" i="12"/>
  <c r="B295" i="12"/>
  <c r="H295" i="12"/>
  <c r="B296" i="12"/>
  <c r="H296" i="12"/>
  <c r="B297" i="12"/>
  <c r="H297" i="12"/>
  <c r="B298" i="12"/>
  <c r="H298" i="12"/>
  <c r="B299" i="12"/>
  <c r="H299" i="12"/>
  <c r="B300" i="12"/>
  <c r="H300" i="12"/>
  <c r="B301" i="12"/>
  <c r="H301" i="12"/>
  <c r="B302" i="12"/>
  <c r="H302" i="12"/>
  <c r="B303" i="12"/>
  <c r="H303" i="12"/>
  <c r="B304" i="12"/>
  <c r="H304" i="12"/>
  <c r="B305" i="12"/>
  <c r="H305" i="12"/>
  <c r="B306" i="12"/>
  <c r="H306" i="12"/>
  <c r="B307" i="12"/>
  <c r="H307" i="12"/>
  <c r="H18" i="12"/>
  <c r="B8" i="21"/>
  <c r="H8" i="21"/>
  <c r="B9" i="21"/>
  <c r="H9" i="21"/>
  <c r="B10" i="21"/>
  <c r="H10" i="21"/>
  <c r="B11" i="21"/>
  <c r="H11" i="21"/>
  <c r="B12" i="21"/>
  <c r="H12" i="21"/>
  <c r="B13" i="21"/>
  <c r="H13" i="21"/>
  <c r="B14" i="21"/>
  <c r="H14" i="21"/>
  <c r="B15" i="21"/>
  <c r="H15" i="21"/>
  <c r="B16" i="21"/>
  <c r="H16" i="21"/>
  <c r="B17" i="21"/>
  <c r="H17" i="21"/>
  <c r="B18" i="21"/>
  <c r="H18" i="21"/>
  <c r="B19" i="21"/>
  <c r="H19" i="21"/>
  <c r="B20" i="21"/>
  <c r="H20" i="21"/>
  <c r="B21" i="21"/>
  <c r="H21" i="21"/>
  <c r="B22" i="21"/>
  <c r="H22" i="21"/>
  <c r="B23" i="21"/>
  <c r="H23" i="21"/>
  <c r="B24" i="21"/>
  <c r="H24" i="21"/>
  <c r="B25" i="21"/>
  <c r="H25" i="21"/>
  <c r="B26" i="21"/>
  <c r="H26" i="21"/>
  <c r="B27" i="21"/>
  <c r="H27" i="21"/>
  <c r="B28" i="21"/>
  <c r="H28" i="21"/>
  <c r="B29" i="21"/>
  <c r="H29" i="21"/>
  <c r="B30" i="21"/>
  <c r="H30" i="21"/>
  <c r="B31" i="21"/>
  <c r="H31" i="21"/>
  <c r="B32" i="21"/>
  <c r="H32" i="21"/>
  <c r="B33" i="21"/>
  <c r="H33" i="21"/>
  <c r="B34" i="21"/>
  <c r="H34" i="21"/>
  <c r="B35" i="21"/>
  <c r="H35" i="21"/>
  <c r="B36" i="21"/>
  <c r="H36" i="21"/>
  <c r="B37" i="21"/>
  <c r="H37" i="21"/>
  <c r="B38" i="21"/>
  <c r="H38" i="21"/>
  <c r="B39" i="21"/>
  <c r="H39" i="21"/>
  <c r="B40" i="21"/>
  <c r="H40" i="21"/>
  <c r="B41" i="21"/>
  <c r="H41" i="21"/>
  <c r="B42" i="21"/>
  <c r="H42" i="21"/>
  <c r="B43" i="21"/>
  <c r="H43" i="21"/>
  <c r="B44" i="21"/>
  <c r="H44" i="21"/>
  <c r="B45" i="21"/>
  <c r="H45" i="21"/>
  <c r="B46" i="21"/>
  <c r="H46" i="21"/>
  <c r="B47" i="21"/>
  <c r="H47" i="21"/>
  <c r="B48" i="21"/>
  <c r="H48" i="21"/>
  <c r="B49" i="21"/>
  <c r="H49" i="21"/>
  <c r="B50" i="21"/>
  <c r="H50" i="21"/>
  <c r="B51" i="21"/>
  <c r="H51" i="21"/>
  <c r="B52" i="21"/>
  <c r="H52" i="21"/>
  <c r="B53" i="21"/>
  <c r="H53" i="21"/>
  <c r="B54" i="21"/>
  <c r="H54" i="21"/>
  <c r="B55" i="21"/>
  <c r="H55" i="21"/>
  <c r="B56" i="21"/>
  <c r="H56" i="21"/>
  <c r="B57" i="21"/>
  <c r="H57" i="21"/>
  <c r="B58" i="21"/>
  <c r="H58" i="21"/>
  <c r="B59" i="21"/>
  <c r="H59" i="21"/>
  <c r="B60" i="21"/>
  <c r="H60" i="21"/>
  <c r="B61" i="21"/>
  <c r="H61" i="21"/>
  <c r="B62" i="21"/>
  <c r="H62" i="21"/>
  <c r="B63" i="21"/>
  <c r="H63" i="21"/>
  <c r="B64" i="21"/>
  <c r="H64" i="21"/>
  <c r="B65" i="21"/>
  <c r="H65" i="21"/>
  <c r="B66" i="21"/>
  <c r="H66" i="21"/>
  <c r="B67" i="21"/>
  <c r="H67" i="21"/>
  <c r="B68" i="21"/>
  <c r="H68" i="21"/>
  <c r="B69" i="21"/>
  <c r="H69" i="21"/>
  <c r="B70" i="21"/>
  <c r="H70" i="21"/>
  <c r="B71" i="21"/>
  <c r="H71" i="21"/>
  <c r="B72" i="21"/>
  <c r="H72" i="21"/>
  <c r="B73" i="21"/>
  <c r="H73" i="21"/>
  <c r="B74" i="21"/>
  <c r="H74" i="21"/>
  <c r="B75" i="21"/>
  <c r="H75" i="21"/>
  <c r="B76" i="21"/>
  <c r="H76" i="21"/>
  <c r="B77" i="21"/>
  <c r="H77" i="21"/>
  <c r="B78" i="21"/>
  <c r="H78" i="21"/>
  <c r="B79" i="21"/>
  <c r="H79" i="21"/>
  <c r="B80" i="21"/>
  <c r="H80" i="21"/>
  <c r="B81" i="21"/>
  <c r="H81" i="21"/>
  <c r="B82" i="21"/>
  <c r="H82" i="21"/>
  <c r="B83" i="21"/>
  <c r="H83" i="21"/>
  <c r="B84" i="21"/>
  <c r="H84" i="21"/>
  <c r="B85" i="21"/>
  <c r="H85" i="21"/>
  <c r="B86" i="21"/>
  <c r="H86" i="21"/>
  <c r="B87" i="21"/>
  <c r="H87" i="21"/>
  <c r="B88" i="21"/>
  <c r="H88" i="21"/>
  <c r="B89" i="21"/>
  <c r="H89" i="21"/>
  <c r="B90" i="21"/>
  <c r="H90" i="21"/>
  <c r="B91" i="21"/>
  <c r="H91" i="21"/>
  <c r="B92" i="21"/>
  <c r="H92" i="21"/>
  <c r="B93" i="21"/>
  <c r="H93" i="21"/>
  <c r="B94" i="21"/>
  <c r="H94" i="21"/>
  <c r="B95" i="21"/>
  <c r="H95" i="21"/>
  <c r="B96" i="21"/>
  <c r="H96" i="21"/>
  <c r="B97" i="21"/>
  <c r="H97" i="21"/>
  <c r="B98" i="21"/>
  <c r="H98" i="21"/>
  <c r="B99" i="21"/>
  <c r="H99" i="21"/>
  <c r="B100" i="21"/>
  <c r="H100" i="21"/>
  <c r="B101" i="21"/>
  <c r="H101" i="21"/>
  <c r="B102" i="21"/>
  <c r="H102" i="21"/>
  <c r="B103" i="21"/>
  <c r="H103" i="21"/>
  <c r="B104" i="21"/>
  <c r="H104" i="21"/>
  <c r="B105" i="21"/>
  <c r="H105" i="21"/>
  <c r="B106" i="21"/>
  <c r="H106" i="21"/>
  <c r="B107" i="21"/>
  <c r="H107" i="21"/>
  <c r="B108" i="21"/>
  <c r="H108" i="21"/>
  <c r="B109" i="21"/>
  <c r="H109" i="21"/>
  <c r="B110" i="21"/>
  <c r="H110" i="21"/>
  <c r="B111" i="21"/>
  <c r="H111" i="21"/>
  <c r="B112" i="21"/>
  <c r="H112" i="21"/>
  <c r="B113" i="21"/>
  <c r="H113" i="21"/>
  <c r="B114" i="21"/>
  <c r="H114" i="21"/>
  <c r="B115" i="21"/>
  <c r="H115" i="21"/>
  <c r="B116" i="21"/>
  <c r="H116" i="21"/>
  <c r="B117" i="21"/>
  <c r="H117" i="21"/>
  <c r="B118" i="21"/>
  <c r="H118" i="21"/>
  <c r="B119" i="21"/>
  <c r="H119" i="21"/>
  <c r="B120" i="21"/>
  <c r="H120" i="21"/>
  <c r="B121" i="21"/>
  <c r="H121" i="21"/>
  <c r="B122" i="21"/>
  <c r="H122" i="21"/>
  <c r="B123" i="21"/>
  <c r="H123" i="21"/>
  <c r="B124" i="21"/>
  <c r="H124" i="21"/>
  <c r="B125" i="21"/>
  <c r="H125" i="21"/>
  <c r="B126" i="21"/>
  <c r="H126" i="21"/>
  <c r="B127" i="21"/>
  <c r="H127" i="21"/>
  <c r="B128" i="21"/>
  <c r="H128" i="21"/>
  <c r="B129" i="21"/>
  <c r="H129" i="21"/>
  <c r="B130" i="21"/>
  <c r="H130" i="21"/>
  <c r="B131" i="21"/>
  <c r="H131" i="21"/>
  <c r="B132" i="21"/>
  <c r="H132" i="21"/>
  <c r="B133" i="21"/>
  <c r="H133" i="21"/>
  <c r="B134" i="21"/>
  <c r="H134" i="21"/>
  <c r="B135" i="21"/>
  <c r="H135" i="21"/>
  <c r="B136" i="21"/>
  <c r="H136" i="21"/>
  <c r="B137" i="21"/>
  <c r="H137" i="21"/>
  <c r="B138" i="21"/>
  <c r="H138" i="21"/>
  <c r="B139" i="21"/>
  <c r="H139" i="21"/>
  <c r="B140" i="21"/>
  <c r="H140" i="21"/>
  <c r="B141" i="21"/>
  <c r="H141" i="21"/>
  <c r="B142" i="21"/>
  <c r="H142" i="21"/>
  <c r="B143" i="21"/>
  <c r="H143" i="21"/>
  <c r="B144" i="21"/>
  <c r="H144" i="21"/>
  <c r="B145" i="21"/>
  <c r="H145" i="21"/>
  <c r="B146" i="21"/>
  <c r="H146" i="21"/>
  <c r="B147" i="21"/>
  <c r="H147" i="21"/>
  <c r="B148" i="21"/>
  <c r="H148" i="21"/>
  <c r="B149" i="21"/>
  <c r="H149" i="21"/>
  <c r="B150" i="21"/>
  <c r="H150" i="21"/>
  <c r="B151" i="21"/>
  <c r="H151" i="21"/>
  <c r="B152" i="21"/>
  <c r="H152" i="21"/>
  <c r="B153" i="21"/>
  <c r="H153" i="21"/>
  <c r="B154" i="21"/>
  <c r="H154" i="21"/>
  <c r="B155" i="21"/>
  <c r="H155" i="21"/>
  <c r="B156" i="21"/>
  <c r="H156" i="21"/>
  <c r="B157" i="21"/>
  <c r="H157" i="21"/>
  <c r="B158" i="21"/>
  <c r="H158" i="21"/>
  <c r="B159" i="21"/>
  <c r="H159" i="21"/>
  <c r="B160" i="21"/>
  <c r="H160" i="21"/>
  <c r="B161" i="21"/>
  <c r="H161" i="21"/>
  <c r="B162" i="21"/>
  <c r="H162" i="21"/>
  <c r="B163" i="21"/>
  <c r="H163" i="21"/>
  <c r="B164" i="21"/>
  <c r="H164" i="21"/>
  <c r="B165" i="21"/>
  <c r="H165" i="21"/>
  <c r="B166" i="21"/>
  <c r="H166" i="21"/>
  <c r="B167" i="21"/>
  <c r="H167" i="21"/>
  <c r="B168" i="21"/>
  <c r="H168" i="21"/>
  <c r="B169" i="21"/>
  <c r="H169" i="21"/>
  <c r="B170" i="21"/>
  <c r="H170" i="21"/>
  <c r="B171" i="21"/>
  <c r="H171" i="21"/>
  <c r="B172" i="21"/>
  <c r="H172" i="21"/>
  <c r="B173" i="21"/>
  <c r="H173" i="21"/>
  <c r="B174" i="21"/>
  <c r="H174" i="21"/>
  <c r="B175" i="21"/>
  <c r="H175" i="21"/>
  <c r="B176" i="21"/>
  <c r="H176" i="21"/>
  <c r="B177" i="21"/>
  <c r="H177" i="21"/>
  <c r="B178" i="21"/>
  <c r="H178" i="21"/>
  <c r="B179" i="21"/>
  <c r="H179" i="21"/>
  <c r="B180" i="21"/>
  <c r="H180" i="21"/>
  <c r="B181" i="21"/>
  <c r="H181" i="21"/>
  <c r="B182" i="21"/>
  <c r="H182" i="21"/>
  <c r="B183" i="21"/>
  <c r="H183" i="21"/>
  <c r="B184" i="21"/>
  <c r="H184" i="21"/>
  <c r="B185" i="21"/>
  <c r="H185" i="21"/>
  <c r="B186" i="21"/>
  <c r="H186" i="21"/>
  <c r="B187" i="21"/>
  <c r="H187" i="21"/>
  <c r="B188" i="21"/>
  <c r="H188" i="21"/>
  <c r="B189" i="21"/>
  <c r="H189" i="21"/>
  <c r="B190" i="21"/>
  <c r="H190" i="21"/>
  <c r="B191" i="21"/>
  <c r="H191" i="21"/>
  <c r="B192" i="21"/>
  <c r="H192" i="21"/>
  <c r="B193" i="21"/>
  <c r="H193" i="21"/>
  <c r="B194" i="21"/>
  <c r="H194" i="21"/>
  <c r="B195" i="21"/>
  <c r="H195" i="21"/>
  <c r="B196" i="21"/>
  <c r="H196" i="21"/>
  <c r="B197" i="21"/>
  <c r="H197" i="21"/>
  <c r="B198" i="21"/>
  <c r="H198" i="21"/>
  <c r="B199" i="21"/>
  <c r="H199" i="21"/>
  <c r="B200" i="21"/>
  <c r="H200" i="21"/>
  <c r="B201" i="21"/>
  <c r="H201" i="21"/>
  <c r="B202" i="21"/>
  <c r="H202" i="21"/>
  <c r="B203" i="21"/>
  <c r="H203" i="21"/>
  <c r="B204" i="21"/>
  <c r="H204" i="21"/>
  <c r="B205" i="21"/>
  <c r="H205" i="21"/>
  <c r="B206" i="21"/>
  <c r="H206" i="21"/>
  <c r="B207" i="21"/>
  <c r="H207" i="21"/>
  <c r="B208" i="21"/>
  <c r="H208" i="21"/>
  <c r="B209" i="21"/>
  <c r="H209" i="21"/>
  <c r="B210" i="21"/>
  <c r="H210" i="21"/>
  <c r="B211" i="21"/>
  <c r="H211" i="21"/>
  <c r="B212" i="21"/>
  <c r="H212" i="21"/>
  <c r="B213" i="21"/>
  <c r="H213" i="21"/>
  <c r="B214" i="21"/>
  <c r="H214" i="21"/>
  <c r="B215" i="21"/>
  <c r="H215" i="21"/>
  <c r="B216" i="21"/>
  <c r="H216" i="21"/>
  <c r="B217" i="21"/>
  <c r="H217" i="21"/>
  <c r="B218" i="21"/>
  <c r="H218" i="21"/>
  <c r="B219" i="21"/>
  <c r="H219" i="21"/>
  <c r="B220" i="21"/>
  <c r="H220" i="21"/>
  <c r="B221" i="21"/>
  <c r="H221" i="21"/>
  <c r="B222" i="21"/>
  <c r="H222" i="21"/>
  <c r="B223" i="21"/>
  <c r="H223" i="21"/>
  <c r="B224" i="21"/>
  <c r="H224" i="21"/>
  <c r="B225" i="21"/>
  <c r="H225" i="21"/>
  <c r="B226" i="21"/>
  <c r="H226" i="21"/>
  <c r="B227" i="21"/>
  <c r="H227" i="21"/>
  <c r="B228" i="21"/>
  <c r="H228" i="21"/>
  <c r="B229" i="21"/>
  <c r="H229" i="21"/>
  <c r="B230" i="21"/>
  <c r="H230" i="21"/>
  <c r="B231" i="21"/>
  <c r="H231" i="21"/>
  <c r="B232" i="21"/>
  <c r="H232" i="21"/>
  <c r="B233" i="21"/>
  <c r="H233" i="21"/>
  <c r="B234" i="21"/>
  <c r="H234" i="21"/>
  <c r="B235" i="21"/>
  <c r="H235" i="21"/>
  <c r="B236" i="21"/>
  <c r="H236" i="21"/>
  <c r="B237" i="21"/>
  <c r="H237" i="21"/>
  <c r="B238" i="21"/>
  <c r="H238" i="21"/>
  <c r="B239" i="21"/>
  <c r="H239" i="21"/>
  <c r="B240" i="21"/>
  <c r="H240" i="21"/>
  <c r="B241" i="21"/>
  <c r="H241" i="21"/>
  <c r="B242" i="21"/>
  <c r="H242" i="21"/>
  <c r="B243" i="21"/>
  <c r="H243" i="21"/>
  <c r="B244" i="21"/>
  <c r="H244" i="21"/>
  <c r="B245" i="21"/>
  <c r="H245" i="21"/>
  <c r="B246" i="21"/>
  <c r="H246" i="21"/>
  <c r="B247" i="21"/>
  <c r="H247" i="21"/>
  <c r="B248" i="21"/>
  <c r="H248" i="21"/>
  <c r="B249" i="21"/>
  <c r="H249" i="21"/>
  <c r="B250" i="21"/>
  <c r="H250" i="21"/>
  <c r="B251" i="21"/>
  <c r="H251" i="21"/>
  <c r="B252" i="21"/>
  <c r="H252" i="21"/>
  <c r="B253" i="21"/>
  <c r="H253" i="21"/>
  <c r="B254" i="21"/>
  <c r="H254" i="21"/>
  <c r="B255" i="21"/>
  <c r="H255" i="21"/>
  <c r="B256" i="21"/>
  <c r="H256" i="21"/>
  <c r="B257" i="21"/>
  <c r="H257" i="21"/>
  <c r="B258" i="21"/>
  <c r="H258" i="21"/>
  <c r="B259" i="21"/>
  <c r="H259" i="21"/>
  <c r="B260" i="21"/>
  <c r="H260" i="21"/>
  <c r="B261" i="21"/>
  <c r="H261" i="21"/>
  <c r="B262" i="21"/>
  <c r="H262" i="21"/>
  <c r="B263" i="21"/>
  <c r="H263" i="21"/>
  <c r="B264" i="21"/>
  <c r="H264" i="21"/>
  <c r="B265" i="21"/>
  <c r="H265" i="21"/>
  <c r="B266" i="21"/>
  <c r="H266" i="21"/>
  <c r="B267" i="21"/>
  <c r="H267" i="21"/>
  <c r="B268" i="21"/>
  <c r="H268" i="21"/>
  <c r="B269" i="21"/>
  <c r="H269" i="21"/>
  <c r="B270" i="21"/>
  <c r="H270" i="21"/>
  <c r="B271" i="21"/>
  <c r="H271" i="21"/>
  <c r="B272" i="21"/>
  <c r="H272" i="21"/>
  <c r="B273" i="21"/>
  <c r="H273" i="21"/>
  <c r="B274" i="21"/>
  <c r="H274" i="21"/>
  <c r="B275" i="21"/>
  <c r="H275" i="21"/>
  <c r="B276" i="21"/>
  <c r="H276" i="21"/>
  <c r="B277" i="21"/>
  <c r="H277" i="21"/>
  <c r="B278" i="21"/>
  <c r="H278" i="21"/>
  <c r="B279" i="21"/>
  <c r="H279" i="21"/>
  <c r="B280" i="21"/>
  <c r="H280" i="21"/>
  <c r="B281" i="21"/>
  <c r="H281" i="21"/>
  <c r="B282" i="21"/>
  <c r="H282" i="21"/>
  <c r="B283" i="21"/>
  <c r="H283" i="21"/>
  <c r="B284" i="21"/>
  <c r="H284" i="21"/>
  <c r="B285" i="21"/>
  <c r="H285" i="21"/>
  <c r="B286" i="21"/>
  <c r="H286" i="21"/>
  <c r="B287" i="21"/>
  <c r="H287" i="21"/>
  <c r="B288" i="21"/>
  <c r="H288" i="21"/>
  <c r="B289" i="21"/>
  <c r="H289" i="21"/>
  <c r="B290" i="21"/>
  <c r="H290" i="21"/>
  <c r="B291" i="21"/>
  <c r="H291" i="21"/>
  <c r="B292" i="21"/>
  <c r="H292" i="21"/>
  <c r="B293" i="21"/>
  <c r="H293" i="21"/>
  <c r="B294" i="21"/>
  <c r="H294" i="21"/>
  <c r="B295" i="21"/>
  <c r="H295" i="21"/>
  <c r="B296" i="21"/>
  <c r="H296" i="21"/>
  <c r="B297" i="21"/>
  <c r="H297" i="21"/>
  <c r="B298" i="21"/>
  <c r="H298" i="21"/>
  <c r="B299" i="21"/>
  <c r="H299" i="21"/>
  <c r="B300" i="21"/>
  <c r="H300" i="21"/>
  <c r="B301" i="21"/>
  <c r="H301" i="21"/>
  <c r="B302" i="21"/>
  <c r="H302" i="21"/>
  <c r="B303" i="21"/>
  <c r="H303" i="21"/>
  <c r="B304" i="21"/>
  <c r="H304" i="21"/>
  <c r="B305" i="21"/>
  <c r="H305" i="21"/>
  <c r="B306" i="21"/>
  <c r="H306" i="21"/>
  <c r="B307" i="21"/>
  <c r="H307" i="21"/>
  <c r="B8" i="22"/>
  <c r="H8" i="22"/>
  <c r="B9" i="22"/>
  <c r="H9" i="22"/>
  <c r="B10" i="22"/>
  <c r="H10" i="22"/>
  <c r="B11" i="22"/>
  <c r="H11" i="22"/>
  <c r="B12" i="22"/>
  <c r="H12" i="22"/>
  <c r="B13" i="22"/>
  <c r="H13" i="22"/>
  <c r="B14" i="22"/>
  <c r="H14" i="22"/>
  <c r="B15" i="22"/>
  <c r="H15" i="22"/>
  <c r="B16" i="22"/>
  <c r="H16" i="22"/>
  <c r="B17" i="22"/>
  <c r="H17" i="22"/>
  <c r="B18" i="22"/>
  <c r="H18" i="22"/>
  <c r="B19" i="22"/>
  <c r="H19" i="22"/>
  <c r="B20" i="22"/>
  <c r="H20" i="22"/>
  <c r="B21" i="22"/>
  <c r="H21" i="22"/>
  <c r="B22" i="22"/>
  <c r="H22" i="22"/>
  <c r="B23" i="22"/>
  <c r="H23" i="22"/>
  <c r="B24" i="22"/>
  <c r="H24" i="22"/>
  <c r="B25" i="22"/>
  <c r="H25" i="22"/>
  <c r="B26" i="22"/>
  <c r="H26" i="22"/>
  <c r="B27" i="22"/>
  <c r="H27" i="22"/>
  <c r="B28" i="22"/>
  <c r="H28" i="22"/>
  <c r="B29" i="22"/>
  <c r="H29" i="22"/>
  <c r="B30" i="22"/>
  <c r="H30" i="22"/>
  <c r="B31" i="22"/>
  <c r="H31" i="22"/>
  <c r="B32" i="22"/>
  <c r="H32" i="22"/>
  <c r="B33" i="22"/>
  <c r="H33" i="22"/>
  <c r="B34" i="22"/>
  <c r="H34" i="22"/>
  <c r="B35" i="22"/>
  <c r="H35" i="22"/>
  <c r="B36" i="22"/>
  <c r="H36" i="22"/>
  <c r="B37" i="22"/>
  <c r="H37" i="22"/>
  <c r="B38" i="22"/>
  <c r="H38" i="22"/>
  <c r="B39" i="22"/>
  <c r="H39" i="22"/>
  <c r="B40" i="22"/>
  <c r="H40" i="22"/>
  <c r="B41" i="22"/>
  <c r="H41" i="22"/>
  <c r="B42" i="22"/>
  <c r="H42" i="22"/>
  <c r="B43" i="22"/>
  <c r="H43" i="22"/>
  <c r="B44" i="22"/>
  <c r="H44" i="22"/>
  <c r="B45" i="22"/>
  <c r="H45" i="22"/>
  <c r="B46" i="22"/>
  <c r="H46" i="22"/>
  <c r="B47" i="22"/>
  <c r="H47" i="22"/>
  <c r="B48" i="22"/>
  <c r="H48" i="22"/>
  <c r="B49" i="22"/>
  <c r="H49" i="22"/>
  <c r="B50" i="22"/>
  <c r="H50" i="22"/>
  <c r="B51" i="22"/>
  <c r="H51" i="22"/>
  <c r="B52" i="22"/>
  <c r="H52" i="22"/>
  <c r="B53" i="22"/>
  <c r="H53" i="22"/>
  <c r="B54" i="22"/>
  <c r="H54" i="22"/>
  <c r="B55" i="22"/>
  <c r="H55" i="22"/>
  <c r="B56" i="22"/>
  <c r="H56" i="22"/>
  <c r="B57" i="22"/>
  <c r="H57" i="22"/>
  <c r="B58" i="22"/>
  <c r="H58" i="22"/>
  <c r="B59" i="22"/>
  <c r="H59" i="22"/>
  <c r="B60" i="22"/>
  <c r="H60" i="22"/>
  <c r="B61" i="22"/>
  <c r="H61" i="22"/>
  <c r="B62" i="22"/>
  <c r="H62" i="22"/>
  <c r="B63" i="22"/>
  <c r="H63" i="22"/>
  <c r="B64" i="22"/>
  <c r="H64" i="22"/>
  <c r="B65" i="22"/>
  <c r="H65" i="22"/>
  <c r="B66" i="22"/>
  <c r="H66" i="22"/>
  <c r="B67" i="22"/>
  <c r="H67" i="22"/>
  <c r="B68" i="22"/>
  <c r="H68" i="22"/>
  <c r="B69" i="22"/>
  <c r="H69" i="22"/>
  <c r="B70" i="22"/>
  <c r="H70" i="22"/>
  <c r="B71" i="22"/>
  <c r="H71" i="22"/>
  <c r="B72" i="22"/>
  <c r="H72" i="22"/>
  <c r="B73" i="22"/>
  <c r="H73" i="22"/>
  <c r="B74" i="22"/>
  <c r="H74" i="22"/>
  <c r="B75" i="22"/>
  <c r="H75" i="22"/>
  <c r="B76" i="22"/>
  <c r="H76" i="22"/>
  <c r="B77" i="22"/>
  <c r="H77" i="22"/>
  <c r="B78" i="22"/>
  <c r="H78" i="22"/>
  <c r="B79" i="22"/>
  <c r="H79" i="22"/>
  <c r="B80" i="22"/>
  <c r="H80" i="22"/>
  <c r="B81" i="22"/>
  <c r="H81" i="22"/>
  <c r="B82" i="22"/>
  <c r="H82" i="22"/>
  <c r="B83" i="22"/>
  <c r="H83" i="22"/>
  <c r="B84" i="22"/>
  <c r="H84" i="22"/>
  <c r="B85" i="22"/>
  <c r="H85" i="22"/>
  <c r="B86" i="22"/>
  <c r="H86" i="22"/>
  <c r="B87" i="22"/>
  <c r="H87" i="22"/>
  <c r="B88" i="22"/>
  <c r="H88" i="22"/>
  <c r="B89" i="22"/>
  <c r="H89" i="22"/>
  <c r="B90" i="22"/>
  <c r="H90" i="22"/>
  <c r="B91" i="22"/>
  <c r="H91" i="22"/>
  <c r="B92" i="22"/>
  <c r="H92" i="22"/>
  <c r="B93" i="22"/>
  <c r="H93" i="22"/>
  <c r="B94" i="22"/>
  <c r="H94" i="22"/>
  <c r="B95" i="22"/>
  <c r="H95" i="22"/>
  <c r="B96" i="22"/>
  <c r="H96" i="22"/>
  <c r="B97" i="22"/>
  <c r="H97" i="22"/>
  <c r="B98" i="22"/>
  <c r="H98" i="22"/>
  <c r="B99" i="22"/>
  <c r="H99" i="22"/>
  <c r="B100" i="22"/>
  <c r="H100" i="22"/>
  <c r="B101" i="22"/>
  <c r="H101" i="22"/>
  <c r="B102" i="22"/>
  <c r="H102" i="22"/>
  <c r="B103" i="22"/>
  <c r="H103" i="22"/>
  <c r="B104" i="22"/>
  <c r="H104" i="22"/>
  <c r="B105" i="22"/>
  <c r="H105" i="22"/>
  <c r="B106" i="22"/>
  <c r="H106" i="22"/>
  <c r="B107" i="22"/>
  <c r="H107" i="22"/>
  <c r="B108" i="22"/>
  <c r="H108" i="22"/>
  <c r="B109" i="22"/>
  <c r="H109" i="22"/>
  <c r="B110" i="22"/>
  <c r="H110" i="22"/>
  <c r="B111" i="22"/>
  <c r="H111" i="22"/>
  <c r="B112" i="22"/>
  <c r="H112" i="22"/>
  <c r="B113" i="22"/>
  <c r="H113" i="22"/>
  <c r="B114" i="22"/>
  <c r="H114" i="22"/>
  <c r="B115" i="22"/>
  <c r="H115" i="22"/>
  <c r="B116" i="22"/>
  <c r="H116" i="22"/>
  <c r="B117" i="22"/>
  <c r="H117" i="22"/>
  <c r="B118" i="22"/>
  <c r="H118" i="22"/>
  <c r="B119" i="22"/>
  <c r="H119" i="22"/>
  <c r="B120" i="22"/>
  <c r="H120" i="22"/>
  <c r="B121" i="22"/>
  <c r="H121" i="22"/>
  <c r="B122" i="22"/>
  <c r="H122" i="22"/>
  <c r="B123" i="22"/>
  <c r="H123" i="22"/>
  <c r="B124" i="22"/>
  <c r="H124" i="22"/>
  <c r="B125" i="22"/>
  <c r="H125" i="22"/>
  <c r="B126" i="22"/>
  <c r="H126" i="22"/>
  <c r="B127" i="22"/>
  <c r="H127" i="22"/>
  <c r="B128" i="22"/>
  <c r="H128" i="22"/>
  <c r="B129" i="22"/>
  <c r="H129" i="22"/>
  <c r="B130" i="22"/>
  <c r="H130" i="22"/>
  <c r="B131" i="22"/>
  <c r="H131" i="22"/>
  <c r="B132" i="22"/>
  <c r="H132" i="22"/>
  <c r="B133" i="22"/>
  <c r="H133" i="22"/>
  <c r="B134" i="22"/>
  <c r="H134" i="22"/>
  <c r="B135" i="22"/>
  <c r="H135" i="22"/>
  <c r="B136" i="22"/>
  <c r="H136" i="22"/>
  <c r="B137" i="22"/>
  <c r="H137" i="22"/>
  <c r="B138" i="22"/>
  <c r="H138" i="22"/>
  <c r="B139" i="22"/>
  <c r="H139" i="22"/>
  <c r="B140" i="22"/>
  <c r="H140" i="22"/>
  <c r="B141" i="22"/>
  <c r="H141" i="22"/>
  <c r="B142" i="22"/>
  <c r="H142" i="22"/>
  <c r="B143" i="22"/>
  <c r="H143" i="22"/>
  <c r="B144" i="22"/>
  <c r="H144" i="22"/>
  <c r="B145" i="22"/>
  <c r="H145" i="22"/>
  <c r="B146" i="22"/>
  <c r="H146" i="22"/>
  <c r="B147" i="22"/>
  <c r="H147" i="22"/>
  <c r="B148" i="22"/>
  <c r="H148" i="22"/>
  <c r="B149" i="22"/>
  <c r="H149" i="22"/>
  <c r="B150" i="22"/>
  <c r="H150" i="22"/>
  <c r="B151" i="22"/>
  <c r="H151" i="22"/>
  <c r="B152" i="22"/>
  <c r="H152" i="22"/>
  <c r="B153" i="22"/>
  <c r="H153" i="22"/>
  <c r="B154" i="22"/>
  <c r="H154" i="22"/>
  <c r="B155" i="22"/>
  <c r="H155" i="22"/>
  <c r="B156" i="22"/>
  <c r="H156" i="22"/>
  <c r="B157" i="22"/>
  <c r="H157" i="22"/>
  <c r="B158" i="22"/>
  <c r="H158" i="22"/>
  <c r="B159" i="22"/>
  <c r="H159" i="22"/>
  <c r="B160" i="22"/>
  <c r="H160" i="22"/>
  <c r="B161" i="22"/>
  <c r="H161" i="22"/>
  <c r="B162" i="22"/>
  <c r="H162" i="22"/>
  <c r="B163" i="22"/>
  <c r="H163" i="22"/>
  <c r="B164" i="22"/>
  <c r="H164" i="22"/>
  <c r="B165" i="22"/>
  <c r="H165" i="22"/>
  <c r="B166" i="22"/>
  <c r="H166" i="22"/>
  <c r="B167" i="22"/>
  <c r="H167" i="22"/>
  <c r="B168" i="22"/>
  <c r="H168" i="22"/>
  <c r="B169" i="22"/>
  <c r="H169" i="22"/>
  <c r="B170" i="22"/>
  <c r="H170" i="22"/>
  <c r="B171" i="22"/>
  <c r="H171" i="22"/>
  <c r="B172" i="22"/>
  <c r="H172" i="22"/>
  <c r="B173" i="22"/>
  <c r="H173" i="22"/>
  <c r="B174" i="22"/>
  <c r="H174" i="22"/>
  <c r="B175" i="22"/>
  <c r="H175" i="22"/>
  <c r="B176" i="22"/>
  <c r="H176" i="22"/>
  <c r="B177" i="22"/>
  <c r="H177" i="22"/>
  <c r="B178" i="22"/>
  <c r="H178" i="22"/>
  <c r="B179" i="22"/>
  <c r="H179" i="22"/>
  <c r="B180" i="22"/>
  <c r="H180" i="22"/>
  <c r="B181" i="22"/>
  <c r="H181" i="22"/>
  <c r="B182" i="22"/>
  <c r="H182" i="22"/>
  <c r="B183" i="22"/>
  <c r="H183" i="22"/>
  <c r="B184" i="22"/>
  <c r="H184" i="22"/>
  <c r="B185" i="22"/>
  <c r="H185" i="22"/>
  <c r="B186" i="22"/>
  <c r="H186" i="22"/>
  <c r="B187" i="22"/>
  <c r="H187" i="22"/>
  <c r="B188" i="22"/>
  <c r="H188" i="22"/>
  <c r="B189" i="22"/>
  <c r="H189" i="22"/>
  <c r="B190" i="22"/>
  <c r="H190" i="22"/>
  <c r="B191" i="22"/>
  <c r="H191" i="22"/>
  <c r="B192" i="22"/>
  <c r="H192" i="22"/>
  <c r="B193" i="22"/>
  <c r="H193" i="22"/>
  <c r="B194" i="22"/>
  <c r="H194" i="22"/>
  <c r="B195" i="22"/>
  <c r="H195" i="22"/>
  <c r="B196" i="22"/>
  <c r="H196" i="22"/>
  <c r="B197" i="22"/>
  <c r="H197" i="22"/>
  <c r="B198" i="22"/>
  <c r="H198" i="22"/>
  <c r="B199" i="22"/>
  <c r="H199" i="22"/>
  <c r="B200" i="22"/>
  <c r="H200" i="22"/>
  <c r="B201" i="22"/>
  <c r="H201" i="22"/>
  <c r="B202" i="22"/>
  <c r="H202" i="22"/>
  <c r="B203" i="22"/>
  <c r="H203" i="22"/>
  <c r="B204" i="22"/>
  <c r="H204" i="22"/>
  <c r="B205" i="22"/>
  <c r="H205" i="22"/>
  <c r="B206" i="22"/>
  <c r="H206" i="22"/>
  <c r="B207" i="22"/>
  <c r="H207" i="22"/>
  <c r="B208" i="22"/>
  <c r="H208" i="22"/>
  <c r="B209" i="22"/>
  <c r="H209" i="22"/>
  <c r="B210" i="22"/>
  <c r="H210" i="22"/>
  <c r="B211" i="22"/>
  <c r="H211" i="22"/>
  <c r="B212" i="22"/>
  <c r="H212" i="22"/>
  <c r="B213" i="22"/>
  <c r="H213" i="22"/>
  <c r="B214" i="22"/>
  <c r="H214" i="22"/>
  <c r="B215" i="22"/>
  <c r="H215" i="22"/>
  <c r="B216" i="22"/>
  <c r="H216" i="22"/>
  <c r="B217" i="22"/>
  <c r="H217" i="22"/>
  <c r="B218" i="22"/>
  <c r="H218" i="22"/>
  <c r="B219" i="22"/>
  <c r="H219" i="22"/>
  <c r="B220" i="22"/>
  <c r="H220" i="22"/>
  <c r="B221" i="22"/>
  <c r="H221" i="22"/>
  <c r="B222" i="22"/>
  <c r="H222" i="22"/>
  <c r="B223" i="22"/>
  <c r="H223" i="22"/>
  <c r="B224" i="22"/>
  <c r="H224" i="22"/>
  <c r="B225" i="22"/>
  <c r="H225" i="22"/>
  <c r="B226" i="22"/>
  <c r="H226" i="22"/>
  <c r="B227" i="22"/>
  <c r="H227" i="22"/>
  <c r="B228" i="22"/>
  <c r="H228" i="22"/>
  <c r="B229" i="22"/>
  <c r="H229" i="22"/>
  <c r="B230" i="22"/>
  <c r="H230" i="22"/>
  <c r="B231" i="22"/>
  <c r="H231" i="22"/>
  <c r="B232" i="22"/>
  <c r="H232" i="22"/>
  <c r="B233" i="22"/>
  <c r="H233" i="22"/>
  <c r="B234" i="22"/>
  <c r="H234" i="22"/>
  <c r="B235" i="22"/>
  <c r="H235" i="22"/>
  <c r="B236" i="22"/>
  <c r="H236" i="22"/>
  <c r="B237" i="22"/>
  <c r="H237" i="22"/>
  <c r="B238" i="22"/>
  <c r="H238" i="22"/>
  <c r="B239" i="22"/>
  <c r="H239" i="22"/>
  <c r="B240" i="22"/>
  <c r="H240" i="22"/>
  <c r="B241" i="22"/>
  <c r="H241" i="22"/>
  <c r="B242" i="22"/>
  <c r="H242" i="22"/>
  <c r="B243" i="22"/>
  <c r="H243" i="22"/>
  <c r="B244" i="22"/>
  <c r="H244" i="22"/>
  <c r="B245" i="22"/>
  <c r="H245" i="22"/>
  <c r="B246" i="22"/>
  <c r="H246" i="22"/>
  <c r="B247" i="22"/>
  <c r="H247" i="22"/>
  <c r="B248" i="22"/>
  <c r="H248" i="22"/>
  <c r="B249" i="22"/>
  <c r="H249" i="22"/>
  <c r="B250" i="22"/>
  <c r="H250" i="22"/>
  <c r="B251" i="22"/>
  <c r="H251" i="22"/>
  <c r="B252" i="22"/>
  <c r="H252" i="22"/>
  <c r="B253" i="22"/>
  <c r="H253" i="22"/>
  <c r="B254" i="22"/>
  <c r="H254" i="22"/>
  <c r="B255" i="22"/>
  <c r="H255" i="22"/>
  <c r="B256" i="22"/>
  <c r="H256" i="22"/>
  <c r="B257" i="22"/>
  <c r="H257" i="22"/>
  <c r="B258" i="22"/>
  <c r="H258" i="22"/>
  <c r="B259" i="22"/>
  <c r="H259" i="22"/>
  <c r="B260" i="22"/>
  <c r="H260" i="22"/>
  <c r="B261" i="22"/>
  <c r="H261" i="22"/>
  <c r="B262" i="22"/>
  <c r="H262" i="22"/>
  <c r="B263" i="22"/>
  <c r="H263" i="22"/>
  <c r="B264" i="22"/>
  <c r="H264" i="22"/>
  <c r="B265" i="22"/>
  <c r="H265" i="22"/>
  <c r="B266" i="22"/>
  <c r="H266" i="22"/>
  <c r="B267" i="22"/>
  <c r="H267" i="22"/>
  <c r="B268" i="22"/>
  <c r="H268" i="22"/>
  <c r="B269" i="22"/>
  <c r="H269" i="22"/>
  <c r="B270" i="22"/>
  <c r="H270" i="22"/>
  <c r="B271" i="22"/>
  <c r="H271" i="22"/>
  <c r="B272" i="22"/>
  <c r="H272" i="22"/>
  <c r="B273" i="22"/>
  <c r="H273" i="22"/>
  <c r="B274" i="22"/>
  <c r="H274" i="22"/>
  <c r="B275" i="22"/>
  <c r="H275" i="22"/>
  <c r="B276" i="22"/>
  <c r="H276" i="22"/>
  <c r="B277" i="22"/>
  <c r="H277" i="22"/>
  <c r="B278" i="22"/>
  <c r="H278" i="22"/>
  <c r="B279" i="22"/>
  <c r="H279" i="22"/>
  <c r="B280" i="22"/>
  <c r="H280" i="22"/>
  <c r="B281" i="22"/>
  <c r="H281" i="22"/>
  <c r="B282" i="22"/>
  <c r="H282" i="22"/>
  <c r="B283" i="22"/>
  <c r="H283" i="22"/>
  <c r="B284" i="22"/>
  <c r="H284" i="22"/>
  <c r="B285" i="22"/>
  <c r="H285" i="22"/>
  <c r="B286" i="22"/>
  <c r="H286" i="22"/>
  <c r="B287" i="22"/>
  <c r="H287" i="22"/>
  <c r="B288" i="22"/>
  <c r="H288" i="22"/>
  <c r="B289" i="22"/>
  <c r="H289" i="22"/>
  <c r="B290" i="22"/>
  <c r="H290" i="22"/>
  <c r="B291" i="22"/>
  <c r="H291" i="22"/>
  <c r="B292" i="22"/>
  <c r="H292" i="22"/>
  <c r="B293" i="22"/>
  <c r="H293" i="22"/>
  <c r="B294" i="22"/>
  <c r="H294" i="22"/>
  <c r="B295" i="22"/>
  <c r="H295" i="22"/>
  <c r="B296" i="22"/>
  <c r="H296" i="22"/>
  <c r="B297" i="22"/>
  <c r="H297" i="22"/>
  <c r="B298" i="22"/>
  <c r="H298" i="22"/>
  <c r="B299" i="22"/>
  <c r="H299" i="22"/>
  <c r="B300" i="22"/>
  <c r="H300" i="22"/>
  <c r="B301" i="22"/>
  <c r="H301" i="22"/>
  <c r="B302" i="22"/>
  <c r="H302" i="22"/>
  <c r="B303" i="22"/>
  <c r="H303" i="22"/>
  <c r="B304" i="22"/>
  <c r="H304" i="22"/>
  <c r="B305" i="22"/>
  <c r="H305" i="22"/>
  <c r="B306" i="22"/>
  <c r="H306" i="22"/>
  <c r="B307" i="22"/>
  <c r="H307" i="22"/>
  <c r="B8" i="23"/>
  <c r="H8" i="23"/>
  <c r="B9" i="23"/>
  <c r="H9" i="23"/>
  <c r="B10" i="23"/>
  <c r="H10" i="23"/>
  <c r="B11" i="23"/>
  <c r="H11" i="23"/>
  <c r="B12" i="23"/>
  <c r="H12" i="23"/>
  <c r="B13" i="23"/>
  <c r="H13" i="23"/>
  <c r="B14" i="23"/>
  <c r="H14" i="23"/>
  <c r="B15" i="23"/>
  <c r="H15" i="23"/>
  <c r="B16" i="23"/>
  <c r="H16" i="23"/>
  <c r="B17" i="23"/>
  <c r="H17" i="23"/>
  <c r="B18" i="23"/>
  <c r="H18" i="23"/>
  <c r="B19" i="23"/>
  <c r="H19" i="23"/>
  <c r="B20" i="23"/>
  <c r="H20" i="23"/>
  <c r="B21" i="23"/>
  <c r="H21" i="23"/>
  <c r="B22" i="23"/>
  <c r="H22" i="23"/>
  <c r="B23" i="23"/>
  <c r="H23" i="23"/>
  <c r="B24" i="23"/>
  <c r="H24" i="23"/>
  <c r="B25" i="23"/>
  <c r="H25" i="23"/>
  <c r="B26" i="23"/>
  <c r="H26" i="23"/>
  <c r="B27" i="23"/>
  <c r="H27" i="23"/>
  <c r="B28" i="23"/>
  <c r="H28" i="23"/>
  <c r="B29" i="23"/>
  <c r="H29" i="23"/>
  <c r="B30" i="23"/>
  <c r="H30" i="23"/>
  <c r="B31" i="23"/>
  <c r="H31" i="23"/>
  <c r="B32" i="23"/>
  <c r="H32" i="23"/>
  <c r="B33" i="23"/>
  <c r="H33" i="23"/>
  <c r="B34" i="23"/>
  <c r="H34" i="23"/>
  <c r="B35" i="23"/>
  <c r="H35" i="23"/>
  <c r="B36" i="23"/>
  <c r="H36" i="23"/>
  <c r="B37" i="23"/>
  <c r="H37" i="23"/>
  <c r="B38" i="23"/>
  <c r="H38" i="23"/>
  <c r="B39" i="23"/>
  <c r="H39" i="23"/>
  <c r="B40" i="23"/>
  <c r="H40" i="23"/>
  <c r="B41" i="23"/>
  <c r="H41" i="23"/>
  <c r="B42" i="23"/>
  <c r="H42" i="23"/>
  <c r="B43" i="23"/>
  <c r="H43" i="23"/>
  <c r="B44" i="23"/>
  <c r="H44" i="23"/>
  <c r="B45" i="23"/>
  <c r="H45" i="23"/>
  <c r="B46" i="23"/>
  <c r="H46" i="23"/>
  <c r="B47" i="23"/>
  <c r="H47" i="23"/>
  <c r="B48" i="23"/>
  <c r="H48" i="23"/>
  <c r="B49" i="23"/>
  <c r="H49" i="23"/>
  <c r="B50" i="23"/>
  <c r="H50" i="23"/>
  <c r="B51" i="23"/>
  <c r="H51" i="23"/>
  <c r="B52" i="23"/>
  <c r="H52" i="23"/>
  <c r="B53" i="23"/>
  <c r="H53" i="23"/>
  <c r="B54" i="23"/>
  <c r="H54" i="23"/>
  <c r="B55" i="23"/>
  <c r="H55" i="23"/>
  <c r="B56" i="23"/>
  <c r="H56" i="23"/>
  <c r="B57" i="23"/>
  <c r="H57" i="23"/>
  <c r="B58" i="23"/>
  <c r="H58" i="23"/>
  <c r="B59" i="23"/>
  <c r="H59" i="23"/>
  <c r="B60" i="23"/>
  <c r="H60" i="23"/>
  <c r="B61" i="23"/>
  <c r="H61" i="23"/>
  <c r="B62" i="23"/>
  <c r="H62" i="23"/>
  <c r="B63" i="23"/>
  <c r="H63" i="23"/>
  <c r="B64" i="23"/>
  <c r="H64" i="23"/>
  <c r="B65" i="23"/>
  <c r="H65" i="23"/>
  <c r="B66" i="23"/>
  <c r="H66" i="23"/>
  <c r="B67" i="23"/>
  <c r="H67" i="23"/>
  <c r="B68" i="23"/>
  <c r="H68" i="23"/>
  <c r="B69" i="23"/>
  <c r="H69" i="23"/>
  <c r="B70" i="23"/>
  <c r="H70" i="23"/>
  <c r="B71" i="23"/>
  <c r="H71" i="23"/>
  <c r="B72" i="23"/>
  <c r="H72" i="23"/>
  <c r="B73" i="23"/>
  <c r="H73" i="23"/>
  <c r="B74" i="23"/>
  <c r="H74" i="23"/>
  <c r="B75" i="23"/>
  <c r="H75" i="23"/>
  <c r="B76" i="23"/>
  <c r="H76" i="23"/>
  <c r="B77" i="23"/>
  <c r="H77" i="23"/>
  <c r="B78" i="23"/>
  <c r="H78" i="23"/>
  <c r="B79" i="23"/>
  <c r="H79" i="23"/>
  <c r="B80" i="23"/>
  <c r="H80" i="23"/>
  <c r="B81" i="23"/>
  <c r="H81" i="23"/>
  <c r="B82" i="23"/>
  <c r="H82" i="23"/>
  <c r="B83" i="23"/>
  <c r="H83" i="23"/>
  <c r="B84" i="23"/>
  <c r="H84" i="23"/>
  <c r="B85" i="23"/>
  <c r="H85" i="23"/>
  <c r="B86" i="23"/>
  <c r="H86" i="23"/>
  <c r="B87" i="23"/>
  <c r="H87" i="23"/>
  <c r="B88" i="23"/>
  <c r="H88" i="23"/>
  <c r="B89" i="23"/>
  <c r="H89" i="23"/>
  <c r="B90" i="23"/>
  <c r="H90" i="23"/>
  <c r="B91" i="23"/>
  <c r="H91" i="23"/>
  <c r="B92" i="23"/>
  <c r="H92" i="23"/>
  <c r="B93" i="23"/>
  <c r="H93" i="23"/>
  <c r="B94" i="23"/>
  <c r="H94" i="23"/>
  <c r="B95" i="23"/>
  <c r="H95" i="23"/>
  <c r="B96" i="23"/>
  <c r="H96" i="23"/>
  <c r="B97" i="23"/>
  <c r="H97" i="23"/>
  <c r="B98" i="23"/>
  <c r="H98" i="23"/>
  <c r="B99" i="23"/>
  <c r="H99" i="23"/>
  <c r="B100" i="23"/>
  <c r="H100" i="23"/>
  <c r="B101" i="23"/>
  <c r="H101" i="23"/>
  <c r="B102" i="23"/>
  <c r="H102" i="23"/>
  <c r="B103" i="23"/>
  <c r="H103" i="23"/>
  <c r="B104" i="23"/>
  <c r="H104" i="23"/>
  <c r="B105" i="23"/>
  <c r="H105" i="23"/>
  <c r="B106" i="23"/>
  <c r="H106" i="23"/>
  <c r="B107" i="23"/>
  <c r="H107" i="23"/>
  <c r="B108" i="23"/>
  <c r="H108" i="23"/>
  <c r="B109" i="23"/>
  <c r="H109" i="23"/>
  <c r="B110" i="23"/>
  <c r="H110" i="23"/>
  <c r="B111" i="23"/>
  <c r="H111" i="23"/>
  <c r="B112" i="23"/>
  <c r="H112" i="23"/>
  <c r="B113" i="23"/>
  <c r="H113" i="23"/>
  <c r="B114" i="23"/>
  <c r="H114" i="23"/>
  <c r="B115" i="23"/>
  <c r="H115" i="23"/>
  <c r="B116" i="23"/>
  <c r="H116" i="23"/>
  <c r="B117" i="23"/>
  <c r="H117" i="23"/>
  <c r="B118" i="23"/>
  <c r="H118" i="23"/>
  <c r="B119" i="23"/>
  <c r="H119" i="23"/>
  <c r="B120" i="23"/>
  <c r="H120" i="23"/>
  <c r="B121" i="23"/>
  <c r="H121" i="23"/>
  <c r="B122" i="23"/>
  <c r="H122" i="23"/>
  <c r="B123" i="23"/>
  <c r="H123" i="23"/>
  <c r="B124" i="23"/>
  <c r="H124" i="23"/>
  <c r="B125" i="23"/>
  <c r="H125" i="23"/>
  <c r="B126" i="23"/>
  <c r="H126" i="23"/>
  <c r="B127" i="23"/>
  <c r="H127" i="23"/>
  <c r="B128" i="23"/>
  <c r="H128" i="23"/>
  <c r="B129" i="23"/>
  <c r="H129" i="23"/>
  <c r="B130" i="23"/>
  <c r="H130" i="23"/>
  <c r="B131" i="23"/>
  <c r="H131" i="23"/>
  <c r="B132" i="23"/>
  <c r="H132" i="23"/>
  <c r="B133" i="23"/>
  <c r="H133" i="23"/>
  <c r="B134" i="23"/>
  <c r="H134" i="23"/>
  <c r="B135" i="23"/>
  <c r="H135" i="23"/>
  <c r="B136" i="23"/>
  <c r="H136" i="23"/>
  <c r="B137" i="23"/>
  <c r="H137" i="23"/>
  <c r="B138" i="23"/>
  <c r="H138" i="23"/>
  <c r="B139" i="23"/>
  <c r="H139" i="23"/>
  <c r="B140" i="23"/>
  <c r="H140" i="23"/>
  <c r="B141" i="23"/>
  <c r="H141" i="23"/>
  <c r="B142" i="23"/>
  <c r="H142" i="23"/>
  <c r="B143" i="23"/>
  <c r="H143" i="23"/>
  <c r="B144" i="23"/>
  <c r="H144" i="23"/>
  <c r="B145" i="23"/>
  <c r="H145" i="23"/>
  <c r="B146" i="23"/>
  <c r="H146" i="23"/>
  <c r="B147" i="23"/>
  <c r="H147" i="23"/>
  <c r="B148" i="23"/>
  <c r="H148" i="23"/>
  <c r="B149" i="23"/>
  <c r="H149" i="23"/>
  <c r="B150" i="23"/>
  <c r="H150" i="23"/>
  <c r="B151" i="23"/>
  <c r="H151" i="23"/>
  <c r="B152" i="23"/>
  <c r="H152" i="23"/>
  <c r="B153" i="23"/>
  <c r="H153" i="23"/>
  <c r="B154" i="23"/>
  <c r="H154" i="23"/>
  <c r="B155" i="23"/>
  <c r="H155" i="23"/>
  <c r="B156" i="23"/>
  <c r="H156" i="23"/>
  <c r="B157" i="23"/>
  <c r="H157" i="23"/>
  <c r="B158" i="23"/>
  <c r="H158" i="23"/>
  <c r="B159" i="23"/>
  <c r="H159" i="23"/>
  <c r="B160" i="23"/>
  <c r="H160" i="23"/>
  <c r="B161" i="23"/>
  <c r="H161" i="23"/>
  <c r="B162" i="23"/>
  <c r="H162" i="23"/>
  <c r="B163" i="23"/>
  <c r="H163" i="23"/>
  <c r="B164" i="23"/>
  <c r="H164" i="23"/>
  <c r="B165" i="23"/>
  <c r="H165" i="23"/>
  <c r="B166" i="23"/>
  <c r="H166" i="23"/>
  <c r="B167" i="23"/>
  <c r="H167" i="23"/>
  <c r="B168" i="23"/>
  <c r="H168" i="23"/>
  <c r="B169" i="23"/>
  <c r="H169" i="23"/>
  <c r="B170" i="23"/>
  <c r="H170" i="23"/>
  <c r="B171" i="23"/>
  <c r="H171" i="23"/>
  <c r="B172" i="23"/>
  <c r="H172" i="23"/>
  <c r="B173" i="23"/>
  <c r="H173" i="23"/>
  <c r="B174" i="23"/>
  <c r="H174" i="23"/>
  <c r="B175" i="23"/>
  <c r="H175" i="23"/>
  <c r="B176" i="23"/>
  <c r="H176" i="23"/>
  <c r="B177" i="23"/>
  <c r="H177" i="23"/>
  <c r="B178" i="23"/>
  <c r="H178" i="23"/>
  <c r="B179" i="23"/>
  <c r="H179" i="23"/>
  <c r="B180" i="23"/>
  <c r="H180" i="23"/>
  <c r="B181" i="23"/>
  <c r="H181" i="23"/>
  <c r="B182" i="23"/>
  <c r="H182" i="23"/>
  <c r="B183" i="23"/>
  <c r="H183" i="23"/>
  <c r="B184" i="23"/>
  <c r="H184" i="23"/>
  <c r="B185" i="23"/>
  <c r="H185" i="23"/>
  <c r="B186" i="23"/>
  <c r="H186" i="23"/>
  <c r="B187" i="23"/>
  <c r="H187" i="23"/>
  <c r="B188" i="23"/>
  <c r="H188" i="23"/>
  <c r="B189" i="23"/>
  <c r="H189" i="23"/>
  <c r="B190" i="23"/>
  <c r="H190" i="23"/>
  <c r="B191" i="23"/>
  <c r="H191" i="23"/>
  <c r="B192" i="23"/>
  <c r="H192" i="23"/>
  <c r="B193" i="23"/>
  <c r="H193" i="23"/>
  <c r="B194" i="23"/>
  <c r="H194" i="23"/>
  <c r="B195" i="23"/>
  <c r="H195" i="23"/>
  <c r="B196" i="23"/>
  <c r="H196" i="23"/>
  <c r="B197" i="23"/>
  <c r="H197" i="23"/>
  <c r="B198" i="23"/>
  <c r="H198" i="23"/>
  <c r="B199" i="23"/>
  <c r="H199" i="23"/>
  <c r="B200" i="23"/>
  <c r="H200" i="23"/>
  <c r="B201" i="23"/>
  <c r="H201" i="23"/>
  <c r="B202" i="23"/>
  <c r="H202" i="23"/>
  <c r="B203" i="23"/>
  <c r="H203" i="23"/>
  <c r="B204" i="23"/>
  <c r="H204" i="23"/>
  <c r="B205" i="23"/>
  <c r="H205" i="23"/>
  <c r="B206" i="23"/>
  <c r="H206" i="23"/>
  <c r="B207" i="23"/>
  <c r="H207" i="23"/>
  <c r="B208" i="23"/>
  <c r="H208" i="23"/>
  <c r="B209" i="23"/>
  <c r="H209" i="23"/>
  <c r="B210" i="23"/>
  <c r="H210" i="23"/>
  <c r="B211" i="23"/>
  <c r="H211" i="23"/>
  <c r="B212" i="23"/>
  <c r="H212" i="23"/>
  <c r="B213" i="23"/>
  <c r="H213" i="23"/>
  <c r="B214" i="23"/>
  <c r="H214" i="23"/>
  <c r="B215" i="23"/>
  <c r="H215" i="23"/>
  <c r="B216" i="23"/>
  <c r="H216" i="23"/>
  <c r="B217" i="23"/>
  <c r="H217" i="23"/>
  <c r="B218" i="23"/>
  <c r="H218" i="23"/>
  <c r="B219" i="23"/>
  <c r="H219" i="23"/>
  <c r="B220" i="23"/>
  <c r="H220" i="23"/>
  <c r="B221" i="23"/>
  <c r="H221" i="23"/>
  <c r="B222" i="23"/>
  <c r="H222" i="23"/>
  <c r="B223" i="23"/>
  <c r="H223" i="23"/>
  <c r="B224" i="23"/>
  <c r="H224" i="23"/>
  <c r="B225" i="23"/>
  <c r="H225" i="23"/>
  <c r="B226" i="23"/>
  <c r="H226" i="23"/>
  <c r="B227" i="23"/>
  <c r="H227" i="23"/>
  <c r="B228" i="23"/>
  <c r="H228" i="23"/>
  <c r="B229" i="23"/>
  <c r="H229" i="23"/>
  <c r="B230" i="23"/>
  <c r="H230" i="23"/>
  <c r="B231" i="23"/>
  <c r="H231" i="23"/>
  <c r="B232" i="23"/>
  <c r="H232" i="23"/>
  <c r="B233" i="23"/>
  <c r="H233" i="23"/>
  <c r="B234" i="23"/>
  <c r="H234" i="23"/>
  <c r="B235" i="23"/>
  <c r="H235" i="23"/>
  <c r="B236" i="23"/>
  <c r="H236" i="23"/>
  <c r="B237" i="23"/>
  <c r="H237" i="23"/>
  <c r="B238" i="23"/>
  <c r="H238" i="23"/>
  <c r="B239" i="23"/>
  <c r="H239" i="23"/>
  <c r="B240" i="23"/>
  <c r="H240" i="23"/>
  <c r="B241" i="23"/>
  <c r="H241" i="23"/>
  <c r="B242" i="23"/>
  <c r="H242" i="23"/>
  <c r="B243" i="23"/>
  <c r="H243" i="23"/>
  <c r="B244" i="23"/>
  <c r="H244" i="23"/>
  <c r="B245" i="23"/>
  <c r="H245" i="23"/>
  <c r="B246" i="23"/>
  <c r="H246" i="23"/>
  <c r="B247" i="23"/>
  <c r="H247" i="23"/>
  <c r="B248" i="23"/>
  <c r="H248" i="23"/>
  <c r="B249" i="23"/>
  <c r="H249" i="23"/>
  <c r="B250" i="23"/>
  <c r="H250" i="23"/>
  <c r="B251" i="23"/>
  <c r="H251" i="23"/>
  <c r="B252" i="23"/>
  <c r="H252" i="23"/>
  <c r="B253" i="23"/>
  <c r="H253" i="23"/>
  <c r="B254" i="23"/>
  <c r="H254" i="23"/>
  <c r="B255" i="23"/>
  <c r="H255" i="23"/>
  <c r="B256" i="23"/>
  <c r="H256" i="23"/>
  <c r="B257" i="23"/>
  <c r="H257" i="23"/>
  <c r="B258" i="23"/>
  <c r="H258" i="23"/>
  <c r="B259" i="23"/>
  <c r="H259" i="23"/>
  <c r="B260" i="23"/>
  <c r="H260" i="23"/>
  <c r="B261" i="23"/>
  <c r="H261" i="23"/>
  <c r="B262" i="23"/>
  <c r="H262" i="23"/>
  <c r="B263" i="23"/>
  <c r="H263" i="23"/>
  <c r="B264" i="23"/>
  <c r="H264" i="23"/>
  <c r="B265" i="23"/>
  <c r="H265" i="23"/>
  <c r="B266" i="23"/>
  <c r="H266" i="23"/>
  <c r="B267" i="23"/>
  <c r="H267" i="23"/>
  <c r="B268" i="23"/>
  <c r="H268" i="23"/>
  <c r="B269" i="23"/>
  <c r="H269" i="23"/>
  <c r="B270" i="23"/>
  <c r="H270" i="23"/>
  <c r="B271" i="23"/>
  <c r="H271" i="23"/>
  <c r="B272" i="23"/>
  <c r="H272" i="23"/>
  <c r="B273" i="23"/>
  <c r="H273" i="23"/>
  <c r="B274" i="23"/>
  <c r="H274" i="23"/>
  <c r="B275" i="23"/>
  <c r="H275" i="23"/>
  <c r="B276" i="23"/>
  <c r="H276" i="23"/>
  <c r="B277" i="23"/>
  <c r="H277" i="23"/>
  <c r="B278" i="23"/>
  <c r="H278" i="23"/>
  <c r="B279" i="23"/>
  <c r="H279" i="23"/>
  <c r="B280" i="23"/>
  <c r="H280" i="23"/>
  <c r="B281" i="23"/>
  <c r="H281" i="23"/>
  <c r="B282" i="23"/>
  <c r="H282" i="23"/>
  <c r="B283" i="23"/>
  <c r="H283" i="23"/>
  <c r="B284" i="23"/>
  <c r="H284" i="23"/>
  <c r="B285" i="23"/>
  <c r="H285" i="23"/>
  <c r="B286" i="23"/>
  <c r="H286" i="23"/>
  <c r="B287" i="23"/>
  <c r="H287" i="23"/>
  <c r="B288" i="23"/>
  <c r="H288" i="23"/>
  <c r="B289" i="23"/>
  <c r="H289" i="23"/>
  <c r="B290" i="23"/>
  <c r="H290" i="23"/>
  <c r="B291" i="23"/>
  <c r="H291" i="23"/>
  <c r="B292" i="23"/>
  <c r="H292" i="23"/>
  <c r="B293" i="23"/>
  <c r="H293" i="23"/>
  <c r="B294" i="23"/>
  <c r="H294" i="23"/>
  <c r="B295" i="23"/>
  <c r="H295" i="23"/>
  <c r="B296" i="23"/>
  <c r="H296" i="23"/>
  <c r="B297" i="23"/>
  <c r="H297" i="23"/>
  <c r="B298" i="23"/>
  <c r="H298" i="23"/>
  <c r="B299" i="23"/>
  <c r="H299" i="23"/>
  <c r="B300" i="23"/>
  <c r="H300" i="23"/>
  <c r="B301" i="23"/>
  <c r="H301" i="23"/>
  <c r="B302" i="23"/>
  <c r="H302" i="23"/>
  <c r="B303" i="23"/>
  <c r="H303" i="23"/>
  <c r="B304" i="23"/>
  <c r="H304" i="23"/>
  <c r="B305" i="23"/>
  <c r="H305" i="23"/>
  <c r="B306" i="23"/>
  <c r="H306" i="23"/>
  <c r="B307" i="23"/>
  <c r="H307" i="23"/>
  <c r="B8" i="24"/>
  <c r="H8" i="24"/>
  <c r="B9" i="24"/>
  <c r="H9" i="24"/>
  <c r="B10" i="24"/>
  <c r="H10" i="24"/>
  <c r="B11" i="24"/>
  <c r="H11" i="24"/>
  <c r="B12" i="24"/>
  <c r="H12" i="24"/>
  <c r="B13" i="24"/>
  <c r="H13" i="24"/>
  <c r="B14" i="24"/>
  <c r="H14" i="24"/>
  <c r="B15" i="24"/>
  <c r="H15" i="24"/>
  <c r="B16" i="24"/>
  <c r="H16" i="24"/>
  <c r="B17" i="24"/>
  <c r="H17" i="24"/>
  <c r="B18" i="24"/>
  <c r="H18" i="24"/>
  <c r="B19" i="24"/>
  <c r="H19" i="24"/>
  <c r="B20" i="24"/>
  <c r="H20" i="24"/>
  <c r="B21" i="24"/>
  <c r="H21" i="24"/>
  <c r="B22" i="24"/>
  <c r="H22" i="24"/>
  <c r="B23" i="24"/>
  <c r="H23" i="24"/>
  <c r="B24" i="24"/>
  <c r="H24" i="24"/>
  <c r="B25" i="24"/>
  <c r="H25" i="24"/>
  <c r="B26" i="24"/>
  <c r="H26" i="24"/>
  <c r="B27" i="24"/>
  <c r="H27" i="24"/>
  <c r="B28" i="24"/>
  <c r="H28" i="24"/>
  <c r="B29" i="24"/>
  <c r="H29" i="24"/>
  <c r="B30" i="24"/>
  <c r="H30" i="24"/>
  <c r="B31" i="24"/>
  <c r="H31" i="24"/>
  <c r="B32" i="24"/>
  <c r="H32" i="24"/>
  <c r="B33" i="24"/>
  <c r="H33" i="24"/>
  <c r="B34" i="24"/>
  <c r="H34" i="24"/>
  <c r="B35" i="24"/>
  <c r="H35" i="24"/>
  <c r="B36" i="24"/>
  <c r="H36" i="24"/>
  <c r="B37" i="24"/>
  <c r="H37" i="24"/>
  <c r="B38" i="24"/>
  <c r="H38" i="24"/>
  <c r="B39" i="24"/>
  <c r="H39" i="24"/>
  <c r="B40" i="24"/>
  <c r="H40" i="24"/>
  <c r="B41" i="24"/>
  <c r="H41" i="24"/>
  <c r="B42" i="24"/>
  <c r="H42" i="24"/>
  <c r="B43" i="24"/>
  <c r="H43" i="24"/>
  <c r="B44" i="24"/>
  <c r="H44" i="24"/>
  <c r="B45" i="24"/>
  <c r="H45" i="24"/>
  <c r="B46" i="24"/>
  <c r="H46" i="24"/>
  <c r="B47" i="24"/>
  <c r="H47" i="24"/>
  <c r="B48" i="24"/>
  <c r="H48" i="24"/>
  <c r="B49" i="24"/>
  <c r="H49" i="24"/>
  <c r="B50" i="24"/>
  <c r="H50" i="24"/>
  <c r="B51" i="24"/>
  <c r="H51" i="24"/>
  <c r="B52" i="24"/>
  <c r="H52" i="24"/>
  <c r="B53" i="24"/>
  <c r="H53" i="24"/>
  <c r="B54" i="24"/>
  <c r="H54" i="24"/>
  <c r="B55" i="24"/>
  <c r="H55" i="24"/>
  <c r="B56" i="24"/>
  <c r="H56" i="24"/>
  <c r="B57" i="24"/>
  <c r="H57" i="24"/>
  <c r="B58" i="24"/>
  <c r="H58" i="24"/>
  <c r="B59" i="24"/>
  <c r="H59" i="24"/>
  <c r="B60" i="24"/>
  <c r="H60" i="24"/>
  <c r="B61" i="24"/>
  <c r="H61" i="24"/>
  <c r="B62" i="24"/>
  <c r="H62" i="24"/>
  <c r="B63" i="24"/>
  <c r="H63" i="24"/>
  <c r="B64" i="24"/>
  <c r="H64" i="24"/>
  <c r="B65" i="24"/>
  <c r="H65" i="24"/>
  <c r="B66" i="24"/>
  <c r="H66" i="24"/>
  <c r="B67" i="24"/>
  <c r="H67" i="24"/>
  <c r="B68" i="24"/>
  <c r="H68" i="24"/>
  <c r="B69" i="24"/>
  <c r="H69" i="24"/>
  <c r="B70" i="24"/>
  <c r="H70" i="24"/>
  <c r="B71" i="24"/>
  <c r="H71" i="24"/>
  <c r="B72" i="24"/>
  <c r="H72" i="24"/>
  <c r="B73" i="24"/>
  <c r="H73" i="24"/>
  <c r="B74" i="24"/>
  <c r="H74" i="24"/>
  <c r="B75" i="24"/>
  <c r="H75" i="24"/>
  <c r="B76" i="24"/>
  <c r="H76" i="24"/>
  <c r="B77" i="24"/>
  <c r="H77" i="24"/>
  <c r="B78" i="24"/>
  <c r="H78" i="24"/>
  <c r="B79" i="24"/>
  <c r="H79" i="24"/>
  <c r="B80" i="24"/>
  <c r="H80" i="24"/>
  <c r="B81" i="24"/>
  <c r="H81" i="24"/>
  <c r="B82" i="24"/>
  <c r="H82" i="24"/>
  <c r="B83" i="24"/>
  <c r="H83" i="24"/>
  <c r="B84" i="24"/>
  <c r="H84" i="24"/>
  <c r="B85" i="24"/>
  <c r="H85" i="24"/>
  <c r="B86" i="24"/>
  <c r="H86" i="24"/>
  <c r="B87" i="24"/>
  <c r="H87" i="24"/>
  <c r="B88" i="24"/>
  <c r="H88" i="24"/>
  <c r="B89" i="24"/>
  <c r="H89" i="24"/>
  <c r="B90" i="24"/>
  <c r="H90" i="24"/>
  <c r="B91" i="24"/>
  <c r="H91" i="24"/>
  <c r="B92" i="24"/>
  <c r="H92" i="24"/>
  <c r="B93" i="24"/>
  <c r="H93" i="24"/>
  <c r="B94" i="24"/>
  <c r="H94" i="24"/>
  <c r="B95" i="24"/>
  <c r="H95" i="24"/>
  <c r="B96" i="24"/>
  <c r="H96" i="24"/>
  <c r="B97" i="24"/>
  <c r="H97" i="24"/>
  <c r="B98" i="24"/>
  <c r="H98" i="24"/>
  <c r="B99" i="24"/>
  <c r="H99" i="24"/>
  <c r="B100" i="24"/>
  <c r="H100" i="24"/>
  <c r="B101" i="24"/>
  <c r="H101" i="24"/>
  <c r="B102" i="24"/>
  <c r="H102" i="24"/>
  <c r="B103" i="24"/>
  <c r="H103" i="24"/>
  <c r="B104" i="24"/>
  <c r="H104" i="24"/>
  <c r="B105" i="24"/>
  <c r="H105" i="24"/>
  <c r="B106" i="24"/>
  <c r="H106" i="24"/>
  <c r="B107" i="24"/>
  <c r="H107" i="24"/>
  <c r="B108" i="24"/>
  <c r="H108" i="24"/>
  <c r="B109" i="24"/>
  <c r="H109" i="24"/>
  <c r="B110" i="24"/>
  <c r="H110" i="24"/>
  <c r="B111" i="24"/>
  <c r="H111" i="24"/>
  <c r="B112" i="24"/>
  <c r="H112" i="24"/>
  <c r="B113" i="24"/>
  <c r="H113" i="24"/>
  <c r="B114" i="24"/>
  <c r="H114" i="24"/>
  <c r="B115" i="24"/>
  <c r="H115" i="24"/>
  <c r="B116" i="24"/>
  <c r="H116" i="24"/>
  <c r="B117" i="24"/>
  <c r="H117" i="24"/>
  <c r="B118" i="24"/>
  <c r="H118" i="24"/>
  <c r="B119" i="24"/>
  <c r="H119" i="24"/>
  <c r="B120" i="24"/>
  <c r="H120" i="24"/>
  <c r="B121" i="24"/>
  <c r="H121" i="24"/>
  <c r="B122" i="24"/>
  <c r="H122" i="24"/>
  <c r="B123" i="24"/>
  <c r="H123" i="24"/>
  <c r="B124" i="24"/>
  <c r="H124" i="24"/>
  <c r="B125" i="24"/>
  <c r="H125" i="24"/>
  <c r="B126" i="24"/>
  <c r="H126" i="24"/>
  <c r="B127" i="24"/>
  <c r="H127" i="24"/>
  <c r="B128" i="24"/>
  <c r="H128" i="24"/>
  <c r="B129" i="24"/>
  <c r="H129" i="24"/>
  <c r="B130" i="24"/>
  <c r="H130" i="24"/>
  <c r="B131" i="24"/>
  <c r="H131" i="24"/>
  <c r="B132" i="24"/>
  <c r="H132" i="24"/>
  <c r="B133" i="24"/>
  <c r="H133" i="24"/>
  <c r="B134" i="24"/>
  <c r="H134" i="24"/>
  <c r="B135" i="24"/>
  <c r="H135" i="24"/>
  <c r="B136" i="24"/>
  <c r="H136" i="24"/>
  <c r="B137" i="24"/>
  <c r="H137" i="24"/>
  <c r="B138" i="24"/>
  <c r="H138" i="24"/>
  <c r="B139" i="24"/>
  <c r="H139" i="24"/>
  <c r="B140" i="24"/>
  <c r="H140" i="24"/>
  <c r="B141" i="24"/>
  <c r="H141" i="24"/>
  <c r="B142" i="24"/>
  <c r="H142" i="24"/>
  <c r="B143" i="24"/>
  <c r="H143" i="24"/>
  <c r="B144" i="24"/>
  <c r="H144" i="24"/>
  <c r="B145" i="24"/>
  <c r="H145" i="24"/>
  <c r="B146" i="24"/>
  <c r="H146" i="24"/>
  <c r="B147" i="24"/>
  <c r="H147" i="24"/>
  <c r="B148" i="24"/>
  <c r="H148" i="24"/>
  <c r="B149" i="24"/>
  <c r="H149" i="24"/>
  <c r="B150" i="24"/>
  <c r="H150" i="24"/>
  <c r="B151" i="24"/>
  <c r="H151" i="24"/>
  <c r="B152" i="24"/>
  <c r="H152" i="24"/>
  <c r="B153" i="24"/>
  <c r="H153" i="24"/>
  <c r="B154" i="24"/>
  <c r="H154" i="24"/>
  <c r="B155" i="24"/>
  <c r="H155" i="24"/>
  <c r="B156" i="24"/>
  <c r="H156" i="24"/>
  <c r="B157" i="24"/>
  <c r="H157" i="24"/>
  <c r="B158" i="24"/>
  <c r="H158" i="24"/>
  <c r="B159" i="24"/>
  <c r="H159" i="24"/>
  <c r="B160" i="24"/>
  <c r="H160" i="24"/>
  <c r="B161" i="24"/>
  <c r="H161" i="24"/>
  <c r="B162" i="24"/>
  <c r="H162" i="24"/>
  <c r="B163" i="24"/>
  <c r="H163" i="24"/>
  <c r="B164" i="24"/>
  <c r="H164" i="24"/>
  <c r="B165" i="24"/>
  <c r="H165" i="24"/>
  <c r="B166" i="24"/>
  <c r="H166" i="24"/>
  <c r="B167" i="24"/>
  <c r="H167" i="24"/>
  <c r="B168" i="24"/>
  <c r="H168" i="24"/>
  <c r="B169" i="24"/>
  <c r="H169" i="24"/>
  <c r="B170" i="24"/>
  <c r="H170" i="24"/>
  <c r="B171" i="24"/>
  <c r="H171" i="24"/>
  <c r="B172" i="24"/>
  <c r="H172" i="24"/>
  <c r="B173" i="24"/>
  <c r="H173" i="24"/>
  <c r="B174" i="24"/>
  <c r="H174" i="24"/>
  <c r="B175" i="24"/>
  <c r="H175" i="24"/>
  <c r="B176" i="24"/>
  <c r="H176" i="24"/>
  <c r="B177" i="24"/>
  <c r="H177" i="24"/>
  <c r="B178" i="24"/>
  <c r="H178" i="24"/>
  <c r="B179" i="24"/>
  <c r="H179" i="24"/>
  <c r="B180" i="24"/>
  <c r="H180" i="24"/>
  <c r="B181" i="24"/>
  <c r="H181" i="24"/>
  <c r="B182" i="24"/>
  <c r="H182" i="24"/>
  <c r="B183" i="24"/>
  <c r="H183" i="24"/>
  <c r="B184" i="24"/>
  <c r="H184" i="24"/>
  <c r="B185" i="24"/>
  <c r="H185" i="24"/>
  <c r="B186" i="24"/>
  <c r="H186" i="24"/>
  <c r="B187" i="24"/>
  <c r="H187" i="24"/>
  <c r="B188" i="24"/>
  <c r="H188" i="24"/>
  <c r="B189" i="24"/>
  <c r="H189" i="24"/>
  <c r="B190" i="24"/>
  <c r="H190" i="24"/>
  <c r="B191" i="24"/>
  <c r="H191" i="24"/>
  <c r="B192" i="24"/>
  <c r="H192" i="24"/>
  <c r="B193" i="24"/>
  <c r="H193" i="24"/>
  <c r="B194" i="24"/>
  <c r="H194" i="24"/>
  <c r="B195" i="24"/>
  <c r="H195" i="24"/>
  <c r="B196" i="24"/>
  <c r="H196" i="24"/>
  <c r="B197" i="24"/>
  <c r="H197" i="24"/>
  <c r="B198" i="24"/>
  <c r="H198" i="24"/>
  <c r="B199" i="24"/>
  <c r="H199" i="24"/>
  <c r="B200" i="24"/>
  <c r="H200" i="24"/>
  <c r="B201" i="24"/>
  <c r="H201" i="24"/>
  <c r="B202" i="24"/>
  <c r="H202" i="24"/>
  <c r="B203" i="24"/>
  <c r="H203" i="24"/>
  <c r="B204" i="24"/>
  <c r="H204" i="24"/>
  <c r="B205" i="24"/>
  <c r="H205" i="24"/>
  <c r="B206" i="24"/>
  <c r="H206" i="24"/>
  <c r="B207" i="24"/>
  <c r="H207" i="24"/>
  <c r="B208" i="24"/>
  <c r="H208" i="24"/>
  <c r="B209" i="24"/>
  <c r="H209" i="24"/>
  <c r="B210" i="24"/>
  <c r="H210" i="24"/>
  <c r="B211" i="24"/>
  <c r="H211" i="24"/>
  <c r="B212" i="24"/>
  <c r="H212" i="24"/>
  <c r="B213" i="24"/>
  <c r="H213" i="24"/>
  <c r="B214" i="24"/>
  <c r="H214" i="24"/>
  <c r="B215" i="24"/>
  <c r="H215" i="24"/>
  <c r="B216" i="24"/>
  <c r="H216" i="24"/>
  <c r="B217" i="24"/>
  <c r="H217" i="24"/>
  <c r="B218" i="24"/>
  <c r="H218" i="24"/>
  <c r="B219" i="24"/>
  <c r="H219" i="24"/>
  <c r="B220" i="24"/>
  <c r="H220" i="24"/>
  <c r="B221" i="24"/>
  <c r="H221" i="24"/>
  <c r="B222" i="24"/>
  <c r="H222" i="24"/>
  <c r="B223" i="24"/>
  <c r="H223" i="24"/>
  <c r="B224" i="24"/>
  <c r="H224" i="24"/>
  <c r="B225" i="24"/>
  <c r="H225" i="24"/>
  <c r="B226" i="24"/>
  <c r="H226" i="24"/>
  <c r="B227" i="24"/>
  <c r="H227" i="24"/>
  <c r="B228" i="24"/>
  <c r="H228" i="24"/>
  <c r="B229" i="24"/>
  <c r="H229" i="24"/>
  <c r="B230" i="24"/>
  <c r="H230" i="24"/>
  <c r="B231" i="24"/>
  <c r="H231" i="24"/>
  <c r="B232" i="24"/>
  <c r="H232" i="24"/>
  <c r="B233" i="24"/>
  <c r="H233" i="24"/>
  <c r="B234" i="24"/>
  <c r="H234" i="24"/>
  <c r="B235" i="24"/>
  <c r="H235" i="24"/>
  <c r="B236" i="24"/>
  <c r="H236" i="24"/>
  <c r="B237" i="24"/>
  <c r="H237" i="24"/>
  <c r="B238" i="24"/>
  <c r="H238" i="24"/>
  <c r="B239" i="24"/>
  <c r="H239" i="24"/>
  <c r="B240" i="24"/>
  <c r="H240" i="24"/>
  <c r="B241" i="24"/>
  <c r="H241" i="24"/>
  <c r="B242" i="24"/>
  <c r="H242" i="24"/>
  <c r="B243" i="24"/>
  <c r="H243" i="24"/>
  <c r="B244" i="24"/>
  <c r="H244" i="24"/>
  <c r="B245" i="24"/>
  <c r="H245" i="24"/>
  <c r="B246" i="24"/>
  <c r="H246" i="24"/>
  <c r="B247" i="24"/>
  <c r="H247" i="24"/>
  <c r="B248" i="24"/>
  <c r="H248" i="24"/>
  <c r="B249" i="24"/>
  <c r="H249" i="24"/>
  <c r="B250" i="24"/>
  <c r="H250" i="24"/>
  <c r="B251" i="24"/>
  <c r="H251" i="24"/>
  <c r="B252" i="24"/>
  <c r="H252" i="24"/>
  <c r="B253" i="24"/>
  <c r="H253" i="24"/>
  <c r="B254" i="24"/>
  <c r="H254" i="24"/>
  <c r="B255" i="24"/>
  <c r="H255" i="24"/>
  <c r="B256" i="24"/>
  <c r="H256" i="24"/>
  <c r="B257" i="24"/>
  <c r="H257" i="24"/>
  <c r="B258" i="24"/>
  <c r="H258" i="24"/>
  <c r="B259" i="24"/>
  <c r="H259" i="24"/>
  <c r="B260" i="24"/>
  <c r="H260" i="24"/>
  <c r="B261" i="24"/>
  <c r="H261" i="24"/>
  <c r="B262" i="24"/>
  <c r="H262" i="24"/>
  <c r="B263" i="24"/>
  <c r="H263" i="24"/>
  <c r="B264" i="24"/>
  <c r="H264" i="24"/>
  <c r="B265" i="24"/>
  <c r="H265" i="24"/>
  <c r="B266" i="24"/>
  <c r="H266" i="24"/>
  <c r="B267" i="24"/>
  <c r="H267" i="24"/>
  <c r="B268" i="24"/>
  <c r="H268" i="24"/>
  <c r="B269" i="24"/>
  <c r="H269" i="24"/>
  <c r="B270" i="24"/>
  <c r="H270" i="24"/>
  <c r="B271" i="24"/>
  <c r="H271" i="24"/>
  <c r="B272" i="24"/>
  <c r="H272" i="24"/>
  <c r="B273" i="24"/>
  <c r="H273" i="24"/>
  <c r="B274" i="24"/>
  <c r="H274" i="24"/>
  <c r="B275" i="24"/>
  <c r="H275" i="24"/>
  <c r="B276" i="24"/>
  <c r="H276" i="24"/>
  <c r="B277" i="24"/>
  <c r="H277" i="24"/>
  <c r="B278" i="24"/>
  <c r="H278" i="24"/>
  <c r="B279" i="24"/>
  <c r="H279" i="24"/>
  <c r="B280" i="24"/>
  <c r="H280" i="24"/>
  <c r="B281" i="24"/>
  <c r="H281" i="24"/>
  <c r="B282" i="24"/>
  <c r="H282" i="24"/>
  <c r="B283" i="24"/>
  <c r="H283" i="24"/>
  <c r="B284" i="24"/>
  <c r="H284" i="24"/>
  <c r="B285" i="24"/>
  <c r="H285" i="24"/>
  <c r="B286" i="24"/>
  <c r="H286" i="24"/>
  <c r="B287" i="24"/>
  <c r="H287" i="24"/>
  <c r="B288" i="24"/>
  <c r="H288" i="24"/>
  <c r="B289" i="24"/>
  <c r="H289" i="24"/>
  <c r="B290" i="24"/>
  <c r="H290" i="24"/>
  <c r="B291" i="24"/>
  <c r="H291" i="24"/>
  <c r="B292" i="24"/>
  <c r="H292" i="24"/>
  <c r="B293" i="24"/>
  <c r="H293" i="24"/>
  <c r="B294" i="24"/>
  <c r="H294" i="24"/>
  <c r="B295" i="24"/>
  <c r="H295" i="24"/>
  <c r="B296" i="24"/>
  <c r="H296" i="24"/>
  <c r="B297" i="24"/>
  <c r="H297" i="24"/>
  <c r="B298" i="24"/>
  <c r="H298" i="24"/>
  <c r="B299" i="24"/>
  <c r="H299" i="24"/>
  <c r="B300" i="24"/>
  <c r="H300" i="24"/>
  <c r="B301" i="24"/>
  <c r="H301" i="24"/>
  <c r="B302" i="24"/>
  <c r="H302" i="24"/>
  <c r="B303" i="24"/>
  <c r="H303" i="24"/>
  <c r="B304" i="24"/>
  <c r="H304" i="24"/>
  <c r="B305" i="24"/>
  <c r="H305" i="24"/>
  <c r="B306" i="24"/>
  <c r="H306" i="24"/>
  <c r="B307" i="24"/>
  <c r="H307" i="24"/>
  <c r="E8" i="25"/>
  <c r="B8" i="25"/>
  <c r="D8" i="25"/>
  <c r="F8" i="25"/>
  <c r="E9" i="25"/>
  <c r="B9" i="25"/>
  <c r="D9" i="25"/>
  <c r="F9" i="25"/>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E115" i="25"/>
  <c r="E116" i="25"/>
  <c r="E117" i="25"/>
  <c r="E118" i="25"/>
  <c r="E119" i="25"/>
  <c r="E120" i="25"/>
  <c r="E121" i="25"/>
  <c r="E122" i="25"/>
  <c r="E123" i="25"/>
  <c r="E124" i="25"/>
  <c r="E125" i="25"/>
  <c r="E126" i="25"/>
  <c r="E127" i="25"/>
  <c r="E128" i="25"/>
  <c r="E129" i="25"/>
  <c r="E130" i="25"/>
  <c r="E131" i="25"/>
  <c r="E132" i="25"/>
  <c r="E133" i="25"/>
  <c r="E134" i="25"/>
  <c r="E135" i="25"/>
  <c r="E136" i="25"/>
  <c r="E137" i="25"/>
  <c r="E138" i="25"/>
  <c r="E139" i="25"/>
  <c r="E140" i="25"/>
  <c r="E141" i="25"/>
  <c r="E142" i="25"/>
  <c r="E143" i="25"/>
  <c r="E144" i="25"/>
  <c r="E145" i="25"/>
  <c r="E146" i="25"/>
  <c r="E147" i="25"/>
  <c r="E148" i="25"/>
  <c r="E149" i="25"/>
  <c r="E150" i="25"/>
  <c r="E151" i="25"/>
  <c r="E152" i="25"/>
  <c r="E153" i="25"/>
  <c r="E154" i="25"/>
  <c r="E155" i="25"/>
  <c r="E156" i="25"/>
  <c r="E157" i="25"/>
  <c r="E158" i="25"/>
  <c r="E159" i="25"/>
  <c r="E160" i="25"/>
  <c r="E161" i="25"/>
  <c r="E162" i="25"/>
  <c r="E163" i="25"/>
  <c r="E164" i="25"/>
  <c r="E165" i="25"/>
  <c r="E166" i="25"/>
  <c r="E167" i="25"/>
  <c r="E168" i="25"/>
  <c r="E169" i="25"/>
  <c r="E170" i="25"/>
  <c r="E171" i="25"/>
  <c r="E172" i="25"/>
  <c r="E173" i="25"/>
  <c r="E174" i="25"/>
  <c r="E175" i="25"/>
  <c r="E176" i="25"/>
  <c r="E177" i="25"/>
  <c r="E178" i="25"/>
  <c r="E179" i="25"/>
  <c r="E180" i="25"/>
  <c r="E181" i="25"/>
  <c r="E182" i="25"/>
  <c r="E183" i="25"/>
  <c r="E184" i="25"/>
  <c r="E185" i="25"/>
  <c r="E186" i="25"/>
  <c r="E187" i="25"/>
  <c r="E188" i="25"/>
  <c r="E189" i="25"/>
  <c r="E190" i="25"/>
  <c r="E191" i="25"/>
  <c r="E192" i="25"/>
  <c r="E193" i="25"/>
  <c r="E194" i="25"/>
  <c r="E195" i="25"/>
  <c r="E196" i="25"/>
  <c r="E197" i="25"/>
  <c r="E198" i="25"/>
  <c r="E199" i="25"/>
  <c r="E200" i="25"/>
  <c r="E201" i="25"/>
  <c r="E202" i="25"/>
  <c r="E203" i="25"/>
  <c r="E204" i="25"/>
  <c r="E205" i="25"/>
  <c r="E206" i="25"/>
  <c r="E207" i="25"/>
  <c r="E208" i="25"/>
  <c r="E209" i="25"/>
  <c r="E210" i="25"/>
  <c r="E211" i="25"/>
  <c r="E212" i="25"/>
  <c r="E213" i="25"/>
  <c r="E214" i="25"/>
  <c r="E215" i="25"/>
  <c r="E216" i="25"/>
  <c r="E217" i="25"/>
  <c r="E218" i="25"/>
  <c r="E219" i="25"/>
  <c r="E220" i="25"/>
  <c r="E221" i="25"/>
  <c r="E222" i="25"/>
  <c r="E223" i="25"/>
  <c r="E224" i="25"/>
  <c r="E225" i="25"/>
  <c r="E226" i="25"/>
  <c r="E227" i="25"/>
  <c r="E228" i="25"/>
  <c r="E229" i="25"/>
  <c r="E230" i="25"/>
  <c r="E231" i="25"/>
  <c r="E232" i="25"/>
  <c r="E233" i="25"/>
  <c r="E234" i="25"/>
  <c r="E235" i="25"/>
  <c r="E236" i="25"/>
  <c r="E237" i="25"/>
  <c r="E238" i="25"/>
  <c r="E239" i="25"/>
  <c r="E240" i="25"/>
  <c r="E241" i="25"/>
  <c r="E242" i="25"/>
  <c r="E243" i="25"/>
  <c r="E244" i="25"/>
  <c r="E245" i="25"/>
  <c r="E246" i="25"/>
  <c r="E247" i="25"/>
  <c r="E248" i="25"/>
  <c r="E249" i="25"/>
  <c r="E250" i="25"/>
  <c r="E251" i="25"/>
  <c r="E252" i="25"/>
  <c r="E253" i="25"/>
  <c r="E254" i="25"/>
  <c r="E255" i="25"/>
  <c r="E256" i="25"/>
  <c r="E257" i="25"/>
  <c r="E258" i="25"/>
  <c r="E259" i="25"/>
  <c r="E260" i="25"/>
  <c r="E261" i="25"/>
  <c r="E262" i="25"/>
  <c r="E263" i="25"/>
  <c r="E264" i="25"/>
  <c r="E265" i="25"/>
  <c r="E266" i="25"/>
  <c r="E267" i="25"/>
  <c r="E268" i="25"/>
  <c r="E269" i="25"/>
  <c r="E270" i="25"/>
  <c r="E271" i="25"/>
  <c r="E272" i="25"/>
  <c r="E273" i="25"/>
  <c r="E274" i="25"/>
  <c r="E275" i="25"/>
  <c r="E276" i="25"/>
  <c r="E277" i="25"/>
  <c r="E278" i="25"/>
  <c r="E279" i="25"/>
  <c r="E280" i="25"/>
  <c r="E281" i="25"/>
  <c r="E282" i="25"/>
  <c r="E283" i="25"/>
  <c r="E284" i="25"/>
  <c r="E285" i="25"/>
  <c r="E286" i="25"/>
  <c r="E287" i="25"/>
  <c r="E288" i="25"/>
  <c r="E289" i="25"/>
  <c r="E290" i="25"/>
  <c r="E291" i="25"/>
  <c r="E292" i="25"/>
  <c r="E293" i="25"/>
  <c r="E294" i="25"/>
  <c r="E295" i="25"/>
  <c r="E296" i="25"/>
  <c r="E297" i="25"/>
  <c r="E298" i="25"/>
  <c r="E299" i="25"/>
  <c r="E300" i="25"/>
  <c r="E301" i="25"/>
  <c r="E302" i="25"/>
  <c r="E303" i="25"/>
  <c r="E304" i="25"/>
  <c r="E305" i="25"/>
  <c r="E306" i="25"/>
  <c r="E307" i="25"/>
  <c r="B10" i="25"/>
  <c r="D10" i="25"/>
  <c r="F10" i="25"/>
  <c r="B11" i="25"/>
  <c r="D11" i="25"/>
  <c r="F11" i="25"/>
  <c r="B12" i="25"/>
  <c r="D12" i="25"/>
  <c r="F12" i="25"/>
  <c r="B13" i="25"/>
  <c r="D13" i="25"/>
  <c r="F13" i="25"/>
  <c r="B14" i="25"/>
  <c r="D14" i="25"/>
  <c r="F14" i="25"/>
  <c r="B15" i="25"/>
  <c r="D15" i="25"/>
  <c r="F15" i="25"/>
  <c r="B16" i="25"/>
  <c r="D16" i="25"/>
  <c r="F16" i="25"/>
  <c r="B17" i="25"/>
  <c r="D17" i="25"/>
  <c r="F17" i="25"/>
  <c r="B18" i="25"/>
  <c r="D18" i="25"/>
  <c r="F18" i="25"/>
  <c r="B19" i="25"/>
  <c r="D19" i="25"/>
  <c r="F19" i="25"/>
  <c r="B20" i="25"/>
  <c r="D20" i="25"/>
  <c r="F20" i="25"/>
  <c r="B21" i="25"/>
  <c r="D21" i="25"/>
  <c r="F21" i="25"/>
  <c r="B22" i="25"/>
  <c r="D22" i="25"/>
  <c r="F22" i="25"/>
  <c r="B23" i="25"/>
  <c r="D23" i="25"/>
  <c r="F23" i="25"/>
  <c r="B24" i="25"/>
  <c r="D24" i="25"/>
  <c r="F24" i="25"/>
  <c r="B25" i="25"/>
  <c r="D25" i="25"/>
  <c r="F25" i="25"/>
  <c r="B26" i="25"/>
  <c r="D26" i="25"/>
  <c r="F26" i="25"/>
  <c r="B27" i="25"/>
  <c r="D27" i="25"/>
  <c r="F27" i="25"/>
  <c r="B28" i="25"/>
  <c r="D28" i="25"/>
  <c r="F28" i="25"/>
  <c r="B29" i="25"/>
  <c r="D29" i="25"/>
  <c r="F29" i="25"/>
  <c r="B30" i="25"/>
  <c r="D30" i="25"/>
  <c r="F30" i="25"/>
  <c r="B31" i="25"/>
  <c r="D31" i="25"/>
  <c r="F31" i="25"/>
  <c r="B32" i="25"/>
  <c r="D32" i="25"/>
  <c r="F32" i="25"/>
  <c r="B33" i="25"/>
  <c r="D33" i="25"/>
  <c r="F33" i="25"/>
  <c r="B34" i="25"/>
  <c r="D34" i="25"/>
  <c r="F34" i="25"/>
  <c r="B35" i="25"/>
  <c r="D35" i="25"/>
  <c r="F35" i="25"/>
  <c r="B36" i="25"/>
  <c r="D36" i="25"/>
  <c r="F36" i="25"/>
  <c r="B37" i="25"/>
  <c r="D37" i="25"/>
  <c r="F37" i="25"/>
  <c r="B38" i="25"/>
  <c r="D38" i="25"/>
  <c r="F38" i="25"/>
  <c r="B39" i="25"/>
  <c r="D39" i="25"/>
  <c r="F39" i="25"/>
  <c r="B40" i="25"/>
  <c r="D40" i="25"/>
  <c r="F40" i="25"/>
  <c r="B41" i="25"/>
  <c r="D41" i="25"/>
  <c r="F41" i="25"/>
  <c r="B42" i="25"/>
  <c r="D42" i="25"/>
  <c r="F42" i="25"/>
  <c r="B43" i="25"/>
  <c r="D43" i="25"/>
  <c r="F43" i="25"/>
  <c r="B44" i="25"/>
  <c r="D44" i="25"/>
  <c r="F44" i="25"/>
  <c r="B45" i="25"/>
  <c r="D45" i="25"/>
  <c r="F45" i="25"/>
  <c r="B46" i="25"/>
  <c r="D46" i="25"/>
  <c r="F46" i="25"/>
  <c r="B47" i="25"/>
  <c r="D47" i="25"/>
  <c r="F47" i="25"/>
  <c r="B48" i="25"/>
  <c r="D48" i="25"/>
  <c r="F48" i="25"/>
  <c r="B49" i="25"/>
  <c r="D49" i="25"/>
  <c r="F49" i="25"/>
  <c r="B50" i="25"/>
  <c r="D50" i="25"/>
  <c r="F50" i="25"/>
  <c r="B51" i="25"/>
  <c r="D51" i="25"/>
  <c r="F51" i="25"/>
  <c r="B52" i="25"/>
  <c r="D52" i="25"/>
  <c r="F52" i="25"/>
  <c r="B53" i="25"/>
  <c r="D53" i="25"/>
  <c r="F53" i="25"/>
  <c r="B54" i="25"/>
  <c r="D54" i="25"/>
  <c r="F54" i="25"/>
  <c r="B55" i="25"/>
  <c r="D55" i="25"/>
  <c r="F55" i="25"/>
  <c r="B56" i="25"/>
  <c r="D56" i="25"/>
  <c r="F56" i="25"/>
  <c r="B57" i="25"/>
  <c r="D57" i="25"/>
  <c r="F57" i="25"/>
  <c r="B58" i="25"/>
  <c r="D58" i="25"/>
  <c r="F58" i="25"/>
  <c r="B59" i="25"/>
  <c r="D59" i="25"/>
  <c r="F59" i="25"/>
  <c r="B60" i="25"/>
  <c r="D60" i="25"/>
  <c r="F60" i="25"/>
  <c r="B61" i="25"/>
  <c r="D61" i="25"/>
  <c r="F61" i="25"/>
  <c r="B62" i="25"/>
  <c r="D62" i="25"/>
  <c r="F62" i="25"/>
  <c r="B63" i="25"/>
  <c r="D63" i="25"/>
  <c r="F63" i="25"/>
  <c r="B64" i="25"/>
  <c r="D64" i="25"/>
  <c r="F64" i="25"/>
  <c r="B65" i="25"/>
  <c r="D65" i="25"/>
  <c r="F65" i="25"/>
  <c r="B66" i="25"/>
  <c r="D66" i="25"/>
  <c r="F66" i="25"/>
  <c r="B67" i="25"/>
  <c r="D67" i="25"/>
  <c r="F67" i="25"/>
  <c r="B68" i="25"/>
  <c r="D68" i="25"/>
  <c r="F68" i="25"/>
  <c r="B69" i="25"/>
  <c r="D69" i="25"/>
  <c r="F69" i="25"/>
  <c r="B70" i="25"/>
  <c r="D70" i="25"/>
  <c r="F70" i="25"/>
  <c r="B71" i="25"/>
  <c r="D71" i="25"/>
  <c r="F71" i="25"/>
  <c r="B72" i="25"/>
  <c r="D72" i="25"/>
  <c r="F72" i="25"/>
  <c r="B73" i="25"/>
  <c r="D73" i="25"/>
  <c r="F73" i="25"/>
  <c r="B74" i="25"/>
  <c r="D74" i="25"/>
  <c r="F74" i="25"/>
  <c r="B75" i="25"/>
  <c r="D75" i="25"/>
  <c r="F75" i="25"/>
  <c r="B76" i="25"/>
  <c r="D76" i="25"/>
  <c r="F76" i="25"/>
  <c r="B77" i="25"/>
  <c r="D77" i="25"/>
  <c r="F77" i="25"/>
  <c r="B78" i="25"/>
  <c r="D78" i="25"/>
  <c r="F78" i="25"/>
  <c r="B79" i="25"/>
  <c r="D79" i="25"/>
  <c r="F79" i="25"/>
  <c r="B80" i="25"/>
  <c r="D80" i="25"/>
  <c r="F80" i="25"/>
  <c r="B81" i="25"/>
  <c r="D81" i="25"/>
  <c r="F81" i="25"/>
  <c r="B82" i="25"/>
  <c r="D82" i="25"/>
  <c r="F82" i="25"/>
  <c r="B83" i="25"/>
  <c r="D83" i="25"/>
  <c r="F83" i="25"/>
  <c r="B84" i="25"/>
  <c r="D84" i="25"/>
  <c r="F84" i="25"/>
  <c r="B85" i="25"/>
  <c r="D85" i="25"/>
  <c r="F85" i="25"/>
  <c r="B86" i="25"/>
  <c r="D86" i="25"/>
  <c r="F86" i="25"/>
  <c r="B87" i="25"/>
  <c r="D87" i="25"/>
  <c r="F87" i="25"/>
  <c r="B88" i="25"/>
  <c r="D88" i="25"/>
  <c r="F88" i="25"/>
  <c r="B89" i="25"/>
  <c r="D89" i="25"/>
  <c r="F89" i="25"/>
  <c r="B90" i="25"/>
  <c r="D90" i="25"/>
  <c r="F90" i="25"/>
  <c r="B91" i="25"/>
  <c r="D91" i="25"/>
  <c r="F91" i="25"/>
  <c r="B92" i="25"/>
  <c r="D92" i="25"/>
  <c r="F92" i="25"/>
  <c r="B93" i="25"/>
  <c r="D93" i="25"/>
  <c r="F93" i="25"/>
  <c r="B94" i="25"/>
  <c r="D94" i="25"/>
  <c r="F94" i="25"/>
  <c r="B95" i="25"/>
  <c r="D95" i="25"/>
  <c r="F95" i="25"/>
  <c r="B96" i="25"/>
  <c r="D96" i="25"/>
  <c r="F96" i="25"/>
  <c r="B97" i="25"/>
  <c r="D97" i="25"/>
  <c r="F97" i="25"/>
  <c r="B98" i="25"/>
  <c r="D98" i="25"/>
  <c r="F98" i="25"/>
  <c r="B99" i="25"/>
  <c r="D99" i="25"/>
  <c r="F99" i="25"/>
  <c r="B100" i="25"/>
  <c r="D100" i="25"/>
  <c r="F100" i="25"/>
  <c r="B101" i="25"/>
  <c r="D101" i="25"/>
  <c r="F101" i="25"/>
  <c r="B102" i="25"/>
  <c r="D102" i="25"/>
  <c r="F102" i="25"/>
  <c r="B103" i="25"/>
  <c r="D103" i="25"/>
  <c r="F103" i="25"/>
  <c r="B104" i="25"/>
  <c r="D104" i="25"/>
  <c r="F104" i="25"/>
  <c r="B105" i="25"/>
  <c r="D105" i="25"/>
  <c r="F105" i="25"/>
  <c r="B106" i="25"/>
  <c r="D106" i="25"/>
  <c r="F106" i="25"/>
  <c r="B107" i="25"/>
  <c r="D107" i="25"/>
  <c r="F107" i="25"/>
  <c r="B108" i="25"/>
  <c r="D108" i="25"/>
  <c r="F108" i="25"/>
  <c r="B109" i="25"/>
  <c r="D109" i="25"/>
  <c r="F109" i="25"/>
  <c r="B110" i="25"/>
  <c r="D110" i="25"/>
  <c r="F110" i="25"/>
  <c r="B111" i="25"/>
  <c r="D111" i="25"/>
  <c r="F111" i="25"/>
  <c r="B112" i="25"/>
  <c r="D112" i="25"/>
  <c r="F112" i="25"/>
  <c r="B113" i="25"/>
  <c r="D113" i="25"/>
  <c r="F113" i="25"/>
  <c r="B114" i="25"/>
  <c r="D114" i="25"/>
  <c r="F114" i="25"/>
  <c r="B115" i="25"/>
  <c r="D115" i="25"/>
  <c r="F115" i="25"/>
  <c r="B116" i="25"/>
  <c r="D116" i="25"/>
  <c r="F116" i="25"/>
  <c r="B117" i="25"/>
  <c r="D117" i="25"/>
  <c r="F117" i="25"/>
  <c r="B118" i="25"/>
  <c r="D118" i="25"/>
  <c r="F118" i="25"/>
  <c r="B119" i="25"/>
  <c r="D119" i="25"/>
  <c r="F119" i="25"/>
  <c r="B120" i="25"/>
  <c r="D120" i="25"/>
  <c r="F120" i="25"/>
  <c r="B121" i="25"/>
  <c r="D121" i="25"/>
  <c r="F121" i="25"/>
  <c r="B122" i="25"/>
  <c r="D122" i="25"/>
  <c r="F122" i="25"/>
  <c r="B123" i="25"/>
  <c r="D123" i="25"/>
  <c r="F123" i="25"/>
  <c r="B124" i="25"/>
  <c r="D124" i="25"/>
  <c r="F124" i="25"/>
  <c r="B125" i="25"/>
  <c r="D125" i="25"/>
  <c r="F125" i="25"/>
  <c r="B126" i="25"/>
  <c r="D126" i="25"/>
  <c r="F126" i="25"/>
  <c r="B127" i="25"/>
  <c r="D127" i="25"/>
  <c r="F127" i="25"/>
  <c r="B128" i="25"/>
  <c r="D128" i="25"/>
  <c r="F128" i="25"/>
  <c r="B129" i="25"/>
  <c r="D129" i="25"/>
  <c r="F129" i="25"/>
  <c r="B130" i="25"/>
  <c r="D130" i="25"/>
  <c r="F130" i="25"/>
  <c r="B131" i="25"/>
  <c r="D131" i="25"/>
  <c r="F131" i="25"/>
  <c r="B132" i="25"/>
  <c r="D132" i="25"/>
  <c r="F132" i="25"/>
  <c r="B133" i="25"/>
  <c r="D133" i="25"/>
  <c r="F133" i="25"/>
  <c r="B134" i="25"/>
  <c r="D134" i="25"/>
  <c r="F134" i="25"/>
  <c r="B135" i="25"/>
  <c r="D135" i="25"/>
  <c r="F135" i="25"/>
  <c r="B136" i="25"/>
  <c r="D136" i="25"/>
  <c r="F136" i="25"/>
  <c r="B137" i="25"/>
  <c r="D137" i="25"/>
  <c r="F137" i="25"/>
  <c r="B138" i="25"/>
  <c r="D138" i="25"/>
  <c r="F138" i="25"/>
  <c r="B139" i="25"/>
  <c r="D139" i="25"/>
  <c r="F139" i="25"/>
  <c r="B140" i="25"/>
  <c r="D140" i="25"/>
  <c r="F140" i="25"/>
  <c r="B141" i="25"/>
  <c r="D141" i="25"/>
  <c r="F141" i="25"/>
  <c r="B142" i="25"/>
  <c r="D142" i="25"/>
  <c r="F142" i="25"/>
  <c r="B143" i="25"/>
  <c r="D143" i="25"/>
  <c r="F143" i="25"/>
  <c r="B144" i="25"/>
  <c r="D144" i="25"/>
  <c r="F144" i="25"/>
  <c r="B145" i="25"/>
  <c r="D145" i="25"/>
  <c r="F145" i="25"/>
  <c r="B146" i="25"/>
  <c r="D146" i="25"/>
  <c r="F146" i="25"/>
  <c r="B147" i="25"/>
  <c r="D147" i="25"/>
  <c r="F147" i="25"/>
  <c r="B148" i="25"/>
  <c r="D148" i="25"/>
  <c r="F148" i="25"/>
  <c r="B149" i="25"/>
  <c r="D149" i="25"/>
  <c r="F149" i="25"/>
  <c r="B150" i="25"/>
  <c r="D150" i="25"/>
  <c r="F150" i="25"/>
  <c r="B151" i="25"/>
  <c r="D151" i="25"/>
  <c r="F151" i="25"/>
  <c r="B152" i="25"/>
  <c r="D152" i="25"/>
  <c r="F152" i="25"/>
  <c r="B153" i="25"/>
  <c r="D153" i="25"/>
  <c r="F153" i="25"/>
  <c r="B154" i="25"/>
  <c r="D154" i="25"/>
  <c r="F154" i="25"/>
  <c r="B155" i="25"/>
  <c r="D155" i="25"/>
  <c r="F155" i="25"/>
  <c r="B156" i="25"/>
  <c r="D156" i="25"/>
  <c r="F156" i="25"/>
  <c r="B157" i="25"/>
  <c r="D157" i="25"/>
  <c r="F157" i="25"/>
  <c r="B158" i="25"/>
  <c r="D158" i="25"/>
  <c r="F158" i="25"/>
  <c r="B159" i="25"/>
  <c r="D159" i="25"/>
  <c r="F159" i="25"/>
  <c r="B160" i="25"/>
  <c r="D160" i="25"/>
  <c r="F160" i="25"/>
  <c r="B161" i="25"/>
  <c r="D161" i="25"/>
  <c r="F161" i="25"/>
  <c r="B162" i="25"/>
  <c r="D162" i="25"/>
  <c r="F162" i="25"/>
  <c r="B163" i="25"/>
  <c r="D163" i="25"/>
  <c r="F163" i="25"/>
  <c r="B164" i="25"/>
  <c r="D164" i="25"/>
  <c r="F164" i="25"/>
  <c r="B165" i="25"/>
  <c r="D165" i="25"/>
  <c r="F165" i="25"/>
  <c r="B166" i="25"/>
  <c r="D166" i="25"/>
  <c r="F166" i="25"/>
  <c r="B167" i="25"/>
  <c r="D167" i="25"/>
  <c r="F167" i="25"/>
  <c r="B168" i="25"/>
  <c r="D168" i="25"/>
  <c r="F168" i="25"/>
  <c r="B169" i="25"/>
  <c r="D169" i="25"/>
  <c r="F169" i="25"/>
  <c r="B170" i="25"/>
  <c r="D170" i="25"/>
  <c r="F170" i="25"/>
  <c r="B171" i="25"/>
  <c r="D171" i="25"/>
  <c r="F171" i="25"/>
  <c r="B172" i="25"/>
  <c r="D172" i="25"/>
  <c r="F172" i="25"/>
  <c r="B173" i="25"/>
  <c r="D173" i="25"/>
  <c r="F173" i="25"/>
  <c r="B174" i="25"/>
  <c r="D174" i="25"/>
  <c r="F174" i="25"/>
  <c r="B175" i="25"/>
  <c r="D175" i="25"/>
  <c r="F175" i="25"/>
  <c r="B176" i="25"/>
  <c r="D176" i="25"/>
  <c r="F176" i="25"/>
  <c r="B177" i="25"/>
  <c r="D177" i="25"/>
  <c r="F177" i="25"/>
  <c r="B178" i="25"/>
  <c r="D178" i="25"/>
  <c r="F178" i="25"/>
  <c r="B179" i="25"/>
  <c r="D179" i="25"/>
  <c r="F179" i="25"/>
  <c r="B180" i="25"/>
  <c r="D180" i="25"/>
  <c r="F180" i="25"/>
  <c r="B181" i="25"/>
  <c r="D181" i="25"/>
  <c r="F181" i="25"/>
  <c r="B182" i="25"/>
  <c r="D182" i="25"/>
  <c r="F182" i="25"/>
  <c r="B183" i="25"/>
  <c r="D183" i="25"/>
  <c r="F183" i="25"/>
  <c r="B184" i="25"/>
  <c r="D184" i="25"/>
  <c r="F184" i="25"/>
  <c r="B185" i="25"/>
  <c r="D185" i="25"/>
  <c r="F185" i="25"/>
  <c r="B186" i="25"/>
  <c r="D186" i="25"/>
  <c r="F186" i="25"/>
  <c r="B187" i="25"/>
  <c r="D187" i="25"/>
  <c r="F187" i="25"/>
  <c r="B188" i="25"/>
  <c r="D188" i="25"/>
  <c r="F188" i="25"/>
  <c r="B189" i="25"/>
  <c r="D189" i="25"/>
  <c r="F189" i="25"/>
  <c r="B190" i="25"/>
  <c r="D190" i="25"/>
  <c r="F190" i="25"/>
  <c r="B191" i="25"/>
  <c r="D191" i="25"/>
  <c r="F191" i="25"/>
  <c r="B192" i="25"/>
  <c r="D192" i="25"/>
  <c r="F192" i="25"/>
  <c r="B193" i="25"/>
  <c r="D193" i="25"/>
  <c r="F193" i="25"/>
  <c r="B194" i="25"/>
  <c r="D194" i="25"/>
  <c r="F194" i="25"/>
  <c r="B195" i="25"/>
  <c r="D195" i="25"/>
  <c r="F195" i="25"/>
  <c r="B196" i="25"/>
  <c r="D196" i="25"/>
  <c r="F196" i="25"/>
  <c r="B197" i="25"/>
  <c r="D197" i="25"/>
  <c r="F197" i="25"/>
  <c r="B198" i="25"/>
  <c r="D198" i="25"/>
  <c r="F198" i="25"/>
  <c r="B199" i="25"/>
  <c r="D199" i="25"/>
  <c r="F199" i="25"/>
  <c r="B200" i="25"/>
  <c r="D200" i="25"/>
  <c r="F200" i="25"/>
  <c r="B201" i="25"/>
  <c r="D201" i="25"/>
  <c r="F201" i="25"/>
  <c r="B202" i="25"/>
  <c r="D202" i="25"/>
  <c r="F202" i="25"/>
  <c r="B203" i="25"/>
  <c r="D203" i="25"/>
  <c r="F203" i="25"/>
  <c r="B204" i="25"/>
  <c r="D204" i="25"/>
  <c r="F204" i="25"/>
  <c r="B205" i="25"/>
  <c r="D205" i="25"/>
  <c r="F205" i="25"/>
  <c r="B206" i="25"/>
  <c r="D206" i="25"/>
  <c r="F206" i="25"/>
  <c r="B207" i="25"/>
  <c r="D207" i="25"/>
  <c r="F207" i="25"/>
  <c r="B208" i="25"/>
  <c r="D208" i="25"/>
  <c r="F208" i="25"/>
  <c r="B209" i="25"/>
  <c r="D209" i="25"/>
  <c r="F209" i="25"/>
  <c r="B210" i="25"/>
  <c r="D210" i="25"/>
  <c r="F210" i="25"/>
  <c r="B211" i="25"/>
  <c r="D211" i="25"/>
  <c r="F211" i="25"/>
  <c r="B212" i="25"/>
  <c r="D212" i="25"/>
  <c r="F212" i="25"/>
  <c r="B213" i="25"/>
  <c r="D213" i="25"/>
  <c r="F213" i="25"/>
  <c r="B214" i="25"/>
  <c r="D214" i="25"/>
  <c r="F214" i="25"/>
  <c r="B215" i="25"/>
  <c r="D215" i="25"/>
  <c r="F215" i="25"/>
  <c r="B216" i="25"/>
  <c r="D216" i="25"/>
  <c r="F216" i="25"/>
  <c r="B217" i="25"/>
  <c r="D217" i="25"/>
  <c r="F217" i="25"/>
  <c r="B218" i="25"/>
  <c r="D218" i="25"/>
  <c r="F218" i="25"/>
  <c r="B219" i="25"/>
  <c r="D219" i="25"/>
  <c r="F219" i="25"/>
  <c r="B220" i="25"/>
  <c r="D220" i="25"/>
  <c r="F220" i="25"/>
  <c r="B221" i="25"/>
  <c r="D221" i="25"/>
  <c r="F221" i="25"/>
  <c r="B222" i="25"/>
  <c r="D222" i="25"/>
  <c r="F222" i="25"/>
  <c r="B223" i="25"/>
  <c r="D223" i="25"/>
  <c r="F223" i="25"/>
  <c r="B224" i="25"/>
  <c r="D224" i="25"/>
  <c r="F224" i="25"/>
  <c r="B225" i="25"/>
  <c r="D225" i="25"/>
  <c r="F225" i="25"/>
  <c r="B226" i="25"/>
  <c r="D226" i="25"/>
  <c r="F226" i="25"/>
  <c r="B227" i="25"/>
  <c r="D227" i="25"/>
  <c r="F227" i="25"/>
  <c r="B228" i="25"/>
  <c r="D228" i="25"/>
  <c r="F228" i="25"/>
  <c r="B229" i="25"/>
  <c r="D229" i="25"/>
  <c r="F229" i="25"/>
  <c r="B230" i="25"/>
  <c r="D230" i="25"/>
  <c r="F230" i="25"/>
  <c r="B231" i="25"/>
  <c r="D231" i="25"/>
  <c r="F231" i="25"/>
  <c r="B232" i="25"/>
  <c r="D232" i="25"/>
  <c r="F232" i="25"/>
  <c r="B233" i="25"/>
  <c r="D233" i="25"/>
  <c r="F233" i="25"/>
  <c r="B234" i="25"/>
  <c r="D234" i="25"/>
  <c r="F234" i="25"/>
  <c r="B235" i="25"/>
  <c r="D235" i="25"/>
  <c r="F235" i="25"/>
  <c r="B236" i="25"/>
  <c r="D236" i="25"/>
  <c r="F236" i="25"/>
  <c r="B237" i="25"/>
  <c r="D237" i="25"/>
  <c r="F237" i="25"/>
  <c r="B238" i="25"/>
  <c r="D238" i="25"/>
  <c r="F238" i="25"/>
  <c r="B239" i="25"/>
  <c r="D239" i="25"/>
  <c r="F239" i="25"/>
  <c r="B240" i="25"/>
  <c r="D240" i="25"/>
  <c r="F240" i="25"/>
  <c r="B241" i="25"/>
  <c r="D241" i="25"/>
  <c r="F241" i="25"/>
  <c r="B242" i="25"/>
  <c r="D242" i="25"/>
  <c r="F242" i="25"/>
  <c r="B243" i="25"/>
  <c r="D243" i="25"/>
  <c r="F243" i="25"/>
  <c r="B244" i="25"/>
  <c r="D244" i="25"/>
  <c r="F244" i="25"/>
  <c r="B245" i="25"/>
  <c r="D245" i="25"/>
  <c r="F245" i="25"/>
  <c r="B246" i="25"/>
  <c r="D246" i="25"/>
  <c r="F246" i="25"/>
  <c r="B247" i="25"/>
  <c r="D247" i="25"/>
  <c r="F247" i="25"/>
  <c r="B248" i="25"/>
  <c r="D248" i="25"/>
  <c r="F248" i="25"/>
  <c r="B249" i="25"/>
  <c r="D249" i="25"/>
  <c r="F249" i="25"/>
  <c r="B250" i="25"/>
  <c r="D250" i="25"/>
  <c r="F250" i="25"/>
  <c r="B251" i="25"/>
  <c r="D251" i="25"/>
  <c r="F251" i="25"/>
  <c r="B252" i="25"/>
  <c r="D252" i="25"/>
  <c r="F252" i="25"/>
  <c r="B253" i="25"/>
  <c r="D253" i="25"/>
  <c r="F253" i="25"/>
  <c r="B254" i="25"/>
  <c r="D254" i="25"/>
  <c r="F254" i="25"/>
  <c r="B255" i="25"/>
  <c r="D255" i="25"/>
  <c r="F255" i="25"/>
  <c r="B256" i="25"/>
  <c r="D256" i="25"/>
  <c r="F256" i="25"/>
  <c r="B257" i="25"/>
  <c r="D257" i="25"/>
  <c r="F257" i="25"/>
  <c r="B258" i="25"/>
  <c r="D258" i="25"/>
  <c r="F258" i="25"/>
  <c r="B259" i="25"/>
  <c r="D259" i="25"/>
  <c r="F259" i="25"/>
  <c r="B260" i="25"/>
  <c r="D260" i="25"/>
  <c r="F260" i="25"/>
  <c r="B261" i="25"/>
  <c r="D261" i="25"/>
  <c r="F261" i="25"/>
  <c r="B262" i="25"/>
  <c r="D262" i="25"/>
  <c r="F262" i="25"/>
  <c r="B263" i="25"/>
  <c r="D263" i="25"/>
  <c r="F263" i="25"/>
  <c r="B264" i="25"/>
  <c r="D264" i="25"/>
  <c r="F264" i="25"/>
  <c r="B265" i="25"/>
  <c r="D265" i="25"/>
  <c r="F265" i="25"/>
  <c r="B266" i="25"/>
  <c r="D266" i="25"/>
  <c r="F266" i="25"/>
  <c r="B267" i="25"/>
  <c r="D267" i="25"/>
  <c r="F267" i="25"/>
  <c r="B268" i="25"/>
  <c r="D268" i="25"/>
  <c r="F268" i="25"/>
  <c r="B269" i="25"/>
  <c r="D269" i="25"/>
  <c r="F269" i="25"/>
  <c r="B270" i="25"/>
  <c r="D270" i="25"/>
  <c r="F270" i="25"/>
  <c r="B271" i="25"/>
  <c r="D271" i="25"/>
  <c r="F271" i="25"/>
  <c r="B272" i="25"/>
  <c r="D272" i="25"/>
  <c r="F272" i="25"/>
  <c r="B273" i="25"/>
  <c r="D273" i="25"/>
  <c r="F273" i="25"/>
  <c r="B274" i="25"/>
  <c r="D274" i="25"/>
  <c r="F274" i="25"/>
  <c r="B275" i="25"/>
  <c r="D275" i="25"/>
  <c r="F275" i="25"/>
  <c r="B276" i="25"/>
  <c r="D276" i="25"/>
  <c r="F276" i="25"/>
  <c r="B277" i="25"/>
  <c r="D277" i="25"/>
  <c r="F277" i="25"/>
  <c r="B278" i="25"/>
  <c r="D278" i="25"/>
  <c r="F278" i="25"/>
  <c r="B279" i="25"/>
  <c r="D279" i="25"/>
  <c r="F279" i="25"/>
  <c r="B280" i="25"/>
  <c r="D280" i="25"/>
  <c r="F280" i="25"/>
  <c r="B281" i="25"/>
  <c r="D281" i="25"/>
  <c r="F281" i="25"/>
  <c r="B282" i="25"/>
  <c r="D282" i="25"/>
  <c r="F282" i="25"/>
  <c r="B283" i="25"/>
  <c r="D283" i="25"/>
  <c r="F283" i="25"/>
  <c r="B284" i="25"/>
  <c r="D284" i="25"/>
  <c r="F284" i="25"/>
  <c r="B285" i="25"/>
  <c r="D285" i="25"/>
  <c r="F285" i="25"/>
  <c r="B286" i="25"/>
  <c r="D286" i="25"/>
  <c r="F286" i="25"/>
  <c r="B287" i="25"/>
  <c r="D287" i="25"/>
  <c r="F287" i="25"/>
  <c r="B288" i="25"/>
  <c r="D288" i="25"/>
  <c r="F288" i="25"/>
  <c r="B289" i="25"/>
  <c r="D289" i="25"/>
  <c r="F289" i="25"/>
  <c r="B290" i="25"/>
  <c r="D290" i="25"/>
  <c r="F290" i="25"/>
  <c r="B291" i="25"/>
  <c r="D291" i="25"/>
  <c r="F291" i="25"/>
  <c r="B292" i="25"/>
  <c r="D292" i="25"/>
  <c r="F292" i="25"/>
  <c r="B293" i="25"/>
  <c r="D293" i="25"/>
  <c r="F293" i="25"/>
  <c r="B294" i="25"/>
  <c r="D294" i="25"/>
  <c r="F294" i="25"/>
  <c r="B295" i="25"/>
  <c r="D295" i="25"/>
  <c r="F295" i="25"/>
  <c r="B296" i="25"/>
  <c r="D296" i="25"/>
  <c r="F296" i="25"/>
  <c r="B297" i="25"/>
  <c r="D297" i="25"/>
  <c r="F297" i="25"/>
  <c r="B298" i="25"/>
  <c r="D298" i="25"/>
  <c r="F298" i="25"/>
  <c r="B299" i="25"/>
  <c r="D299" i="25"/>
  <c r="F299" i="25"/>
  <c r="B300" i="25"/>
  <c r="D300" i="25"/>
  <c r="F300" i="25"/>
  <c r="B301" i="25"/>
  <c r="D301" i="25"/>
  <c r="F301" i="25"/>
  <c r="B302" i="25"/>
  <c r="D302" i="25"/>
  <c r="F302" i="25"/>
  <c r="B303" i="25"/>
  <c r="D303" i="25"/>
  <c r="F303" i="25"/>
  <c r="B304" i="25"/>
  <c r="D304" i="25"/>
  <c r="F304" i="25"/>
  <c r="B305" i="25"/>
  <c r="D305" i="25"/>
  <c r="F305" i="25"/>
  <c r="B306" i="25"/>
  <c r="D306" i="25"/>
  <c r="F306" i="25"/>
  <c r="B307" i="25"/>
  <c r="D307" i="25"/>
  <c r="F307" i="25"/>
  <c r="AF14" i="28"/>
  <c r="AF15" i="28"/>
  <c r="AF16" i="28"/>
  <c r="AF17" i="28"/>
  <c r="AF13" i="28"/>
  <c r="F8" i="26"/>
  <c r="F9" i="26"/>
  <c r="F10" i="26"/>
  <c r="F11" i="26"/>
  <c r="F12" i="26"/>
  <c r="F13" i="26"/>
  <c r="F14" i="26"/>
  <c r="F15" i="26"/>
  <c r="F16" i="26"/>
  <c r="F17" i="26"/>
  <c r="F18" i="26"/>
  <c r="F19" i="26"/>
  <c r="F20" i="26"/>
  <c r="F21"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F47" i="26"/>
  <c r="F48" i="26"/>
  <c r="F49" i="26"/>
  <c r="F50" i="26"/>
  <c r="F51" i="26"/>
  <c r="F52" i="26"/>
  <c r="F53" i="26"/>
  <c r="F54" i="26"/>
  <c r="F55" i="26"/>
  <c r="F56" i="26"/>
  <c r="F57" i="26"/>
  <c r="H5" i="28"/>
  <c r="B28" i="30"/>
  <c r="B27" i="30"/>
  <c r="AP5" i="28"/>
  <c r="AC5" i="28"/>
  <c r="AD5" i="28"/>
  <c r="C15" i="12"/>
  <c r="C14" i="12"/>
  <c r="C14" i="21"/>
  <c r="C8" i="12"/>
  <c r="C9" i="21"/>
  <c r="C11" i="22"/>
  <c r="C11" i="12"/>
  <c r="C15" i="21"/>
  <c r="C9" i="22"/>
  <c r="C12" i="23"/>
  <c r="C14" i="23"/>
  <c r="C13" i="12"/>
  <c r="C8" i="21"/>
  <c r="C8" i="22"/>
  <c r="C8" i="23"/>
  <c r="C8" i="24"/>
  <c r="C8" i="25"/>
  <c r="H8" i="25"/>
  <c r="C9" i="12"/>
  <c r="C11" i="21"/>
  <c r="C15" i="22"/>
  <c r="C16" i="12"/>
  <c r="C16" i="21"/>
  <c r="C12" i="22"/>
  <c r="C13" i="23"/>
  <c r="C9" i="23"/>
  <c r="C9" i="24"/>
  <c r="C12" i="12"/>
  <c r="C10" i="21"/>
  <c r="C13" i="22"/>
  <c r="C11" i="23"/>
  <c r="C13" i="21"/>
  <c r="C14" i="22"/>
  <c r="C10" i="23"/>
  <c r="C11" i="24"/>
  <c r="C14" i="24"/>
  <c r="C9" i="25"/>
  <c r="H9" i="25"/>
  <c r="C10" i="24"/>
  <c r="C12" i="24"/>
  <c r="C10" i="25"/>
  <c r="H10" i="25"/>
  <c r="C11" i="25"/>
  <c r="H11" i="25"/>
  <c r="C12" i="25"/>
  <c r="H12" i="25"/>
  <c r="AC9" i="28"/>
  <c r="AE5" i="28"/>
  <c r="AD9" i="28"/>
  <c r="AF5" i="28"/>
  <c r="AE9" i="28"/>
  <c r="AG5" i="28"/>
  <c r="AF9" i="28"/>
  <c r="AH5" i="28"/>
  <c r="AG9" i="28"/>
  <c r="AI5" i="28"/>
  <c r="AH9" i="28"/>
  <c r="AJ5" i="28"/>
  <c r="AI9" i="28"/>
  <c r="AK5" i="28"/>
  <c r="AJ9" i="28"/>
  <c r="AL5" i="28"/>
  <c r="AK9" i="28"/>
  <c r="AM5" i="28"/>
  <c r="AL9" i="28"/>
  <c r="AN5" i="28"/>
  <c r="AM9" i="28"/>
  <c r="AB5" i="28"/>
  <c r="AB9" i="28"/>
  <c r="AC8" i="28"/>
  <c r="AD8" i="28"/>
  <c r="AE8" i="28"/>
  <c r="AF8" i="28"/>
  <c r="AG8" i="28"/>
  <c r="AH8" i="28"/>
  <c r="AI8" i="28"/>
  <c r="AJ8" i="28"/>
  <c r="AK8" i="28"/>
  <c r="AL8" i="28"/>
  <c r="AM8" i="28"/>
  <c r="AB8" i="28"/>
  <c r="AB14" i="28"/>
  <c r="AC14" i="28"/>
  <c r="AB15" i="28"/>
  <c r="AC15" i="28"/>
  <c r="AB16" i="28"/>
  <c r="AC16" i="28"/>
  <c r="AB17" i="28"/>
  <c r="AC17" i="28"/>
  <c r="AB13" i="28"/>
  <c r="AC13" i="28"/>
  <c r="AA13" i="28"/>
  <c r="AA14" i="28"/>
  <c r="AA15" i="28"/>
  <c r="AA16" i="28"/>
  <c r="AA17" i="28"/>
  <c r="AC7" i="28"/>
  <c r="AD7" i="28"/>
  <c r="AE7" i="28"/>
  <c r="AF7" i="28"/>
  <c r="AG7" i="28"/>
  <c r="AH7" i="28"/>
  <c r="AI7" i="28"/>
  <c r="AJ7" i="28"/>
  <c r="AK7" i="28"/>
  <c r="AL7" i="28"/>
  <c r="AM7" i="28"/>
  <c r="AB7" i="28"/>
  <c r="J5" i="28"/>
  <c r="D5" i="28"/>
  <c r="F5" i="28"/>
  <c r="B5" i="28"/>
  <c r="F22" i="13"/>
  <c r="F21" i="13"/>
  <c r="F20" i="13"/>
  <c r="F19" i="13"/>
  <c r="F18" i="13"/>
  <c r="F8" i="24"/>
  <c r="F11" i="24"/>
  <c r="F10" i="24"/>
  <c r="N12" i="24"/>
  <c r="F9" i="24"/>
  <c r="F13" i="24"/>
  <c r="E22" i="13"/>
  <c r="N12" i="23"/>
  <c r="F12" i="23"/>
  <c r="F10" i="23"/>
  <c r="F11" i="23"/>
  <c r="E21" i="13"/>
  <c r="F11" i="22"/>
  <c r="F9" i="22"/>
  <c r="F16" i="22"/>
  <c r="E20" i="13"/>
  <c r="N12" i="21"/>
  <c r="F14" i="21"/>
  <c r="F15" i="21"/>
  <c r="E19" i="13"/>
  <c r="F14" i="12"/>
  <c r="E18" i="13"/>
  <c r="C22" i="13"/>
  <c r="C21" i="13"/>
  <c r="C20" i="13"/>
  <c r="C19" i="13"/>
  <c r="C18" i="13"/>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F9" i="10"/>
  <c r="AF10" i="10"/>
  <c r="AF11" i="10"/>
  <c r="AF12" i="10"/>
  <c r="AF13" i="10"/>
  <c r="AF14" i="10"/>
  <c r="AF15" i="10"/>
  <c r="AF16" i="10"/>
  <c r="AF17" i="10"/>
  <c r="AF18" i="10"/>
  <c r="AF19" i="10"/>
  <c r="AF20" i="10"/>
  <c r="AF21" i="10"/>
  <c r="AF22" i="10"/>
  <c r="AF23" i="10"/>
  <c r="AF24" i="10"/>
  <c r="AF25" i="10"/>
  <c r="AF26" i="10"/>
  <c r="AF27" i="10"/>
  <c r="AF28" i="10"/>
  <c r="AF29" i="10"/>
  <c r="AF30" i="10"/>
  <c r="AF31" i="10"/>
  <c r="AF32" i="10"/>
  <c r="AF33" i="10"/>
  <c r="AF34" i="10"/>
  <c r="AF35" i="10"/>
  <c r="AF36" i="10"/>
  <c r="AF37" i="10"/>
  <c r="AF38" i="10"/>
  <c r="AF39" i="10"/>
  <c r="AF40" i="10"/>
  <c r="AF41" i="10"/>
  <c r="AF42" i="10"/>
  <c r="AF43" i="10"/>
  <c r="AF44" i="10"/>
  <c r="AF45" i="10"/>
  <c r="AF46" i="10"/>
  <c r="AF47" i="10"/>
  <c r="AF48" i="10"/>
  <c r="AF49" i="10"/>
  <c r="AF50" i="10"/>
  <c r="AF51" i="10"/>
  <c r="AF52" i="10"/>
  <c r="AF53" i="10"/>
  <c r="AF54" i="10"/>
  <c r="AF55" i="10"/>
  <c r="AF56" i="10"/>
  <c r="AF57" i="10"/>
  <c r="AF58" i="10"/>
  <c r="AF59" i="10"/>
  <c r="AF60" i="10"/>
  <c r="AF61" i="10"/>
  <c r="AF62" i="10"/>
  <c r="AF63" i="10"/>
  <c r="AF64" i="10"/>
  <c r="AF65" i="10"/>
  <c r="AF66" i="10"/>
  <c r="AF67" i="10"/>
  <c r="AF68" i="10"/>
  <c r="AF69" i="10"/>
  <c r="AF70" i="10"/>
  <c r="AF71" i="10"/>
  <c r="AF72" i="10"/>
  <c r="AF73" i="10"/>
  <c r="AF74" i="10"/>
  <c r="AF75" i="10"/>
  <c r="AF76" i="10"/>
  <c r="AF77" i="10"/>
  <c r="AF78" i="10"/>
  <c r="AF79" i="10"/>
  <c r="AF80" i="10"/>
  <c r="AF81" i="10"/>
  <c r="AF82" i="10"/>
  <c r="AF83" i="10"/>
  <c r="AF84" i="10"/>
  <c r="AF85" i="10"/>
  <c r="AF86" i="10"/>
  <c r="AF87" i="10"/>
  <c r="AF88" i="10"/>
  <c r="AF89" i="10"/>
  <c r="AF90" i="10"/>
  <c r="AF91" i="10"/>
  <c r="AF92" i="10"/>
  <c r="AF93" i="10"/>
  <c r="AF94" i="10"/>
  <c r="AF95" i="10"/>
  <c r="AF96" i="10"/>
  <c r="AF97" i="10"/>
  <c r="AF98" i="10"/>
  <c r="AF99" i="10"/>
  <c r="AF100" i="10"/>
  <c r="AF101" i="10"/>
  <c r="AF102" i="10"/>
  <c r="AF103" i="10"/>
  <c r="AF104" i="10"/>
  <c r="AF105" i="10"/>
  <c r="AF106" i="10"/>
  <c r="AF107" i="10"/>
  <c r="AF108" i="10"/>
  <c r="AF109" i="10"/>
  <c r="AF110" i="10"/>
  <c r="AF111" i="10"/>
  <c r="AF112" i="10"/>
  <c r="AF113" i="10"/>
  <c r="AF114" i="10"/>
  <c r="AF115" i="10"/>
  <c r="AF116" i="10"/>
  <c r="AF117" i="10"/>
  <c r="AF118" i="10"/>
  <c r="AF119" i="10"/>
  <c r="AF120" i="10"/>
  <c r="AF121" i="10"/>
  <c r="AF122" i="10"/>
  <c r="AF123" i="10"/>
  <c r="AF124" i="10"/>
  <c r="AF125" i="10"/>
  <c r="AF126" i="10"/>
  <c r="AF127" i="10"/>
  <c r="AF128" i="10"/>
  <c r="AF129" i="10"/>
  <c r="AF130" i="10"/>
  <c r="AF131" i="10"/>
  <c r="AF132" i="10"/>
  <c r="AF133" i="10"/>
  <c r="AF134" i="10"/>
  <c r="AF135" i="10"/>
  <c r="AF136" i="10"/>
  <c r="AF137" i="10"/>
  <c r="AF138" i="10"/>
  <c r="AF139" i="10"/>
  <c r="AF140" i="10"/>
  <c r="AF141" i="10"/>
  <c r="AF142" i="10"/>
  <c r="AF143" i="10"/>
  <c r="AF144" i="10"/>
  <c r="AF145" i="10"/>
  <c r="AF146" i="10"/>
  <c r="AF147" i="10"/>
  <c r="AF148" i="10"/>
  <c r="AF149" i="10"/>
  <c r="AF150" i="10"/>
  <c r="AF151" i="10"/>
  <c r="AF152" i="10"/>
  <c r="AF153" i="10"/>
  <c r="AF154" i="10"/>
  <c r="AF155" i="10"/>
  <c r="AF156" i="10"/>
  <c r="AF157" i="10"/>
  <c r="AF158" i="10"/>
  <c r="AF159" i="10"/>
  <c r="AF160" i="10"/>
  <c r="AF161" i="10"/>
  <c r="AF162" i="10"/>
  <c r="AF163" i="10"/>
  <c r="AF164" i="10"/>
  <c r="AF165" i="10"/>
  <c r="AF166" i="10"/>
  <c r="AF167" i="10"/>
  <c r="AF168" i="10"/>
  <c r="AF169" i="10"/>
  <c r="AF170" i="10"/>
  <c r="AF171" i="10"/>
  <c r="AF172" i="10"/>
  <c r="AF173" i="10"/>
  <c r="AF174" i="10"/>
  <c r="AF175" i="10"/>
  <c r="AF176" i="10"/>
  <c r="AF177" i="10"/>
  <c r="AF178" i="10"/>
  <c r="AF179" i="10"/>
  <c r="AF180" i="10"/>
  <c r="AF181" i="10"/>
  <c r="AF182" i="10"/>
  <c r="AF183" i="10"/>
  <c r="AF184" i="10"/>
  <c r="AF185" i="10"/>
  <c r="AF186" i="10"/>
  <c r="AF187" i="10"/>
  <c r="AF188" i="10"/>
  <c r="AF189" i="10"/>
  <c r="AF190" i="10"/>
  <c r="AF191" i="10"/>
  <c r="AF192" i="10"/>
  <c r="AF193" i="10"/>
  <c r="AF194" i="10"/>
  <c r="AF195" i="10"/>
  <c r="AF196" i="10"/>
  <c r="AF197" i="10"/>
  <c r="AF198" i="10"/>
  <c r="AF199" i="10"/>
  <c r="AF200" i="10"/>
  <c r="AF201" i="10"/>
  <c r="AF202" i="10"/>
  <c r="AF203" i="10"/>
  <c r="AF204" i="10"/>
  <c r="AF205" i="10"/>
  <c r="AF206" i="10"/>
  <c r="AF207" i="10"/>
  <c r="AF208" i="10"/>
  <c r="AF209" i="10"/>
  <c r="AF210" i="10"/>
  <c r="AF211" i="10"/>
  <c r="AF212" i="10"/>
  <c r="AF213" i="10"/>
  <c r="AF214" i="10"/>
  <c r="AF215" i="10"/>
  <c r="AF216" i="10"/>
  <c r="AF217" i="10"/>
  <c r="AF218" i="10"/>
  <c r="AF219" i="10"/>
  <c r="AF220" i="10"/>
  <c r="AF221" i="10"/>
  <c r="AF222" i="10"/>
  <c r="AF223" i="10"/>
  <c r="AF224" i="10"/>
  <c r="AF225" i="10"/>
  <c r="AF226" i="10"/>
  <c r="AF227" i="10"/>
  <c r="AF228" i="10"/>
  <c r="AF229" i="10"/>
  <c r="AF230" i="10"/>
  <c r="AF231" i="10"/>
  <c r="AF232" i="10"/>
  <c r="AF233" i="10"/>
  <c r="AF234" i="10"/>
  <c r="AF235" i="10"/>
  <c r="AF236" i="10"/>
  <c r="AF237" i="10"/>
  <c r="AF238" i="10"/>
  <c r="AF239" i="10"/>
  <c r="AF240" i="10"/>
  <c r="AF241" i="10"/>
  <c r="AF242" i="10"/>
  <c r="AF243" i="10"/>
  <c r="AF244" i="10"/>
  <c r="AF245" i="10"/>
  <c r="AF246" i="10"/>
  <c r="AF247" i="10"/>
  <c r="AF248" i="10"/>
  <c r="AF249" i="10"/>
  <c r="AF250" i="10"/>
  <c r="AF251" i="10"/>
  <c r="AF252" i="10"/>
  <c r="AF253" i="10"/>
  <c r="AF254" i="10"/>
  <c r="AF255" i="10"/>
  <c r="AF256" i="10"/>
  <c r="AF257" i="10"/>
  <c r="AF258" i="10"/>
  <c r="AF259" i="10"/>
  <c r="AF260" i="10"/>
  <c r="AF261" i="10"/>
  <c r="AF262" i="10"/>
  <c r="AF263" i="10"/>
  <c r="AF264" i="10"/>
  <c r="AF265" i="10"/>
  <c r="AF266" i="10"/>
  <c r="AF267" i="10"/>
  <c r="AF268" i="10"/>
  <c r="AF269" i="10"/>
  <c r="AF270" i="10"/>
  <c r="AF271" i="10"/>
  <c r="AF272" i="10"/>
  <c r="AF273" i="10"/>
  <c r="AF274" i="10"/>
  <c r="AF275" i="10"/>
  <c r="AF276" i="10"/>
  <c r="AF277" i="10"/>
  <c r="AF278" i="10"/>
  <c r="AF279" i="10"/>
  <c r="AF280" i="10"/>
  <c r="AF281" i="10"/>
  <c r="AF282" i="10"/>
  <c r="AF283" i="10"/>
  <c r="AF284" i="10"/>
  <c r="AF285" i="10"/>
  <c r="AF286" i="10"/>
  <c r="AF287" i="10"/>
  <c r="AF288" i="10"/>
  <c r="AF289" i="10"/>
  <c r="AF290" i="10"/>
  <c r="AF291" i="10"/>
  <c r="AF292" i="10"/>
  <c r="AF293" i="10"/>
  <c r="AF294" i="10"/>
  <c r="AF295" i="10"/>
  <c r="AF296" i="10"/>
  <c r="AF297" i="10"/>
  <c r="AF298" i="10"/>
  <c r="AF299" i="10"/>
  <c r="AF300" i="10"/>
  <c r="AF301" i="10"/>
  <c r="AF302" i="10"/>
  <c r="AF303" i="10"/>
  <c r="AF304" i="10"/>
  <c r="AF305" i="10"/>
  <c r="AF306" i="10"/>
  <c r="AF307" i="10"/>
  <c r="AF8" i="10"/>
  <c r="J9" i="25"/>
  <c r="C17" i="12"/>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J90" i="25"/>
  <c r="J91" i="25"/>
  <c r="J92" i="25"/>
  <c r="J93" i="25"/>
  <c r="J94" i="25"/>
  <c r="J95" i="25"/>
  <c r="J96" i="25"/>
  <c r="J97" i="25"/>
  <c r="J98" i="25"/>
  <c r="J99" i="25"/>
  <c r="J100" i="25"/>
  <c r="J101" i="25"/>
  <c r="J102" i="25"/>
  <c r="J103" i="25"/>
  <c r="J104" i="25"/>
  <c r="J105" i="25"/>
  <c r="J106" i="25"/>
  <c r="J107" i="25"/>
  <c r="J108" i="25"/>
  <c r="J109" i="25"/>
  <c r="J110" i="25"/>
  <c r="J111" i="25"/>
  <c r="J112" i="25"/>
  <c r="J113" i="25"/>
  <c r="J114" i="25"/>
  <c r="J115" i="25"/>
  <c r="J116" i="25"/>
  <c r="J117" i="25"/>
  <c r="J118" i="25"/>
  <c r="J119" i="25"/>
  <c r="J120" i="25"/>
  <c r="J121" i="25"/>
  <c r="J122" i="25"/>
  <c r="J123" i="25"/>
  <c r="J124" i="25"/>
  <c r="J125" i="25"/>
  <c r="J126" i="25"/>
  <c r="J127" i="25"/>
  <c r="J128" i="25"/>
  <c r="J129" i="25"/>
  <c r="J130" i="25"/>
  <c r="J131" i="25"/>
  <c r="J132" i="25"/>
  <c r="J133" i="25"/>
  <c r="J134" i="25"/>
  <c r="J135" i="25"/>
  <c r="J136" i="25"/>
  <c r="J137" i="25"/>
  <c r="J138" i="25"/>
  <c r="J139" i="25"/>
  <c r="J140" i="25"/>
  <c r="J141" i="25"/>
  <c r="J142" i="25"/>
  <c r="J143" i="25"/>
  <c r="J144" i="25"/>
  <c r="J145" i="25"/>
  <c r="J146" i="25"/>
  <c r="J147" i="25"/>
  <c r="J148" i="25"/>
  <c r="J149" i="25"/>
  <c r="J150" i="25"/>
  <c r="J151" i="25"/>
  <c r="J152" i="25"/>
  <c r="J153" i="25"/>
  <c r="J154" i="25"/>
  <c r="J155" i="25"/>
  <c r="J156" i="25"/>
  <c r="J157" i="25"/>
  <c r="J158" i="25"/>
  <c r="J159" i="25"/>
  <c r="J160" i="25"/>
  <c r="J161" i="25"/>
  <c r="J162" i="25"/>
  <c r="J163" i="25"/>
  <c r="J164" i="25"/>
  <c r="J165" i="25"/>
  <c r="J166" i="25"/>
  <c r="J167" i="25"/>
  <c r="J168" i="25"/>
  <c r="J169" i="25"/>
  <c r="J170" i="25"/>
  <c r="J171" i="25"/>
  <c r="J172" i="25"/>
  <c r="J173" i="25"/>
  <c r="J174" i="25"/>
  <c r="J175" i="25"/>
  <c r="J176" i="25"/>
  <c r="J177" i="25"/>
  <c r="J178" i="25"/>
  <c r="J179" i="25"/>
  <c r="J180" i="25"/>
  <c r="J181" i="25"/>
  <c r="J182" i="25"/>
  <c r="J183" i="25"/>
  <c r="J184" i="25"/>
  <c r="J185" i="25"/>
  <c r="J186" i="25"/>
  <c r="J187" i="25"/>
  <c r="J188" i="25"/>
  <c r="J189" i="25"/>
  <c r="J190" i="25"/>
  <c r="J191" i="25"/>
  <c r="J192" i="25"/>
  <c r="J193" i="25"/>
  <c r="J194" i="25"/>
  <c r="J195" i="25"/>
  <c r="J196" i="25"/>
  <c r="J197" i="25"/>
  <c r="J198" i="25"/>
  <c r="J199" i="25"/>
  <c r="J200" i="25"/>
  <c r="J201" i="25"/>
  <c r="J202" i="25"/>
  <c r="J203" i="25"/>
  <c r="J204" i="25"/>
  <c r="J205" i="25"/>
  <c r="J206" i="25"/>
  <c r="J207" i="25"/>
  <c r="J208" i="25"/>
  <c r="J209" i="25"/>
  <c r="J210" i="25"/>
  <c r="J211" i="25"/>
  <c r="J212" i="25"/>
  <c r="J213" i="25"/>
  <c r="J214" i="25"/>
  <c r="J215" i="25"/>
  <c r="J216" i="25"/>
  <c r="J217" i="25"/>
  <c r="J218" i="25"/>
  <c r="J219" i="25"/>
  <c r="J220" i="25"/>
  <c r="J221" i="25"/>
  <c r="J222" i="25"/>
  <c r="J223" i="25"/>
  <c r="J224" i="25"/>
  <c r="J225" i="25"/>
  <c r="J226" i="25"/>
  <c r="J227" i="25"/>
  <c r="J228" i="25"/>
  <c r="J229" i="25"/>
  <c r="J230" i="25"/>
  <c r="J231" i="25"/>
  <c r="J232" i="25"/>
  <c r="J233" i="25"/>
  <c r="J234" i="25"/>
  <c r="J235" i="25"/>
  <c r="J236" i="25"/>
  <c r="J237" i="25"/>
  <c r="J238" i="25"/>
  <c r="J239" i="25"/>
  <c r="J240" i="25"/>
  <c r="J241" i="25"/>
  <c r="J242" i="25"/>
  <c r="J243" i="25"/>
  <c r="J244" i="25"/>
  <c r="J245" i="25"/>
  <c r="J246" i="25"/>
  <c r="J247" i="25"/>
  <c r="J248" i="25"/>
  <c r="J249" i="25"/>
  <c r="J250" i="25"/>
  <c r="J251" i="25"/>
  <c r="J252" i="25"/>
  <c r="J253" i="25"/>
  <c r="J254" i="25"/>
  <c r="J255" i="25"/>
  <c r="J256" i="25"/>
  <c r="J257" i="25"/>
  <c r="J258" i="25"/>
  <c r="J259" i="25"/>
  <c r="J260" i="25"/>
  <c r="J261" i="25"/>
  <c r="J262" i="25"/>
  <c r="J263" i="25"/>
  <c r="J264" i="25"/>
  <c r="J265" i="25"/>
  <c r="J266" i="25"/>
  <c r="J267" i="25"/>
  <c r="J268" i="25"/>
  <c r="J269" i="25"/>
  <c r="J270" i="25"/>
  <c r="J271" i="25"/>
  <c r="J272" i="25"/>
  <c r="J273" i="25"/>
  <c r="J274" i="25"/>
  <c r="J275" i="25"/>
  <c r="J276" i="25"/>
  <c r="J277" i="25"/>
  <c r="J278" i="25"/>
  <c r="J279" i="25"/>
  <c r="J280" i="25"/>
  <c r="J281" i="25"/>
  <c r="J282" i="25"/>
  <c r="J283" i="25"/>
  <c r="J284" i="25"/>
  <c r="J285" i="25"/>
  <c r="J286" i="25"/>
  <c r="J287" i="25"/>
  <c r="J288" i="25"/>
  <c r="J289" i="25"/>
  <c r="J290" i="25"/>
  <c r="J291" i="25"/>
  <c r="J292" i="25"/>
  <c r="J293" i="25"/>
  <c r="J294" i="25"/>
  <c r="J295" i="25"/>
  <c r="J296" i="25"/>
  <c r="J297" i="25"/>
  <c r="J298" i="25"/>
  <c r="J299" i="25"/>
  <c r="J300" i="25"/>
  <c r="J301" i="25"/>
  <c r="J302" i="25"/>
  <c r="J303" i="25"/>
  <c r="J304" i="25"/>
  <c r="J305" i="25"/>
  <c r="J306" i="25"/>
  <c r="J307" i="25"/>
  <c r="J8" i="25"/>
  <c r="I9" i="25"/>
  <c r="I10" i="25"/>
  <c r="I11" i="25"/>
  <c r="I12" i="25"/>
  <c r="I13" i="25"/>
  <c r="I14" i="25"/>
  <c r="I15" i="25"/>
  <c r="I16" i="25"/>
  <c r="I17" i="25"/>
  <c r="I18" i="25"/>
  <c r="I19" i="25"/>
  <c r="I20" i="25"/>
  <c r="I21" i="25"/>
  <c r="I22" i="25"/>
  <c r="I23" i="25"/>
  <c r="I24" i="25"/>
  <c r="I25" i="25"/>
  <c r="I26" i="25"/>
  <c r="I27" i="25"/>
  <c r="I28" i="25"/>
  <c r="I29" i="25"/>
  <c r="I30" i="25"/>
  <c r="I31" i="25"/>
  <c r="I32" i="25"/>
  <c r="I33" i="25"/>
  <c r="I34" i="25"/>
  <c r="I35" i="25"/>
  <c r="I36" i="25"/>
  <c r="I37" i="25"/>
  <c r="I38" i="25"/>
  <c r="I39" i="25"/>
  <c r="I40" i="25"/>
  <c r="I41" i="25"/>
  <c r="I42" i="25"/>
  <c r="I43" i="25"/>
  <c r="I44" i="25"/>
  <c r="I45" i="25"/>
  <c r="I46" i="25"/>
  <c r="I47" i="25"/>
  <c r="I48" i="25"/>
  <c r="I49" i="25"/>
  <c r="I50" i="25"/>
  <c r="I51" i="25"/>
  <c r="I52" i="25"/>
  <c r="I53" i="25"/>
  <c r="I54" i="25"/>
  <c r="I55" i="25"/>
  <c r="I56" i="25"/>
  <c r="I57" i="25"/>
  <c r="I58" i="25"/>
  <c r="I59" i="25"/>
  <c r="I60" i="25"/>
  <c r="I61" i="25"/>
  <c r="I62" i="25"/>
  <c r="I63" i="25"/>
  <c r="I64" i="25"/>
  <c r="I65" i="25"/>
  <c r="I66" i="25"/>
  <c r="I67" i="25"/>
  <c r="I68" i="25"/>
  <c r="I69" i="25"/>
  <c r="I70" i="25"/>
  <c r="I71" i="25"/>
  <c r="I72" i="25"/>
  <c r="I73" i="25"/>
  <c r="I74" i="25"/>
  <c r="I75" i="25"/>
  <c r="I76" i="25"/>
  <c r="I77" i="25"/>
  <c r="I78" i="25"/>
  <c r="I79" i="25"/>
  <c r="I80" i="25"/>
  <c r="I81" i="25"/>
  <c r="I82" i="25"/>
  <c r="I83" i="25"/>
  <c r="I84" i="25"/>
  <c r="I85" i="25"/>
  <c r="I86" i="25"/>
  <c r="I87" i="25"/>
  <c r="I88" i="25"/>
  <c r="I89" i="25"/>
  <c r="I90" i="25"/>
  <c r="I91" i="25"/>
  <c r="I92" i="25"/>
  <c r="I93" i="25"/>
  <c r="I94" i="25"/>
  <c r="I95" i="25"/>
  <c r="I96" i="25"/>
  <c r="I97" i="25"/>
  <c r="I98" i="25"/>
  <c r="I99" i="25"/>
  <c r="I100" i="25"/>
  <c r="I101" i="25"/>
  <c r="I102" i="25"/>
  <c r="I103" i="25"/>
  <c r="I104" i="25"/>
  <c r="I105" i="25"/>
  <c r="I106" i="25"/>
  <c r="I107" i="25"/>
  <c r="I108" i="25"/>
  <c r="I109" i="25"/>
  <c r="I110" i="25"/>
  <c r="I111" i="25"/>
  <c r="I112" i="25"/>
  <c r="I113" i="25"/>
  <c r="I114" i="25"/>
  <c r="I115" i="25"/>
  <c r="I116" i="25"/>
  <c r="I117" i="25"/>
  <c r="I118" i="25"/>
  <c r="I119" i="25"/>
  <c r="I120" i="25"/>
  <c r="I121" i="25"/>
  <c r="I122" i="25"/>
  <c r="I123" i="25"/>
  <c r="I124" i="25"/>
  <c r="I125" i="25"/>
  <c r="I126" i="25"/>
  <c r="I127" i="25"/>
  <c r="I128" i="25"/>
  <c r="I129" i="25"/>
  <c r="I130" i="25"/>
  <c r="I131" i="25"/>
  <c r="I132" i="25"/>
  <c r="I133" i="25"/>
  <c r="I134" i="25"/>
  <c r="I135" i="25"/>
  <c r="I136" i="25"/>
  <c r="I137" i="25"/>
  <c r="I138" i="25"/>
  <c r="I139" i="25"/>
  <c r="I140" i="25"/>
  <c r="I141" i="25"/>
  <c r="I142" i="25"/>
  <c r="I143" i="25"/>
  <c r="I144" i="25"/>
  <c r="I145" i="25"/>
  <c r="I146" i="25"/>
  <c r="I147" i="25"/>
  <c r="I148" i="25"/>
  <c r="I149" i="25"/>
  <c r="I150" i="25"/>
  <c r="I151" i="25"/>
  <c r="I152" i="25"/>
  <c r="I153" i="25"/>
  <c r="I154" i="25"/>
  <c r="I155" i="25"/>
  <c r="I156" i="25"/>
  <c r="I157" i="25"/>
  <c r="I158" i="25"/>
  <c r="I159" i="25"/>
  <c r="I160" i="25"/>
  <c r="I161" i="25"/>
  <c r="I162" i="25"/>
  <c r="I163" i="25"/>
  <c r="I164" i="25"/>
  <c r="I165" i="25"/>
  <c r="I166" i="25"/>
  <c r="I167" i="25"/>
  <c r="I168" i="25"/>
  <c r="I169" i="25"/>
  <c r="I170" i="25"/>
  <c r="I171" i="25"/>
  <c r="I172" i="25"/>
  <c r="I173" i="25"/>
  <c r="I174" i="25"/>
  <c r="I175" i="25"/>
  <c r="I176" i="25"/>
  <c r="I177" i="25"/>
  <c r="I178" i="25"/>
  <c r="I179" i="25"/>
  <c r="I180" i="25"/>
  <c r="I181" i="25"/>
  <c r="I182" i="25"/>
  <c r="I183" i="25"/>
  <c r="I184" i="25"/>
  <c r="I185" i="25"/>
  <c r="I186" i="25"/>
  <c r="I187" i="25"/>
  <c r="I188" i="25"/>
  <c r="I189" i="25"/>
  <c r="I190" i="25"/>
  <c r="I191" i="25"/>
  <c r="I192" i="25"/>
  <c r="I193" i="25"/>
  <c r="I194" i="25"/>
  <c r="I195" i="25"/>
  <c r="I196" i="25"/>
  <c r="I197" i="25"/>
  <c r="I198" i="25"/>
  <c r="I199" i="25"/>
  <c r="I200" i="25"/>
  <c r="I201" i="25"/>
  <c r="I202" i="25"/>
  <c r="I203" i="25"/>
  <c r="I204" i="25"/>
  <c r="I205" i="25"/>
  <c r="I206" i="25"/>
  <c r="I207" i="25"/>
  <c r="I208" i="25"/>
  <c r="I209" i="25"/>
  <c r="I210" i="25"/>
  <c r="I211" i="25"/>
  <c r="I212" i="25"/>
  <c r="I213" i="25"/>
  <c r="I214" i="25"/>
  <c r="I215" i="25"/>
  <c r="I216" i="25"/>
  <c r="I217" i="25"/>
  <c r="I218" i="25"/>
  <c r="I219" i="25"/>
  <c r="I220" i="25"/>
  <c r="I221" i="25"/>
  <c r="I222" i="25"/>
  <c r="I223" i="25"/>
  <c r="I224" i="25"/>
  <c r="I225" i="25"/>
  <c r="I226" i="25"/>
  <c r="I227" i="25"/>
  <c r="I228" i="25"/>
  <c r="I229" i="25"/>
  <c r="I230" i="25"/>
  <c r="I231" i="25"/>
  <c r="I232" i="25"/>
  <c r="I233" i="25"/>
  <c r="I234" i="25"/>
  <c r="I235" i="25"/>
  <c r="I236" i="25"/>
  <c r="I237" i="25"/>
  <c r="I238" i="25"/>
  <c r="I239" i="25"/>
  <c r="I240" i="25"/>
  <c r="I241" i="25"/>
  <c r="I242" i="25"/>
  <c r="I243" i="25"/>
  <c r="I244" i="25"/>
  <c r="I245" i="25"/>
  <c r="I246" i="25"/>
  <c r="I247" i="25"/>
  <c r="I248" i="25"/>
  <c r="I249" i="25"/>
  <c r="I250" i="25"/>
  <c r="I251" i="25"/>
  <c r="I252" i="25"/>
  <c r="I253" i="25"/>
  <c r="I254" i="25"/>
  <c r="I255" i="25"/>
  <c r="I256" i="25"/>
  <c r="I257" i="25"/>
  <c r="I258" i="25"/>
  <c r="I259" i="25"/>
  <c r="I260" i="25"/>
  <c r="I261" i="25"/>
  <c r="I262" i="25"/>
  <c r="I263" i="25"/>
  <c r="I264" i="25"/>
  <c r="I265" i="25"/>
  <c r="I266" i="25"/>
  <c r="I267" i="25"/>
  <c r="I268" i="25"/>
  <c r="I269" i="25"/>
  <c r="I270" i="25"/>
  <c r="I271" i="25"/>
  <c r="I272" i="25"/>
  <c r="I273" i="25"/>
  <c r="I274" i="25"/>
  <c r="I275" i="25"/>
  <c r="I276" i="25"/>
  <c r="I277" i="25"/>
  <c r="I278" i="25"/>
  <c r="I279" i="25"/>
  <c r="I280" i="25"/>
  <c r="I281" i="25"/>
  <c r="I282" i="25"/>
  <c r="I283" i="25"/>
  <c r="I284" i="25"/>
  <c r="I285" i="25"/>
  <c r="I286" i="25"/>
  <c r="I287" i="25"/>
  <c r="I288" i="25"/>
  <c r="I289" i="25"/>
  <c r="I290" i="25"/>
  <c r="I291" i="25"/>
  <c r="I292" i="25"/>
  <c r="I293" i="25"/>
  <c r="I294" i="25"/>
  <c r="I295" i="25"/>
  <c r="I296" i="25"/>
  <c r="I297" i="25"/>
  <c r="I298" i="25"/>
  <c r="I299" i="25"/>
  <c r="I300" i="25"/>
  <c r="I301" i="25"/>
  <c r="I302" i="25"/>
  <c r="I303" i="25"/>
  <c r="I304" i="25"/>
  <c r="I305" i="25"/>
  <c r="I306" i="25"/>
  <c r="I307" i="25"/>
  <c r="I8" i="25"/>
  <c r="H13" i="25"/>
  <c r="H14" i="25"/>
  <c r="H15" i="25"/>
  <c r="H16" i="25"/>
  <c r="H17" i="25"/>
  <c r="H18" i="25"/>
  <c r="H19" i="25"/>
  <c r="H20" i="25"/>
  <c r="H21" i="25"/>
  <c r="H22" i="25"/>
  <c r="H23" i="25"/>
  <c r="H24" i="25"/>
  <c r="H25" i="25"/>
  <c r="H26" i="25"/>
  <c r="H27" i="25"/>
  <c r="H28" i="25"/>
  <c r="H29" i="25"/>
  <c r="H30" i="25"/>
  <c r="H31" i="25"/>
  <c r="H32" i="25"/>
  <c r="H33" i="25"/>
  <c r="H34" i="25"/>
  <c r="H35" i="25"/>
  <c r="H36" i="25"/>
  <c r="H37" i="25"/>
  <c r="H38" i="25"/>
  <c r="H39" i="25"/>
  <c r="H40" i="25"/>
  <c r="H41" i="25"/>
  <c r="H42" i="25"/>
  <c r="H43" i="25"/>
  <c r="H44" i="25"/>
  <c r="H45" i="25"/>
  <c r="H46" i="25"/>
  <c r="H47" i="25"/>
  <c r="H48" i="25"/>
  <c r="H49" i="25"/>
  <c r="H50" i="25"/>
  <c r="H51" i="25"/>
  <c r="H52" i="25"/>
  <c r="H53" i="25"/>
  <c r="H54" i="25"/>
  <c r="H55" i="25"/>
  <c r="H56" i="25"/>
  <c r="H57" i="25"/>
  <c r="H58" i="25"/>
  <c r="H59" i="25"/>
  <c r="H60" i="25"/>
  <c r="H61" i="25"/>
  <c r="H62" i="25"/>
  <c r="H63" i="25"/>
  <c r="H64" i="25"/>
  <c r="H65" i="25"/>
  <c r="H66" i="25"/>
  <c r="H67" i="25"/>
  <c r="H68" i="25"/>
  <c r="H69" i="25"/>
  <c r="H70" i="25"/>
  <c r="H71" i="25"/>
  <c r="H72" i="25"/>
  <c r="H73" i="25"/>
  <c r="H74" i="25"/>
  <c r="H75" i="25"/>
  <c r="H76" i="25"/>
  <c r="H77" i="25"/>
  <c r="H78" i="25"/>
  <c r="H79" i="25"/>
  <c r="H80" i="25"/>
  <c r="H81" i="25"/>
  <c r="H82" i="25"/>
  <c r="H83" i="25"/>
  <c r="H84" i="25"/>
  <c r="H85" i="25"/>
  <c r="H86" i="25"/>
  <c r="H87" i="25"/>
  <c r="H88" i="25"/>
  <c r="H89" i="25"/>
  <c r="H90" i="25"/>
  <c r="H91" i="25"/>
  <c r="H92" i="25"/>
  <c r="H93" i="25"/>
  <c r="H94" i="25"/>
  <c r="H95" i="25"/>
  <c r="H96" i="25"/>
  <c r="H97" i="25"/>
  <c r="H98" i="25"/>
  <c r="H99" i="25"/>
  <c r="H100" i="25"/>
  <c r="H101" i="25"/>
  <c r="H102" i="25"/>
  <c r="H103" i="25"/>
  <c r="H104" i="25"/>
  <c r="H105" i="25"/>
  <c r="H106" i="25"/>
  <c r="H107" i="25"/>
  <c r="H108" i="25"/>
  <c r="H109" i="25"/>
  <c r="H110" i="25"/>
  <c r="H111" i="25"/>
  <c r="H112" i="25"/>
  <c r="H113" i="25"/>
  <c r="H114" i="25"/>
  <c r="H115" i="25"/>
  <c r="H116" i="25"/>
  <c r="H117" i="25"/>
  <c r="H118" i="25"/>
  <c r="H119" i="25"/>
  <c r="H120" i="25"/>
  <c r="H121" i="25"/>
  <c r="H122" i="25"/>
  <c r="H123" i="25"/>
  <c r="H124" i="25"/>
  <c r="H125" i="25"/>
  <c r="H126" i="25"/>
  <c r="H127" i="25"/>
  <c r="H128" i="25"/>
  <c r="H129" i="25"/>
  <c r="H130" i="25"/>
  <c r="H131" i="25"/>
  <c r="H132" i="25"/>
  <c r="H133" i="25"/>
  <c r="H134" i="25"/>
  <c r="H135" i="25"/>
  <c r="H136" i="25"/>
  <c r="H137" i="25"/>
  <c r="H138" i="25"/>
  <c r="H139" i="25"/>
  <c r="H140" i="25"/>
  <c r="H141" i="25"/>
  <c r="H142" i="25"/>
  <c r="H143" i="25"/>
  <c r="H144" i="25"/>
  <c r="H145" i="25"/>
  <c r="H146" i="25"/>
  <c r="H147" i="25"/>
  <c r="H148" i="25"/>
  <c r="H149" i="25"/>
  <c r="H150" i="25"/>
  <c r="H151" i="25"/>
  <c r="H152" i="25"/>
  <c r="H153" i="25"/>
  <c r="H154" i="25"/>
  <c r="H155" i="25"/>
  <c r="H156" i="25"/>
  <c r="H157" i="25"/>
  <c r="H158" i="25"/>
  <c r="H159" i="25"/>
  <c r="H160" i="25"/>
  <c r="H161" i="25"/>
  <c r="H162" i="25"/>
  <c r="H163" i="25"/>
  <c r="H164" i="25"/>
  <c r="H165" i="25"/>
  <c r="H166" i="25"/>
  <c r="H167" i="25"/>
  <c r="H168" i="25"/>
  <c r="H169" i="25"/>
  <c r="H170" i="25"/>
  <c r="H171" i="25"/>
  <c r="H172" i="25"/>
  <c r="H173" i="25"/>
  <c r="H174" i="25"/>
  <c r="H175" i="25"/>
  <c r="H176" i="25"/>
  <c r="H177" i="25"/>
  <c r="H178" i="25"/>
  <c r="H179" i="25"/>
  <c r="H180" i="25"/>
  <c r="H181" i="25"/>
  <c r="H182" i="25"/>
  <c r="H183" i="25"/>
  <c r="H184" i="25"/>
  <c r="H185" i="25"/>
  <c r="H186" i="25"/>
  <c r="H187" i="25"/>
  <c r="H188" i="25"/>
  <c r="H189" i="25"/>
  <c r="H190" i="25"/>
  <c r="H191" i="25"/>
  <c r="H192" i="25"/>
  <c r="H193" i="25"/>
  <c r="H194" i="25"/>
  <c r="H195" i="25"/>
  <c r="H196" i="25"/>
  <c r="H197" i="25"/>
  <c r="H198" i="25"/>
  <c r="H199" i="25"/>
  <c r="H200" i="25"/>
  <c r="H201" i="25"/>
  <c r="H202" i="25"/>
  <c r="H203" i="25"/>
  <c r="H204" i="25"/>
  <c r="H205" i="25"/>
  <c r="H206" i="25"/>
  <c r="H207" i="25"/>
  <c r="H208" i="25"/>
  <c r="H209" i="25"/>
  <c r="H210" i="25"/>
  <c r="H211" i="25"/>
  <c r="H212" i="25"/>
  <c r="H213" i="25"/>
  <c r="H214" i="25"/>
  <c r="H215" i="25"/>
  <c r="H216" i="25"/>
  <c r="H217" i="25"/>
  <c r="H218" i="25"/>
  <c r="H219" i="25"/>
  <c r="H220" i="25"/>
  <c r="H221" i="25"/>
  <c r="H222" i="25"/>
  <c r="H223" i="25"/>
  <c r="H224" i="25"/>
  <c r="H225" i="25"/>
  <c r="H226" i="25"/>
  <c r="H227" i="25"/>
  <c r="H228" i="25"/>
  <c r="H229" i="25"/>
  <c r="H230" i="25"/>
  <c r="H231" i="25"/>
  <c r="H232" i="25"/>
  <c r="H233" i="25"/>
  <c r="H234" i="25"/>
  <c r="H235" i="25"/>
  <c r="H236" i="25"/>
  <c r="H237" i="25"/>
  <c r="H238" i="25"/>
  <c r="H239" i="25"/>
  <c r="H240" i="25"/>
  <c r="H241" i="25"/>
  <c r="H242" i="25"/>
  <c r="H243" i="25"/>
  <c r="H244" i="25"/>
  <c r="H245" i="25"/>
  <c r="H246" i="25"/>
  <c r="H247" i="25"/>
  <c r="H248" i="25"/>
  <c r="H249" i="25"/>
  <c r="H250" i="25"/>
  <c r="H251" i="25"/>
  <c r="H252" i="25"/>
  <c r="H253" i="25"/>
  <c r="H254" i="25"/>
  <c r="H255" i="25"/>
  <c r="H256" i="25"/>
  <c r="H257" i="25"/>
  <c r="H258" i="25"/>
  <c r="H259" i="25"/>
  <c r="H260" i="25"/>
  <c r="H261" i="25"/>
  <c r="H262" i="25"/>
  <c r="H263" i="25"/>
  <c r="H264" i="25"/>
  <c r="H265" i="25"/>
  <c r="H266" i="25"/>
  <c r="H267" i="25"/>
  <c r="H268" i="25"/>
  <c r="H269" i="25"/>
  <c r="H270" i="25"/>
  <c r="H271" i="25"/>
  <c r="H272" i="25"/>
  <c r="H273" i="25"/>
  <c r="H274" i="25"/>
  <c r="H275" i="25"/>
  <c r="H276" i="25"/>
  <c r="H277" i="25"/>
  <c r="H278" i="25"/>
  <c r="H279" i="25"/>
  <c r="H280" i="25"/>
  <c r="H281" i="25"/>
  <c r="H282" i="25"/>
  <c r="H283" i="25"/>
  <c r="H284" i="25"/>
  <c r="H285" i="25"/>
  <c r="H286" i="25"/>
  <c r="H287" i="25"/>
  <c r="H288" i="25"/>
  <c r="H289" i="25"/>
  <c r="H290" i="25"/>
  <c r="H291" i="25"/>
  <c r="H292" i="25"/>
  <c r="H293" i="25"/>
  <c r="H294" i="25"/>
  <c r="H295" i="25"/>
  <c r="H296" i="25"/>
  <c r="H297" i="25"/>
  <c r="H298" i="25"/>
  <c r="H299" i="25"/>
  <c r="H300" i="25"/>
  <c r="H301" i="25"/>
  <c r="H302" i="25"/>
  <c r="H303" i="25"/>
  <c r="H304" i="25"/>
  <c r="H305" i="25"/>
  <c r="H306" i="25"/>
  <c r="H307" i="25"/>
  <c r="G9" i="25"/>
  <c r="G10" i="25"/>
  <c r="G11" i="25"/>
  <c r="G12" i="25"/>
  <c r="C13" i="25"/>
  <c r="G13" i="25"/>
  <c r="C14" i="25"/>
  <c r="G14" i="25"/>
  <c r="C15" i="25"/>
  <c r="G15" i="25"/>
  <c r="C16" i="25"/>
  <c r="G16" i="25"/>
  <c r="C17" i="25"/>
  <c r="G17" i="25"/>
  <c r="C18" i="25"/>
  <c r="G18" i="25"/>
  <c r="C19" i="25"/>
  <c r="G19" i="25"/>
  <c r="C20" i="25"/>
  <c r="G20" i="25"/>
  <c r="C21" i="25"/>
  <c r="G21" i="25"/>
  <c r="C22" i="25"/>
  <c r="G22" i="25"/>
  <c r="C23" i="25"/>
  <c r="G23" i="25"/>
  <c r="C24" i="25"/>
  <c r="G24" i="25"/>
  <c r="C25" i="25"/>
  <c r="G25" i="25"/>
  <c r="C26" i="25"/>
  <c r="G26" i="25"/>
  <c r="C27" i="25"/>
  <c r="G27" i="25"/>
  <c r="C28" i="25"/>
  <c r="G28" i="25"/>
  <c r="C29" i="25"/>
  <c r="G29" i="25"/>
  <c r="C30" i="25"/>
  <c r="G30" i="25"/>
  <c r="C31" i="25"/>
  <c r="G31" i="25"/>
  <c r="C32" i="25"/>
  <c r="G32" i="25"/>
  <c r="C33" i="25"/>
  <c r="G33" i="25"/>
  <c r="C34" i="25"/>
  <c r="G34" i="25"/>
  <c r="C35" i="25"/>
  <c r="G35" i="25"/>
  <c r="C36" i="25"/>
  <c r="G36" i="25"/>
  <c r="C37" i="25"/>
  <c r="G37" i="25"/>
  <c r="C38" i="25"/>
  <c r="G38" i="25"/>
  <c r="C39" i="25"/>
  <c r="G39" i="25"/>
  <c r="C40" i="25"/>
  <c r="G40" i="25"/>
  <c r="C41" i="25"/>
  <c r="G41" i="25"/>
  <c r="C42" i="25"/>
  <c r="G42" i="25"/>
  <c r="C43" i="25"/>
  <c r="G43" i="25"/>
  <c r="C44" i="25"/>
  <c r="G44" i="25"/>
  <c r="C45" i="25"/>
  <c r="G45" i="25"/>
  <c r="C46" i="25"/>
  <c r="G46" i="25"/>
  <c r="C47" i="25"/>
  <c r="G47" i="25"/>
  <c r="C48" i="25"/>
  <c r="G48" i="25"/>
  <c r="C49" i="25"/>
  <c r="G49" i="25"/>
  <c r="C50" i="25"/>
  <c r="G50" i="25"/>
  <c r="C51" i="25"/>
  <c r="G51" i="25"/>
  <c r="C52" i="25"/>
  <c r="G52" i="25"/>
  <c r="C53" i="25"/>
  <c r="G53" i="25"/>
  <c r="C54" i="25"/>
  <c r="G54" i="25"/>
  <c r="C55" i="25"/>
  <c r="G55" i="25"/>
  <c r="C56" i="25"/>
  <c r="G56" i="25"/>
  <c r="C57" i="25"/>
  <c r="G57" i="25"/>
  <c r="C58" i="25"/>
  <c r="G58" i="25"/>
  <c r="C59" i="25"/>
  <c r="G59" i="25"/>
  <c r="C60" i="25"/>
  <c r="G60" i="25"/>
  <c r="C61" i="25"/>
  <c r="G61" i="25"/>
  <c r="C62" i="25"/>
  <c r="G62" i="25"/>
  <c r="C63" i="25"/>
  <c r="G63" i="25"/>
  <c r="C64" i="25"/>
  <c r="G64" i="25"/>
  <c r="C65" i="25"/>
  <c r="G65" i="25"/>
  <c r="C66" i="25"/>
  <c r="G66" i="25"/>
  <c r="C67" i="25"/>
  <c r="G67" i="25"/>
  <c r="C68" i="25"/>
  <c r="G68" i="25"/>
  <c r="C69" i="25"/>
  <c r="G69" i="25"/>
  <c r="C70" i="25"/>
  <c r="G70" i="25"/>
  <c r="C71" i="25"/>
  <c r="G71" i="25"/>
  <c r="C72" i="25"/>
  <c r="G72" i="25"/>
  <c r="C73" i="25"/>
  <c r="G73" i="25"/>
  <c r="C74" i="25"/>
  <c r="G74" i="25"/>
  <c r="C75" i="25"/>
  <c r="G75" i="25"/>
  <c r="C76" i="25"/>
  <c r="G76" i="25"/>
  <c r="C77" i="25"/>
  <c r="G77" i="25"/>
  <c r="C78" i="25"/>
  <c r="G78" i="25"/>
  <c r="C79" i="25"/>
  <c r="G79" i="25"/>
  <c r="C80" i="25"/>
  <c r="G80" i="25"/>
  <c r="C81" i="25"/>
  <c r="G81" i="25"/>
  <c r="C82" i="25"/>
  <c r="G82" i="25"/>
  <c r="C83" i="25"/>
  <c r="G83" i="25"/>
  <c r="C84" i="25"/>
  <c r="G84" i="25"/>
  <c r="C85" i="25"/>
  <c r="G85" i="25"/>
  <c r="C86" i="25"/>
  <c r="G86" i="25"/>
  <c r="C87" i="25"/>
  <c r="G87" i="25"/>
  <c r="C88" i="25"/>
  <c r="G88" i="25"/>
  <c r="C89" i="25"/>
  <c r="G89" i="25"/>
  <c r="C90" i="25"/>
  <c r="G90" i="25"/>
  <c r="C91" i="25"/>
  <c r="G91" i="25"/>
  <c r="C92" i="25"/>
  <c r="G92" i="25"/>
  <c r="C93" i="25"/>
  <c r="G93" i="25"/>
  <c r="C94" i="25"/>
  <c r="G94" i="25"/>
  <c r="C95" i="25"/>
  <c r="G95" i="25"/>
  <c r="C96" i="25"/>
  <c r="G96" i="25"/>
  <c r="C97" i="25"/>
  <c r="G97" i="25"/>
  <c r="C98" i="25"/>
  <c r="G98" i="25"/>
  <c r="C99" i="25"/>
  <c r="G99" i="25"/>
  <c r="C100" i="25"/>
  <c r="G100" i="25"/>
  <c r="C101" i="25"/>
  <c r="G101" i="25"/>
  <c r="C102" i="25"/>
  <c r="G102" i="25"/>
  <c r="C103" i="25"/>
  <c r="G103" i="25"/>
  <c r="C104" i="25"/>
  <c r="G104" i="25"/>
  <c r="C105" i="25"/>
  <c r="G105" i="25"/>
  <c r="C106" i="25"/>
  <c r="G106" i="25"/>
  <c r="C107" i="25"/>
  <c r="G107" i="25"/>
  <c r="C108" i="25"/>
  <c r="G108" i="25"/>
  <c r="C109" i="25"/>
  <c r="G109" i="25"/>
  <c r="C110" i="25"/>
  <c r="G110" i="25"/>
  <c r="C111" i="25"/>
  <c r="G111" i="25"/>
  <c r="C112" i="25"/>
  <c r="G112" i="25"/>
  <c r="C113" i="25"/>
  <c r="G113" i="25"/>
  <c r="C114" i="25"/>
  <c r="G114" i="25"/>
  <c r="C115" i="25"/>
  <c r="G115" i="25"/>
  <c r="C116" i="25"/>
  <c r="G116" i="25"/>
  <c r="C117" i="25"/>
  <c r="G117" i="25"/>
  <c r="C118" i="25"/>
  <c r="G118" i="25"/>
  <c r="C119" i="25"/>
  <c r="G119" i="25"/>
  <c r="C120" i="25"/>
  <c r="G120" i="25"/>
  <c r="C121" i="25"/>
  <c r="G121" i="25"/>
  <c r="C122" i="25"/>
  <c r="G122" i="25"/>
  <c r="C123" i="25"/>
  <c r="G123" i="25"/>
  <c r="C124" i="25"/>
  <c r="G124" i="25"/>
  <c r="C125" i="25"/>
  <c r="G125" i="25"/>
  <c r="C126" i="25"/>
  <c r="G126" i="25"/>
  <c r="C127" i="25"/>
  <c r="G127" i="25"/>
  <c r="C128" i="25"/>
  <c r="G128" i="25"/>
  <c r="C129" i="25"/>
  <c r="G129" i="25"/>
  <c r="C130" i="25"/>
  <c r="G130" i="25"/>
  <c r="C131" i="25"/>
  <c r="G131" i="25"/>
  <c r="C132" i="25"/>
  <c r="G132" i="25"/>
  <c r="C133" i="25"/>
  <c r="G133" i="25"/>
  <c r="C134" i="25"/>
  <c r="G134" i="25"/>
  <c r="C135" i="25"/>
  <c r="G135" i="25"/>
  <c r="C136" i="25"/>
  <c r="G136" i="25"/>
  <c r="C137" i="25"/>
  <c r="G137" i="25"/>
  <c r="C138" i="25"/>
  <c r="G138" i="25"/>
  <c r="C139" i="25"/>
  <c r="G139" i="25"/>
  <c r="C140" i="25"/>
  <c r="G140" i="25"/>
  <c r="C141" i="25"/>
  <c r="G141" i="25"/>
  <c r="C142" i="25"/>
  <c r="G142" i="25"/>
  <c r="C143" i="25"/>
  <c r="G143" i="25"/>
  <c r="C144" i="25"/>
  <c r="G144" i="25"/>
  <c r="C145" i="25"/>
  <c r="G145" i="25"/>
  <c r="C146" i="25"/>
  <c r="G146" i="25"/>
  <c r="C147" i="25"/>
  <c r="G147" i="25"/>
  <c r="C148" i="25"/>
  <c r="G148" i="25"/>
  <c r="C149" i="25"/>
  <c r="G149" i="25"/>
  <c r="C150" i="25"/>
  <c r="G150" i="25"/>
  <c r="C151" i="25"/>
  <c r="G151" i="25"/>
  <c r="C152" i="25"/>
  <c r="G152" i="25"/>
  <c r="C153" i="25"/>
  <c r="G153" i="25"/>
  <c r="C154" i="25"/>
  <c r="G154" i="25"/>
  <c r="C155" i="25"/>
  <c r="G155" i="25"/>
  <c r="C156" i="25"/>
  <c r="G156" i="25"/>
  <c r="C157" i="25"/>
  <c r="G157" i="25"/>
  <c r="C158" i="25"/>
  <c r="G158" i="25"/>
  <c r="C159" i="25"/>
  <c r="G159" i="25"/>
  <c r="C160" i="25"/>
  <c r="G160" i="25"/>
  <c r="C161" i="25"/>
  <c r="G161" i="25"/>
  <c r="C162" i="25"/>
  <c r="G162" i="25"/>
  <c r="C163" i="25"/>
  <c r="G163" i="25"/>
  <c r="C164" i="25"/>
  <c r="G164" i="25"/>
  <c r="C165" i="25"/>
  <c r="G165" i="25"/>
  <c r="C166" i="25"/>
  <c r="G166" i="25"/>
  <c r="C167" i="25"/>
  <c r="G167" i="25"/>
  <c r="C168" i="25"/>
  <c r="G168" i="25"/>
  <c r="C169" i="25"/>
  <c r="G169" i="25"/>
  <c r="C170" i="25"/>
  <c r="G170" i="25"/>
  <c r="C171" i="25"/>
  <c r="G171" i="25"/>
  <c r="C172" i="25"/>
  <c r="G172" i="25"/>
  <c r="C173" i="25"/>
  <c r="G173" i="25"/>
  <c r="C174" i="25"/>
  <c r="G174" i="25"/>
  <c r="C175" i="25"/>
  <c r="G175" i="25"/>
  <c r="C176" i="25"/>
  <c r="G176" i="25"/>
  <c r="C177" i="25"/>
  <c r="G177" i="25"/>
  <c r="C178" i="25"/>
  <c r="G178" i="25"/>
  <c r="C179" i="25"/>
  <c r="G179" i="25"/>
  <c r="C180" i="25"/>
  <c r="G180" i="25"/>
  <c r="C181" i="25"/>
  <c r="G181" i="25"/>
  <c r="C182" i="25"/>
  <c r="G182" i="25"/>
  <c r="C183" i="25"/>
  <c r="G183" i="25"/>
  <c r="C184" i="25"/>
  <c r="G184" i="25"/>
  <c r="C185" i="25"/>
  <c r="G185" i="25"/>
  <c r="C186" i="25"/>
  <c r="G186" i="25"/>
  <c r="C187" i="25"/>
  <c r="G187" i="25"/>
  <c r="C188" i="25"/>
  <c r="G188" i="25"/>
  <c r="C189" i="25"/>
  <c r="G189" i="25"/>
  <c r="C190" i="25"/>
  <c r="G190" i="25"/>
  <c r="C191" i="25"/>
  <c r="G191" i="25"/>
  <c r="C192" i="25"/>
  <c r="G192" i="25"/>
  <c r="C193" i="25"/>
  <c r="G193" i="25"/>
  <c r="C194" i="25"/>
  <c r="G194" i="25"/>
  <c r="C195" i="25"/>
  <c r="G195" i="25"/>
  <c r="C196" i="25"/>
  <c r="G196" i="25"/>
  <c r="C197" i="25"/>
  <c r="G197" i="25"/>
  <c r="C198" i="25"/>
  <c r="G198" i="25"/>
  <c r="C199" i="25"/>
  <c r="G199" i="25"/>
  <c r="C200" i="25"/>
  <c r="G200" i="25"/>
  <c r="C201" i="25"/>
  <c r="G201" i="25"/>
  <c r="C202" i="25"/>
  <c r="G202" i="25"/>
  <c r="C203" i="25"/>
  <c r="G203" i="25"/>
  <c r="C204" i="25"/>
  <c r="G204" i="25"/>
  <c r="C205" i="25"/>
  <c r="G205" i="25"/>
  <c r="C206" i="25"/>
  <c r="G206" i="25"/>
  <c r="C207" i="25"/>
  <c r="G207" i="25"/>
  <c r="C208" i="25"/>
  <c r="G208" i="25"/>
  <c r="C209" i="25"/>
  <c r="G209" i="25"/>
  <c r="C210" i="25"/>
  <c r="G210" i="25"/>
  <c r="C211" i="25"/>
  <c r="G211" i="25"/>
  <c r="C212" i="25"/>
  <c r="G212" i="25"/>
  <c r="C213" i="25"/>
  <c r="G213" i="25"/>
  <c r="C214" i="25"/>
  <c r="G214" i="25"/>
  <c r="C215" i="25"/>
  <c r="G215" i="25"/>
  <c r="C216" i="25"/>
  <c r="G216" i="25"/>
  <c r="C217" i="25"/>
  <c r="G217" i="25"/>
  <c r="C218" i="25"/>
  <c r="G218" i="25"/>
  <c r="C219" i="25"/>
  <c r="G219" i="25"/>
  <c r="C220" i="25"/>
  <c r="G220" i="25"/>
  <c r="C221" i="25"/>
  <c r="G221" i="25"/>
  <c r="C222" i="25"/>
  <c r="G222" i="25"/>
  <c r="C223" i="25"/>
  <c r="G223" i="25"/>
  <c r="C224" i="25"/>
  <c r="G224" i="25"/>
  <c r="C225" i="25"/>
  <c r="G225" i="25"/>
  <c r="C226" i="25"/>
  <c r="G226" i="25"/>
  <c r="C227" i="25"/>
  <c r="G227" i="25"/>
  <c r="C228" i="25"/>
  <c r="G228" i="25"/>
  <c r="C229" i="25"/>
  <c r="G229" i="25"/>
  <c r="C230" i="25"/>
  <c r="G230" i="25"/>
  <c r="C231" i="25"/>
  <c r="G231" i="25"/>
  <c r="C232" i="25"/>
  <c r="G232" i="25"/>
  <c r="C233" i="25"/>
  <c r="G233" i="25"/>
  <c r="C234" i="25"/>
  <c r="G234" i="25"/>
  <c r="C235" i="25"/>
  <c r="G235" i="25"/>
  <c r="C236" i="25"/>
  <c r="G236" i="25"/>
  <c r="C237" i="25"/>
  <c r="G237" i="25"/>
  <c r="C238" i="25"/>
  <c r="G238" i="25"/>
  <c r="C239" i="25"/>
  <c r="G239" i="25"/>
  <c r="C240" i="25"/>
  <c r="G240" i="25"/>
  <c r="C241" i="25"/>
  <c r="G241" i="25"/>
  <c r="C242" i="25"/>
  <c r="G242" i="25"/>
  <c r="C243" i="25"/>
  <c r="G243" i="25"/>
  <c r="C244" i="25"/>
  <c r="G244" i="25"/>
  <c r="C245" i="25"/>
  <c r="G245" i="25"/>
  <c r="C246" i="25"/>
  <c r="G246" i="25"/>
  <c r="C247" i="25"/>
  <c r="G247" i="25"/>
  <c r="C248" i="25"/>
  <c r="G248" i="25"/>
  <c r="C249" i="25"/>
  <c r="G249" i="25"/>
  <c r="C250" i="25"/>
  <c r="G250" i="25"/>
  <c r="C251" i="25"/>
  <c r="G251" i="25"/>
  <c r="C252" i="25"/>
  <c r="G252" i="25"/>
  <c r="C253" i="25"/>
  <c r="G253" i="25"/>
  <c r="C254" i="25"/>
  <c r="G254" i="25"/>
  <c r="C255" i="25"/>
  <c r="G255" i="25"/>
  <c r="C256" i="25"/>
  <c r="G256" i="25"/>
  <c r="C257" i="25"/>
  <c r="G257" i="25"/>
  <c r="C258" i="25"/>
  <c r="G258" i="25"/>
  <c r="C259" i="25"/>
  <c r="G259" i="25"/>
  <c r="C260" i="25"/>
  <c r="G260" i="25"/>
  <c r="C261" i="25"/>
  <c r="G261" i="25"/>
  <c r="C262" i="25"/>
  <c r="G262" i="25"/>
  <c r="C263" i="25"/>
  <c r="G263" i="25"/>
  <c r="C264" i="25"/>
  <c r="G264" i="25"/>
  <c r="C265" i="25"/>
  <c r="G265" i="25"/>
  <c r="C266" i="25"/>
  <c r="G266" i="25"/>
  <c r="C267" i="25"/>
  <c r="G267" i="25"/>
  <c r="C268" i="25"/>
  <c r="G268" i="25"/>
  <c r="C269" i="25"/>
  <c r="G269" i="25"/>
  <c r="C270" i="25"/>
  <c r="G270" i="25"/>
  <c r="C271" i="25"/>
  <c r="G271" i="25"/>
  <c r="C272" i="25"/>
  <c r="G272" i="25"/>
  <c r="C273" i="25"/>
  <c r="G273" i="25"/>
  <c r="C274" i="25"/>
  <c r="G274" i="25"/>
  <c r="C275" i="25"/>
  <c r="G275" i="25"/>
  <c r="C276" i="25"/>
  <c r="G276" i="25"/>
  <c r="C277" i="25"/>
  <c r="G277" i="25"/>
  <c r="C278" i="25"/>
  <c r="G278" i="25"/>
  <c r="C279" i="25"/>
  <c r="G279" i="25"/>
  <c r="C280" i="25"/>
  <c r="G280" i="25"/>
  <c r="C281" i="25"/>
  <c r="G281" i="25"/>
  <c r="C282" i="25"/>
  <c r="G282" i="25"/>
  <c r="C283" i="25"/>
  <c r="G283" i="25"/>
  <c r="C284" i="25"/>
  <c r="G284" i="25"/>
  <c r="C285" i="25"/>
  <c r="G285" i="25"/>
  <c r="C286" i="25"/>
  <c r="G286" i="25"/>
  <c r="C287" i="25"/>
  <c r="G287" i="25"/>
  <c r="C288" i="25"/>
  <c r="G288" i="25"/>
  <c r="C289" i="25"/>
  <c r="G289" i="25"/>
  <c r="C290" i="25"/>
  <c r="G290" i="25"/>
  <c r="C291" i="25"/>
  <c r="G291" i="25"/>
  <c r="C292" i="25"/>
  <c r="G292" i="25"/>
  <c r="C293" i="25"/>
  <c r="G293" i="25"/>
  <c r="C294" i="25"/>
  <c r="G294" i="25"/>
  <c r="C295" i="25"/>
  <c r="G295" i="25"/>
  <c r="C296" i="25"/>
  <c r="G296" i="25"/>
  <c r="C297" i="25"/>
  <c r="G297" i="25"/>
  <c r="C298" i="25"/>
  <c r="G298" i="25"/>
  <c r="C299" i="25"/>
  <c r="G299" i="25"/>
  <c r="C300" i="25"/>
  <c r="G300" i="25"/>
  <c r="C301" i="25"/>
  <c r="G301" i="25"/>
  <c r="C302" i="25"/>
  <c r="G302" i="25"/>
  <c r="C303" i="25"/>
  <c r="G303" i="25"/>
  <c r="C304" i="25"/>
  <c r="G304" i="25"/>
  <c r="C305" i="25"/>
  <c r="G305" i="25"/>
  <c r="C306" i="25"/>
  <c r="G306" i="25"/>
  <c r="C307" i="25"/>
  <c r="G307" i="25"/>
  <c r="G8" i="25"/>
  <c r="E9" i="26"/>
  <c r="E10" i="26"/>
  <c r="J9" i="10"/>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0" i="10"/>
  <c r="J91" i="10"/>
  <c r="J92" i="10"/>
  <c r="J93" i="10"/>
  <c r="J94" i="10"/>
  <c r="J95" i="10"/>
  <c r="J96" i="10"/>
  <c r="J97" i="10"/>
  <c r="J98" i="10"/>
  <c r="J99" i="10"/>
  <c r="J100" i="10"/>
  <c r="J101" i="10"/>
  <c r="J102" i="10"/>
  <c r="J103" i="10"/>
  <c r="J104" i="10"/>
  <c r="J105" i="10"/>
  <c r="J106" i="10"/>
  <c r="J107" i="10"/>
  <c r="J108" i="10"/>
  <c r="J109" i="10"/>
  <c r="J110" i="10"/>
  <c r="J111" i="10"/>
  <c r="J112" i="10"/>
  <c r="J113" i="10"/>
  <c r="J114" i="10"/>
  <c r="J115" i="10"/>
  <c r="J116" i="10"/>
  <c r="J117" i="10"/>
  <c r="J118" i="10"/>
  <c r="J119" i="10"/>
  <c r="J120" i="10"/>
  <c r="J121" i="10"/>
  <c r="J122" i="10"/>
  <c r="J123" i="10"/>
  <c r="J124" i="10"/>
  <c r="J125" i="10"/>
  <c r="J126" i="10"/>
  <c r="J127" i="10"/>
  <c r="J128" i="10"/>
  <c r="J129" i="10"/>
  <c r="J130" i="10"/>
  <c r="J131" i="10"/>
  <c r="J132" i="10"/>
  <c r="J133" i="10"/>
  <c r="J134" i="10"/>
  <c r="J135" i="10"/>
  <c r="J136" i="10"/>
  <c r="J137" i="10"/>
  <c r="J138" i="10"/>
  <c r="J139" i="10"/>
  <c r="J140" i="10"/>
  <c r="J141" i="10"/>
  <c r="J142" i="10"/>
  <c r="J143" i="10"/>
  <c r="J144" i="10"/>
  <c r="J145" i="10"/>
  <c r="J146" i="10"/>
  <c r="J147" i="10"/>
  <c r="J148" i="10"/>
  <c r="J149" i="10"/>
  <c r="J150" i="10"/>
  <c r="J151" i="10"/>
  <c r="J152" i="10"/>
  <c r="J153" i="10"/>
  <c r="J154" i="10"/>
  <c r="J155" i="10"/>
  <c r="J156" i="10"/>
  <c r="J157" i="10"/>
  <c r="J158" i="10"/>
  <c r="J159" i="10"/>
  <c r="J160" i="10"/>
  <c r="J161" i="10"/>
  <c r="J162" i="10"/>
  <c r="J163" i="10"/>
  <c r="J164" i="10"/>
  <c r="J165" i="10"/>
  <c r="J166" i="10"/>
  <c r="J167" i="10"/>
  <c r="J168" i="10"/>
  <c r="J169" i="10"/>
  <c r="J170" i="10"/>
  <c r="J171" i="10"/>
  <c r="J172" i="10"/>
  <c r="J173" i="10"/>
  <c r="J174" i="10"/>
  <c r="J175" i="10"/>
  <c r="J176" i="10"/>
  <c r="J177" i="10"/>
  <c r="J178" i="10"/>
  <c r="J179" i="10"/>
  <c r="J180" i="10"/>
  <c r="J181" i="10"/>
  <c r="J182" i="10"/>
  <c r="J183" i="10"/>
  <c r="J184" i="10"/>
  <c r="J185" i="10"/>
  <c r="J186" i="10"/>
  <c r="J187" i="10"/>
  <c r="J188" i="10"/>
  <c r="J189" i="10"/>
  <c r="J190" i="10"/>
  <c r="J191" i="10"/>
  <c r="J192" i="10"/>
  <c r="J193" i="10"/>
  <c r="J194" i="10"/>
  <c r="J195" i="10"/>
  <c r="J196" i="10"/>
  <c r="J197" i="10"/>
  <c r="J198" i="10"/>
  <c r="J199" i="10"/>
  <c r="J200" i="10"/>
  <c r="J201" i="10"/>
  <c r="J202" i="10"/>
  <c r="J203" i="10"/>
  <c r="J204" i="10"/>
  <c r="J205" i="10"/>
  <c r="J206" i="10"/>
  <c r="J207" i="10"/>
  <c r="J208" i="10"/>
  <c r="J209" i="10"/>
  <c r="J210" i="10"/>
  <c r="J211" i="10"/>
  <c r="J212" i="10"/>
  <c r="J213" i="10"/>
  <c r="J214" i="10"/>
  <c r="J215" i="10"/>
  <c r="J216" i="10"/>
  <c r="J217" i="10"/>
  <c r="J218" i="10"/>
  <c r="J219" i="10"/>
  <c r="J220" i="10"/>
  <c r="J221" i="10"/>
  <c r="J222" i="10"/>
  <c r="J223" i="10"/>
  <c r="J224" i="10"/>
  <c r="J225" i="10"/>
  <c r="J226" i="10"/>
  <c r="J227" i="10"/>
  <c r="J228" i="10"/>
  <c r="J229" i="10"/>
  <c r="J230" i="10"/>
  <c r="J231" i="10"/>
  <c r="J232" i="10"/>
  <c r="J233" i="10"/>
  <c r="J234" i="10"/>
  <c r="J235" i="10"/>
  <c r="J236" i="10"/>
  <c r="J237" i="10"/>
  <c r="J238" i="10"/>
  <c r="J239" i="10"/>
  <c r="J240" i="10"/>
  <c r="J241" i="10"/>
  <c r="J242" i="10"/>
  <c r="J243" i="10"/>
  <c r="J244" i="10"/>
  <c r="J245" i="10"/>
  <c r="J246" i="10"/>
  <c r="J247" i="10"/>
  <c r="J248" i="10"/>
  <c r="J249" i="10"/>
  <c r="J250" i="10"/>
  <c r="J251" i="10"/>
  <c r="J252" i="10"/>
  <c r="J253" i="10"/>
  <c r="J254" i="10"/>
  <c r="J255" i="10"/>
  <c r="J256" i="10"/>
  <c r="J257" i="10"/>
  <c r="J258" i="10"/>
  <c r="J259" i="10"/>
  <c r="J260" i="10"/>
  <c r="J261" i="10"/>
  <c r="J262" i="10"/>
  <c r="J263" i="10"/>
  <c r="J264" i="10"/>
  <c r="J265" i="10"/>
  <c r="J266" i="10"/>
  <c r="J267" i="10"/>
  <c r="J268" i="10"/>
  <c r="J269" i="10"/>
  <c r="J270" i="10"/>
  <c r="J271" i="10"/>
  <c r="J272" i="10"/>
  <c r="J273" i="10"/>
  <c r="J274" i="10"/>
  <c r="J275" i="10"/>
  <c r="J276" i="10"/>
  <c r="J277" i="10"/>
  <c r="J278" i="10"/>
  <c r="J279" i="10"/>
  <c r="J280" i="10"/>
  <c r="J281" i="10"/>
  <c r="J282" i="10"/>
  <c r="J283" i="10"/>
  <c r="J284" i="10"/>
  <c r="J285" i="10"/>
  <c r="J286" i="10"/>
  <c r="J287" i="10"/>
  <c r="J288" i="10"/>
  <c r="J289" i="10"/>
  <c r="J290" i="10"/>
  <c r="J291" i="10"/>
  <c r="J292" i="10"/>
  <c r="J293" i="10"/>
  <c r="J294" i="10"/>
  <c r="J295" i="10"/>
  <c r="J296" i="10"/>
  <c r="J297" i="10"/>
  <c r="J298" i="10"/>
  <c r="J299" i="10"/>
  <c r="J300" i="10"/>
  <c r="J301" i="10"/>
  <c r="J302" i="10"/>
  <c r="J303" i="10"/>
  <c r="J304" i="10"/>
  <c r="J305" i="10"/>
  <c r="J306" i="10"/>
  <c r="J307" i="10"/>
  <c r="J8" i="10"/>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C8" i="13"/>
  <c r="C9" i="13"/>
  <c r="C10" i="13"/>
  <c r="C11" i="13"/>
  <c r="C12" i="13"/>
  <c r="C13" i="13"/>
  <c r="C14" i="13"/>
  <c r="C15" i="13"/>
  <c r="C7" i="13"/>
  <c r="F8" i="22"/>
  <c r="F8" i="21"/>
  <c r="F8" i="12"/>
  <c r="F8" i="23"/>
  <c r="D22" i="13"/>
  <c r="D21" i="13"/>
  <c r="D20" i="13"/>
  <c r="D19" i="13"/>
  <c r="D18" i="13"/>
  <c r="B18" i="13"/>
  <c r="B19" i="13"/>
  <c r="B20" i="13"/>
  <c r="B21" i="13"/>
  <c r="B22" i="13"/>
  <c r="B8" i="27"/>
  <c r="C15" i="27"/>
  <c r="C13" i="24"/>
  <c r="C14" i="27"/>
  <c r="C13" i="27"/>
  <c r="C10" i="12"/>
  <c r="C12" i="21"/>
  <c r="C10" i="22"/>
  <c r="C12" i="27"/>
  <c r="C11" i="27"/>
  <c r="C10" i="27"/>
  <c r="C17" i="27"/>
  <c r="D17" i="27"/>
  <c r="D15" i="27"/>
  <c r="D14" i="27"/>
  <c r="B14" i="27"/>
  <c r="D13" i="27"/>
  <c r="B13" i="27"/>
  <c r="D12" i="27"/>
  <c r="B12" i="27"/>
  <c r="D11" i="27"/>
  <c r="B11" i="27"/>
  <c r="B10" i="27"/>
  <c r="B8" i="14"/>
  <c r="B9" i="14"/>
  <c r="B10" i="14"/>
  <c r="B11" i="14"/>
  <c r="B12" i="14"/>
  <c r="C12" i="14"/>
  <c r="C8" i="14"/>
  <c r="D12" i="14"/>
  <c r="C13" i="14"/>
  <c r="D13" i="14"/>
  <c r="C11" i="14"/>
  <c r="C10" i="14"/>
  <c r="C9" i="1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11" i="24"/>
  <c r="C112" i="24"/>
  <c r="C113" i="24"/>
  <c r="C114" i="24"/>
  <c r="C115" i="24"/>
  <c r="C116" i="24"/>
  <c r="C117" i="24"/>
  <c r="C118" i="24"/>
  <c r="C119" i="24"/>
  <c r="C120" i="24"/>
  <c r="C121" i="24"/>
  <c r="C122" i="24"/>
  <c r="C123" i="24"/>
  <c r="C124" i="24"/>
  <c r="C125" i="24"/>
  <c r="C126" i="24"/>
  <c r="C127" i="24"/>
  <c r="C128" i="24"/>
  <c r="C129" i="24"/>
  <c r="C130" i="24"/>
  <c r="C131" i="24"/>
  <c r="C132" i="24"/>
  <c r="C133" i="24"/>
  <c r="C134" i="24"/>
  <c r="C135" i="24"/>
  <c r="C136" i="24"/>
  <c r="C137" i="24"/>
  <c r="C138" i="24"/>
  <c r="C139" i="24"/>
  <c r="C140" i="24"/>
  <c r="C141" i="24"/>
  <c r="C142" i="24"/>
  <c r="C143" i="24"/>
  <c r="C144" i="24"/>
  <c r="C145" i="24"/>
  <c r="C146" i="24"/>
  <c r="C147" i="24"/>
  <c r="C148" i="24"/>
  <c r="C149" i="24"/>
  <c r="C150" i="24"/>
  <c r="C151" i="24"/>
  <c r="C152" i="24"/>
  <c r="C153" i="24"/>
  <c r="C154" i="24"/>
  <c r="C155" i="24"/>
  <c r="C156" i="24"/>
  <c r="C157" i="24"/>
  <c r="C158" i="24"/>
  <c r="C159" i="24"/>
  <c r="C160" i="24"/>
  <c r="C161" i="24"/>
  <c r="C162" i="24"/>
  <c r="C163" i="24"/>
  <c r="C164" i="24"/>
  <c r="C165" i="24"/>
  <c r="C166" i="24"/>
  <c r="C167" i="24"/>
  <c r="C168" i="24"/>
  <c r="C169" i="24"/>
  <c r="C170" i="24"/>
  <c r="C171" i="24"/>
  <c r="C172" i="24"/>
  <c r="C173" i="24"/>
  <c r="C174" i="24"/>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98" i="24"/>
  <c r="C199" i="24"/>
  <c r="C200" i="24"/>
  <c r="C201" i="24"/>
  <c r="C202" i="24"/>
  <c r="C203" i="24"/>
  <c r="C204" i="24"/>
  <c r="C205" i="24"/>
  <c r="C206" i="24"/>
  <c r="C207" i="24"/>
  <c r="C208" i="24"/>
  <c r="C209" i="24"/>
  <c r="C210" i="24"/>
  <c r="C211" i="24"/>
  <c r="C212" i="24"/>
  <c r="C213" i="24"/>
  <c r="C214" i="24"/>
  <c r="C215" i="24"/>
  <c r="C216" i="24"/>
  <c r="C217" i="24"/>
  <c r="C218" i="24"/>
  <c r="C219" i="24"/>
  <c r="C220" i="24"/>
  <c r="C221" i="24"/>
  <c r="C222" i="24"/>
  <c r="C223" i="24"/>
  <c r="C224" i="24"/>
  <c r="C225" i="24"/>
  <c r="C226" i="24"/>
  <c r="C227" i="24"/>
  <c r="C228" i="24"/>
  <c r="C229" i="24"/>
  <c r="C230" i="24"/>
  <c r="C231" i="24"/>
  <c r="C232" i="24"/>
  <c r="C233" i="24"/>
  <c r="C234" i="24"/>
  <c r="C235" i="24"/>
  <c r="C236" i="24"/>
  <c r="C237" i="24"/>
  <c r="C238" i="24"/>
  <c r="C239" i="24"/>
  <c r="C240" i="24"/>
  <c r="C241" i="24"/>
  <c r="C242" i="24"/>
  <c r="C243" i="24"/>
  <c r="C244" i="24"/>
  <c r="C245" i="24"/>
  <c r="C246" i="24"/>
  <c r="C247" i="24"/>
  <c r="C248" i="24"/>
  <c r="C249" i="24"/>
  <c r="C250" i="24"/>
  <c r="C251" i="24"/>
  <c r="C252" i="24"/>
  <c r="C253" i="24"/>
  <c r="C254" i="24"/>
  <c r="C255" i="24"/>
  <c r="C256" i="24"/>
  <c r="C257" i="24"/>
  <c r="C258" i="24"/>
  <c r="C259" i="24"/>
  <c r="C260" i="24"/>
  <c r="C261" i="24"/>
  <c r="C262" i="24"/>
  <c r="C263" i="24"/>
  <c r="C264" i="24"/>
  <c r="C265" i="24"/>
  <c r="C266" i="24"/>
  <c r="C267" i="24"/>
  <c r="C268" i="24"/>
  <c r="C269" i="24"/>
  <c r="C270" i="24"/>
  <c r="C271" i="24"/>
  <c r="C272" i="24"/>
  <c r="C273" i="24"/>
  <c r="C274" i="24"/>
  <c r="C275" i="24"/>
  <c r="C276" i="24"/>
  <c r="C277" i="24"/>
  <c r="C278" i="24"/>
  <c r="C279" i="24"/>
  <c r="C280" i="24"/>
  <c r="C281" i="24"/>
  <c r="C282" i="24"/>
  <c r="C283" i="24"/>
  <c r="C284" i="24"/>
  <c r="C285" i="24"/>
  <c r="C286" i="24"/>
  <c r="C287" i="24"/>
  <c r="C288" i="24"/>
  <c r="C289" i="24"/>
  <c r="C290" i="24"/>
  <c r="C291" i="24"/>
  <c r="C292" i="24"/>
  <c r="C293" i="24"/>
  <c r="C294" i="24"/>
  <c r="C295" i="24"/>
  <c r="C296" i="24"/>
  <c r="C297" i="24"/>
  <c r="C298" i="24"/>
  <c r="C299" i="24"/>
  <c r="C300" i="24"/>
  <c r="C301" i="24"/>
  <c r="C302" i="24"/>
  <c r="C303" i="24"/>
  <c r="C304" i="24"/>
  <c r="C305" i="24"/>
  <c r="C306" i="24"/>
  <c r="C307" i="24"/>
  <c r="C15" i="23"/>
  <c r="C16" i="23"/>
  <c r="C17" i="23"/>
  <c r="C18" i="23"/>
  <c r="C19" i="23"/>
  <c r="C20"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 r="C54" i="23"/>
  <c r="C55" i="23"/>
  <c r="C56" i="23"/>
  <c r="C57" i="23"/>
  <c r="C58" i="23"/>
  <c r="C59" i="23"/>
  <c r="C60" i="23"/>
  <c r="C61" i="23"/>
  <c r="C62" i="23"/>
  <c r="C63" i="23"/>
  <c r="C64" i="23"/>
  <c r="C65" i="23"/>
  <c r="C66" i="23"/>
  <c r="C67" i="23"/>
  <c r="C68" i="23"/>
  <c r="C69" i="23"/>
  <c r="C70" i="23"/>
  <c r="C71" i="23"/>
  <c r="C72" i="23"/>
  <c r="C73" i="23"/>
  <c r="C74" i="23"/>
  <c r="C75" i="23"/>
  <c r="C76" i="23"/>
  <c r="C77" i="23"/>
  <c r="C78" i="23"/>
  <c r="C79" i="23"/>
  <c r="C80" i="23"/>
  <c r="C81" i="23"/>
  <c r="C82" i="23"/>
  <c r="C83" i="23"/>
  <c r="C84" i="23"/>
  <c r="C85" i="23"/>
  <c r="C86" i="23"/>
  <c r="C87" i="23"/>
  <c r="C88" i="23"/>
  <c r="C89" i="23"/>
  <c r="C90" i="23"/>
  <c r="C91" i="23"/>
  <c r="C92" i="23"/>
  <c r="C93" i="23"/>
  <c r="C94" i="23"/>
  <c r="C95" i="23"/>
  <c r="C96" i="23"/>
  <c r="C97" i="23"/>
  <c r="C98" i="23"/>
  <c r="C99" i="23"/>
  <c r="C100" i="23"/>
  <c r="C101" i="23"/>
  <c r="C102" i="23"/>
  <c r="C103" i="23"/>
  <c r="C104" i="23"/>
  <c r="C105" i="23"/>
  <c r="C106" i="23"/>
  <c r="C107" i="23"/>
  <c r="C108" i="23"/>
  <c r="C109" i="23"/>
  <c r="C110" i="23"/>
  <c r="C111" i="23"/>
  <c r="C112" i="23"/>
  <c r="C113" i="23"/>
  <c r="C114" i="23"/>
  <c r="C115" i="23"/>
  <c r="C116" i="23"/>
  <c r="C117" i="23"/>
  <c r="C118" i="23"/>
  <c r="C119" i="23"/>
  <c r="C120" i="23"/>
  <c r="C121" i="23"/>
  <c r="C122" i="23"/>
  <c r="C123" i="23"/>
  <c r="C124" i="23"/>
  <c r="C125" i="23"/>
  <c r="C126" i="23"/>
  <c r="C127" i="23"/>
  <c r="C128" i="23"/>
  <c r="C129" i="23"/>
  <c r="C130" i="23"/>
  <c r="C131" i="23"/>
  <c r="C132" i="23"/>
  <c r="C133" i="23"/>
  <c r="C134" i="23"/>
  <c r="C135" i="23"/>
  <c r="C136" i="23"/>
  <c r="C137" i="23"/>
  <c r="C138" i="23"/>
  <c r="C139" i="23"/>
  <c r="C140" i="23"/>
  <c r="C141" i="23"/>
  <c r="C142" i="23"/>
  <c r="C143" i="23"/>
  <c r="C144" i="23"/>
  <c r="C145" i="23"/>
  <c r="C146" i="23"/>
  <c r="C147" i="23"/>
  <c r="C148" i="23"/>
  <c r="C149" i="23"/>
  <c r="C150" i="23"/>
  <c r="C151" i="23"/>
  <c r="C152" i="23"/>
  <c r="C153" i="23"/>
  <c r="C154" i="23"/>
  <c r="C155" i="23"/>
  <c r="C156" i="23"/>
  <c r="C157" i="23"/>
  <c r="C158" i="23"/>
  <c r="C159" i="23"/>
  <c r="C160" i="23"/>
  <c r="C161" i="23"/>
  <c r="C162" i="23"/>
  <c r="C163" i="23"/>
  <c r="C164" i="23"/>
  <c r="C165" i="23"/>
  <c r="C166" i="23"/>
  <c r="C167" i="23"/>
  <c r="C168" i="23"/>
  <c r="C169" i="23"/>
  <c r="C170" i="23"/>
  <c r="C171" i="23"/>
  <c r="C172" i="23"/>
  <c r="C173" i="23"/>
  <c r="C174" i="23"/>
  <c r="C175" i="23"/>
  <c r="C176" i="23"/>
  <c r="C177" i="23"/>
  <c r="C178" i="23"/>
  <c r="C179" i="23"/>
  <c r="C180" i="23"/>
  <c r="C181" i="23"/>
  <c r="C182" i="23"/>
  <c r="C183" i="23"/>
  <c r="C184" i="23"/>
  <c r="C185" i="23"/>
  <c r="C186" i="23"/>
  <c r="C187" i="23"/>
  <c r="C188" i="23"/>
  <c r="C189" i="23"/>
  <c r="C190" i="23"/>
  <c r="C191" i="23"/>
  <c r="C192" i="23"/>
  <c r="C193" i="23"/>
  <c r="C194" i="23"/>
  <c r="C195" i="23"/>
  <c r="C196" i="23"/>
  <c r="C197" i="23"/>
  <c r="C198" i="23"/>
  <c r="C199" i="23"/>
  <c r="C200" i="23"/>
  <c r="C201" i="23"/>
  <c r="C202" i="23"/>
  <c r="C203" i="23"/>
  <c r="C204" i="23"/>
  <c r="C205" i="23"/>
  <c r="C206" i="23"/>
  <c r="C207" i="23"/>
  <c r="C208" i="23"/>
  <c r="C209" i="23"/>
  <c r="C210" i="23"/>
  <c r="C211" i="23"/>
  <c r="C212" i="23"/>
  <c r="C213" i="23"/>
  <c r="C214" i="23"/>
  <c r="C215" i="23"/>
  <c r="C216" i="23"/>
  <c r="C217" i="23"/>
  <c r="C218" i="23"/>
  <c r="C219" i="23"/>
  <c r="C220" i="23"/>
  <c r="C221" i="23"/>
  <c r="C222" i="23"/>
  <c r="C223" i="23"/>
  <c r="C224" i="23"/>
  <c r="C225" i="23"/>
  <c r="C226" i="23"/>
  <c r="C227" i="23"/>
  <c r="C228" i="23"/>
  <c r="C229" i="23"/>
  <c r="C230" i="23"/>
  <c r="C231" i="23"/>
  <c r="C232" i="23"/>
  <c r="C233" i="23"/>
  <c r="C234" i="23"/>
  <c r="C235" i="23"/>
  <c r="C236" i="23"/>
  <c r="C237" i="23"/>
  <c r="C238" i="23"/>
  <c r="C239" i="23"/>
  <c r="C240" i="23"/>
  <c r="C241" i="23"/>
  <c r="C242" i="23"/>
  <c r="C243" i="23"/>
  <c r="C244" i="23"/>
  <c r="C245" i="23"/>
  <c r="C246" i="23"/>
  <c r="C247" i="23"/>
  <c r="C248" i="23"/>
  <c r="C249" i="23"/>
  <c r="C250" i="23"/>
  <c r="C251" i="23"/>
  <c r="C252" i="23"/>
  <c r="C253" i="23"/>
  <c r="C254" i="23"/>
  <c r="C255" i="23"/>
  <c r="C256" i="23"/>
  <c r="C257" i="23"/>
  <c r="C258" i="23"/>
  <c r="C259" i="23"/>
  <c r="C260" i="23"/>
  <c r="C261" i="23"/>
  <c r="C262" i="23"/>
  <c r="C263" i="23"/>
  <c r="C264" i="23"/>
  <c r="C265" i="23"/>
  <c r="C266" i="23"/>
  <c r="C267" i="23"/>
  <c r="C268" i="23"/>
  <c r="C269" i="23"/>
  <c r="C270" i="23"/>
  <c r="C271" i="23"/>
  <c r="C272" i="23"/>
  <c r="C273" i="23"/>
  <c r="C274" i="23"/>
  <c r="C275" i="23"/>
  <c r="C276" i="23"/>
  <c r="C277" i="23"/>
  <c r="C278" i="23"/>
  <c r="C279" i="23"/>
  <c r="C280" i="23"/>
  <c r="C281" i="23"/>
  <c r="C282" i="23"/>
  <c r="C283" i="23"/>
  <c r="C284" i="23"/>
  <c r="C285" i="23"/>
  <c r="C286" i="23"/>
  <c r="C287" i="23"/>
  <c r="C288" i="23"/>
  <c r="C289" i="23"/>
  <c r="C290" i="23"/>
  <c r="C291" i="23"/>
  <c r="C292" i="23"/>
  <c r="C293" i="23"/>
  <c r="C294" i="23"/>
  <c r="C295" i="23"/>
  <c r="C296" i="23"/>
  <c r="C297" i="23"/>
  <c r="C298" i="23"/>
  <c r="C299" i="23"/>
  <c r="C300" i="23"/>
  <c r="C301" i="23"/>
  <c r="C302" i="23"/>
  <c r="C303" i="23"/>
  <c r="C304" i="23"/>
  <c r="C305" i="23"/>
  <c r="C306" i="23"/>
  <c r="C307" i="23"/>
  <c r="C16" i="22"/>
  <c r="C17" i="22"/>
  <c r="C18" i="22"/>
  <c r="C19" i="22"/>
  <c r="C20" i="22"/>
  <c r="C21" i="22"/>
  <c r="C22" i="22"/>
  <c r="C23" i="22"/>
  <c r="C24" i="22"/>
  <c r="C25" i="22"/>
  <c r="C26" i="22"/>
  <c r="C27" i="22"/>
  <c r="C28" i="22"/>
  <c r="C29" i="22"/>
  <c r="C30" i="22"/>
  <c r="C31" i="22"/>
  <c r="C32" i="22"/>
  <c r="C33" i="22"/>
  <c r="C34" i="22"/>
  <c r="C35" i="22"/>
  <c r="C36" i="22"/>
  <c r="C37" i="22"/>
  <c r="C38" i="22"/>
  <c r="C39" i="22"/>
  <c r="C40" i="22"/>
  <c r="C41" i="22"/>
  <c r="C42" i="22"/>
  <c r="C43" i="22"/>
  <c r="C44" i="22"/>
  <c r="C45" i="22"/>
  <c r="C46" i="22"/>
  <c r="C47" i="22"/>
  <c r="C48" i="22"/>
  <c r="C49" i="22"/>
  <c r="C50" i="22"/>
  <c r="C51" i="22"/>
  <c r="C52" i="22"/>
  <c r="C53" i="22"/>
  <c r="C54" i="22"/>
  <c r="C55" i="22"/>
  <c r="C56" i="22"/>
  <c r="C57" i="22"/>
  <c r="C58" i="22"/>
  <c r="C59" i="22"/>
  <c r="C60" i="22"/>
  <c r="C61" i="22"/>
  <c r="C62" i="22"/>
  <c r="C63" i="22"/>
  <c r="C64" i="22"/>
  <c r="C65" i="22"/>
  <c r="C66" i="22"/>
  <c r="C67" i="22"/>
  <c r="C68" i="22"/>
  <c r="C69" i="22"/>
  <c r="C70" i="22"/>
  <c r="C71" i="22"/>
  <c r="C72" i="22"/>
  <c r="C73" i="22"/>
  <c r="C74" i="22"/>
  <c r="C75" i="22"/>
  <c r="C76" i="22"/>
  <c r="C77" i="22"/>
  <c r="C78" i="22"/>
  <c r="C79" i="22"/>
  <c r="C80" i="22"/>
  <c r="C81" i="22"/>
  <c r="C82" i="22"/>
  <c r="C83" i="22"/>
  <c r="C84" i="22"/>
  <c r="C85" i="22"/>
  <c r="C86" i="22"/>
  <c r="C87" i="22"/>
  <c r="C88" i="22"/>
  <c r="C89" i="22"/>
  <c r="C90" i="22"/>
  <c r="C91" i="22"/>
  <c r="C92" i="22"/>
  <c r="C93" i="22"/>
  <c r="C94" i="22"/>
  <c r="C95" i="22"/>
  <c r="C96" i="22"/>
  <c r="C97" i="22"/>
  <c r="C98" i="22"/>
  <c r="C99" i="22"/>
  <c r="C100" i="22"/>
  <c r="C101" i="22"/>
  <c r="C102" i="22"/>
  <c r="C103" i="22"/>
  <c r="C104" i="22"/>
  <c r="C105" i="22"/>
  <c r="C106" i="22"/>
  <c r="C107" i="22"/>
  <c r="C108" i="22"/>
  <c r="C109" i="22"/>
  <c r="C110" i="22"/>
  <c r="C111" i="22"/>
  <c r="C112" i="22"/>
  <c r="C113" i="22"/>
  <c r="C114" i="22"/>
  <c r="C115" i="22"/>
  <c r="C116" i="22"/>
  <c r="C117" i="22"/>
  <c r="C118" i="22"/>
  <c r="C119" i="22"/>
  <c r="C120" i="22"/>
  <c r="C121" i="22"/>
  <c r="C122" i="22"/>
  <c r="C123" i="22"/>
  <c r="C124" i="22"/>
  <c r="C125" i="22"/>
  <c r="C126" i="22"/>
  <c r="C127" i="22"/>
  <c r="C128" i="22"/>
  <c r="C129" i="22"/>
  <c r="C130" i="22"/>
  <c r="C131" i="22"/>
  <c r="C132" i="22"/>
  <c r="C133" i="22"/>
  <c r="C134" i="22"/>
  <c r="C135" i="22"/>
  <c r="C136" i="22"/>
  <c r="C137" i="22"/>
  <c r="C138" i="22"/>
  <c r="C139" i="22"/>
  <c r="C140" i="22"/>
  <c r="C141" i="22"/>
  <c r="C142" i="22"/>
  <c r="C143" i="22"/>
  <c r="C144" i="22"/>
  <c r="C145" i="22"/>
  <c r="C146" i="22"/>
  <c r="C147" i="22"/>
  <c r="C148" i="22"/>
  <c r="C149" i="22"/>
  <c r="C150" i="22"/>
  <c r="C151" i="22"/>
  <c r="C152" i="22"/>
  <c r="C153" i="22"/>
  <c r="C154" i="22"/>
  <c r="C155" i="22"/>
  <c r="C156" i="22"/>
  <c r="C157" i="22"/>
  <c r="C158" i="22"/>
  <c r="C159" i="22"/>
  <c r="C160" i="22"/>
  <c r="C161" i="22"/>
  <c r="C162" i="22"/>
  <c r="C163" i="22"/>
  <c r="C164" i="22"/>
  <c r="C165" i="22"/>
  <c r="C166" i="22"/>
  <c r="C167" i="22"/>
  <c r="C168" i="22"/>
  <c r="C169" i="22"/>
  <c r="C170" i="22"/>
  <c r="C171" i="22"/>
  <c r="C172" i="22"/>
  <c r="C173" i="22"/>
  <c r="C174" i="22"/>
  <c r="C175" i="22"/>
  <c r="C176" i="22"/>
  <c r="C177" i="22"/>
  <c r="C178" i="22"/>
  <c r="C179" i="22"/>
  <c r="C180" i="22"/>
  <c r="C181" i="22"/>
  <c r="C182" i="22"/>
  <c r="C183" i="22"/>
  <c r="C184" i="22"/>
  <c r="C185" i="22"/>
  <c r="C186" i="22"/>
  <c r="C187" i="22"/>
  <c r="C188" i="22"/>
  <c r="C189" i="22"/>
  <c r="C190" i="22"/>
  <c r="C191" i="22"/>
  <c r="C192" i="22"/>
  <c r="C193" i="22"/>
  <c r="C194" i="22"/>
  <c r="C195" i="22"/>
  <c r="C196" i="22"/>
  <c r="C197" i="22"/>
  <c r="C198" i="22"/>
  <c r="C199" i="22"/>
  <c r="C200" i="22"/>
  <c r="C201" i="22"/>
  <c r="C202" i="22"/>
  <c r="C203" i="22"/>
  <c r="C204" i="22"/>
  <c r="C205" i="22"/>
  <c r="C206" i="22"/>
  <c r="C207" i="22"/>
  <c r="C208" i="22"/>
  <c r="C209" i="22"/>
  <c r="C210" i="22"/>
  <c r="C211" i="22"/>
  <c r="C212" i="22"/>
  <c r="C213" i="22"/>
  <c r="C214" i="22"/>
  <c r="C215" i="22"/>
  <c r="C216" i="22"/>
  <c r="C217" i="22"/>
  <c r="C218" i="22"/>
  <c r="C219" i="22"/>
  <c r="C220" i="22"/>
  <c r="C221" i="22"/>
  <c r="C222" i="22"/>
  <c r="C223" i="22"/>
  <c r="C224" i="22"/>
  <c r="C225" i="22"/>
  <c r="C226" i="22"/>
  <c r="C227" i="22"/>
  <c r="C228" i="22"/>
  <c r="C229" i="22"/>
  <c r="C230" i="22"/>
  <c r="C231" i="22"/>
  <c r="C232" i="22"/>
  <c r="C233" i="22"/>
  <c r="C234" i="22"/>
  <c r="C235" i="22"/>
  <c r="C236" i="22"/>
  <c r="C237" i="22"/>
  <c r="C238" i="22"/>
  <c r="C239" i="22"/>
  <c r="C240" i="22"/>
  <c r="C241" i="22"/>
  <c r="C242" i="22"/>
  <c r="C243" i="22"/>
  <c r="C244" i="22"/>
  <c r="C245" i="22"/>
  <c r="C246" i="22"/>
  <c r="C247" i="22"/>
  <c r="C248" i="22"/>
  <c r="C249" i="22"/>
  <c r="C250" i="22"/>
  <c r="C251" i="22"/>
  <c r="C252" i="22"/>
  <c r="C253" i="22"/>
  <c r="C254" i="22"/>
  <c r="C255" i="22"/>
  <c r="C256" i="22"/>
  <c r="C257" i="22"/>
  <c r="C258" i="22"/>
  <c r="C259" i="22"/>
  <c r="C260" i="22"/>
  <c r="C261" i="22"/>
  <c r="C262" i="22"/>
  <c r="C263" i="22"/>
  <c r="C264" i="22"/>
  <c r="C265" i="22"/>
  <c r="C266" i="22"/>
  <c r="C267" i="22"/>
  <c r="C268" i="22"/>
  <c r="C269" i="22"/>
  <c r="C270" i="22"/>
  <c r="C271" i="22"/>
  <c r="C272" i="22"/>
  <c r="C273" i="22"/>
  <c r="C274" i="22"/>
  <c r="C275" i="22"/>
  <c r="C276" i="22"/>
  <c r="C277" i="22"/>
  <c r="C278" i="22"/>
  <c r="C279" i="22"/>
  <c r="C280" i="22"/>
  <c r="C281" i="22"/>
  <c r="C282" i="22"/>
  <c r="C283" i="22"/>
  <c r="C284" i="22"/>
  <c r="C285" i="22"/>
  <c r="C286" i="22"/>
  <c r="C287" i="22"/>
  <c r="C288" i="22"/>
  <c r="C289" i="22"/>
  <c r="C290" i="22"/>
  <c r="C291" i="22"/>
  <c r="C292" i="22"/>
  <c r="C293" i="22"/>
  <c r="C294" i="22"/>
  <c r="C295" i="22"/>
  <c r="C296" i="22"/>
  <c r="C297" i="22"/>
  <c r="C298" i="22"/>
  <c r="C299" i="22"/>
  <c r="C300" i="22"/>
  <c r="C301" i="22"/>
  <c r="C302" i="22"/>
  <c r="C303" i="22"/>
  <c r="C304" i="22"/>
  <c r="C305" i="22"/>
  <c r="C306" i="22"/>
  <c r="C307" i="22"/>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96" i="21"/>
  <c r="C97" i="21"/>
  <c r="C98" i="21"/>
  <c r="C99" i="21"/>
  <c r="C100" i="21"/>
  <c r="C101" i="21"/>
  <c r="C102" i="21"/>
  <c r="C103" i="21"/>
  <c r="C104" i="21"/>
  <c r="C105" i="21"/>
  <c r="C106" i="21"/>
  <c r="C107" i="21"/>
  <c r="C108" i="21"/>
  <c r="C109" i="21"/>
  <c r="C110" i="21"/>
  <c r="C111" i="21"/>
  <c r="C112" i="21"/>
  <c r="C113" i="21"/>
  <c r="C114" i="21"/>
  <c r="C115" i="21"/>
  <c r="C116" i="21"/>
  <c r="C117" i="21"/>
  <c r="C118" i="21"/>
  <c r="C119" i="21"/>
  <c r="C120" i="21"/>
  <c r="C121" i="21"/>
  <c r="C122" i="21"/>
  <c r="C123" i="21"/>
  <c r="C124" i="21"/>
  <c r="C125" i="21"/>
  <c r="C126" i="21"/>
  <c r="C127" i="21"/>
  <c r="C128" i="21"/>
  <c r="C129" i="21"/>
  <c r="C130" i="21"/>
  <c r="C131" i="21"/>
  <c r="C132" i="21"/>
  <c r="C133" i="21"/>
  <c r="C134" i="21"/>
  <c r="C135" i="21"/>
  <c r="C136" i="21"/>
  <c r="C137" i="21"/>
  <c r="C138" i="21"/>
  <c r="C139" i="21"/>
  <c r="C140" i="21"/>
  <c r="C141" i="21"/>
  <c r="C142" i="21"/>
  <c r="C143" i="21"/>
  <c r="C144" i="21"/>
  <c r="C145" i="21"/>
  <c r="C146" i="21"/>
  <c r="C147" i="21"/>
  <c r="C148" i="21"/>
  <c r="C149" i="21"/>
  <c r="C150" i="21"/>
  <c r="C151" i="21"/>
  <c r="C152" i="21"/>
  <c r="C153" i="21"/>
  <c r="C154" i="21"/>
  <c r="C155" i="21"/>
  <c r="C156" i="21"/>
  <c r="C157" i="21"/>
  <c r="C158" i="21"/>
  <c r="C159" i="21"/>
  <c r="C160" i="21"/>
  <c r="C161" i="21"/>
  <c r="C162" i="21"/>
  <c r="C163" i="21"/>
  <c r="C164" i="21"/>
  <c r="C165" i="21"/>
  <c r="C166" i="21"/>
  <c r="C167" i="21"/>
  <c r="C168" i="21"/>
  <c r="C169" i="21"/>
  <c r="C170" i="21"/>
  <c r="C171" i="21"/>
  <c r="C172" i="21"/>
  <c r="C173" i="21"/>
  <c r="C174" i="21"/>
  <c r="C175" i="21"/>
  <c r="C176" i="21"/>
  <c r="C177" i="21"/>
  <c r="C178" i="21"/>
  <c r="C179" i="21"/>
  <c r="C180" i="21"/>
  <c r="C181" i="21"/>
  <c r="C182" i="21"/>
  <c r="C183" i="21"/>
  <c r="C184" i="21"/>
  <c r="C185" i="21"/>
  <c r="C186" i="21"/>
  <c r="C187" i="21"/>
  <c r="C188" i="21"/>
  <c r="C189" i="21"/>
  <c r="C190" i="21"/>
  <c r="C191" i="21"/>
  <c r="C192" i="21"/>
  <c r="C193" i="21"/>
  <c r="C194" i="21"/>
  <c r="C195" i="21"/>
  <c r="C196" i="21"/>
  <c r="C197" i="21"/>
  <c r="C198" i="21"/>
  <c r="C199" i="21"/>
  <c r="C200" i="21"/>
  <c r="C201" i="21"/>
  <c r="C202" i="21"/>
  <c r="C203" i="21"/>
  <c r="C204" i="21"/>
  <c r="C205" i="21"/>
  <c r="C206" i="21"/>
  <c r="C207" i="21"/>
  <c r="C208" i="21"/>
  <c r="C209" i="21"/>
  <c r="C210" i="21"/>
  <c r="C211" i="21"/>
  <c r="C212" i="21"/>
  <c r="C213" i="21"/>
  <c r="C214" i="21"/>
  <c r="C215" i="21"/>
  <c r="C216" i="21"/>
  <c r="C217" i="21"/>
  <c r="C218" i="21"/>
  <c r="C219" i="21"/>
  <c r="C220" i="21"/>
  <c r="C221" i="21"/>
  <c r="C222" i="21"/>
  <c r="C223" i="21"/>
  <c r="C224" i="21"/>
  <c r="C225" i="21"/>
  <c r="C226" i="21"/>
  <c r="C227" i="21"/>
  <c r="C228" i="21"/>
  <c r="C229" i="21"/>
  <c r="C230" i="21"/>
  <c r="C231" i="21"/>
  <c r="C232" i="21"/>
  <c r="C233" i="21"/>
  <c r="C234" i="21"/>
  <c r="C235" i="21"/>
  <c r="C236" i="21"/>
  <c r="C237" i="21"/>
  <c r="C238" i="21"/>
  <c r="C239" i="21"/>
  <c r="C240" i="21"/>
  <c r="C241" i="21"/>
  <c r="C242" i="21"/>
  <c r="C243" i="21"/>
  <c r="C244" i="21"/>
  <c r="C245" i="21"/>
  <c r="C246" i="21"/>
  <c r="C247" i="21"/>
  <c r="C248" i="21"/>
  <c r="C249" i="21"/>
  <c r="C250" i="21"/>
  <c r="C251" i="21"/>
  <c r="C252" i="21"/>
  <c r="C253" i="21"/>
  <c r="C254" i="21"/>
  <c r="C255" i="21"/>
  <c r="C256" i="21"/>
  <c r="C257" i="21"/>
  <c r="C258" i="21"/>
  <c r="C259" i="21"/>
  <c r="C260" i="21"/>
  <c r="C261" i="21"/>
  <c r="C262" i="21"/>
  <c r="C263" i="21"/>
  <c r="C264" i="21"/>
  <c r="C265" i="21"/>
  <c r="C266" i="21"/>
  <c r="C267" i="21"/>
  <c r="C268" i="21"/>
  <c r="C269" i="21"/>
  <c r="C270" i="21"/>
  <c r="C271" i="21"/>
  <c r="C272" i="21"/>
  <c r="C273" i="21"/>
  <c r="C274" i="21"/>
  <c r="C275" i="21"/>
  <c r="C276" i="21"/>
  <c r="C277" i="21"/>
  <c r="C278" i="21"/>
  <c r="C279" i="21"/>
  <c r="C280" i="21"/>
  <c r="C281" i="21"/>
  <c r="C282" i="21"/>
  <c r="C283" i="21"/>
  <c r="C284" i="21"/>
  <c r="C285" i="21"/>
  <c r="C286" i="21"/>
  <c r="C287" i="21"/>
  <c r="C288" i="21"/>
  <c r="C289" i="21"/>
  <c r="C290" i="21"/>
  <c r="C291" i="21"/>
  <c r="C292" i="21"/>
  <c r="C293" i="21"/>
  <c r="C294" i="21"/>
  <c r="C295" i="21"/>
  <c r="C296" i="21"/>
  <c r="C297" i="21"/>
  <c r="C298" i="21"/>
  <c r="C299" i="21"/>
  <c r="C300" i="21"/>
  <c r="C301" i="21"/>
  <c r="C302" i="21"/>
  <c r="C303" i="21"/>
  <c r="C304" i="21"/>
  <c r="C305" i="21"/>
  <c r="C306" i="21"/>
  <c r="C307" i="21"/>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C130" i="12"/>
  <c r="C131" i="12"/>
  <c r="C132" i="12"/>
  <c r="C133" i="12"/>
  <c r="C134" i="12"/>
  <c r="C135" i="12"/>
  <c r="C136" i="12"/>
  <c r="C137" i="12"/>
  <c r="C138" i="12"/>
  <c r="C139" i="12"/>
  <c r="C140" i="12"/>
  <c r="C141" i="12"/>
  <c r="C142" i="12"/>
  <c r="C143" i="12"/>
  <c r="C144" i="12"/>
  <c r="C145" i="12"/>
  <c r="C146" i="12"/>
  <c r="C147" i="12"/>
  <c r="C148" i="12"/>
  <c r="C149" i="12"/>
  <c r="C150" i="12"/>
  <c r="C151" i="12"/>
  <c r="C152" i="12"/>
  <c r="C153" i="12"/>
  <c r="C154" i="12"/>
  <c r="C155" i="12"/>
  <c r="C156" i="12"/>
  <c r="C157" i="12"/>
  <c r="C158" i="12"/>
  <c r="C159" i="12"/>
  <c r="C160" i="12"/>
  <c r="C161" i="12"/>
  <c r="C162" i="12"/>
  <c r="C163" i="12"/>
  <c r="C164" i="12"/>
  <c r="C165" i="12"/>
  <c r="C166" i="12"/>
  <c r="C167" i="12"/>
  <c r="C168" i="12"/>
  <c r="C169" i="12"/>
  <c r="C170" i="12"/>
  <c r="C171" i="12"/>
  <c r="C172" i="12"/>
  <c r="C173" i="12"/>
  <c r="C174" i="12"/>
  <c r="C175" i="12"/>
  <c r="C176" i="12"/>
  <c r="C177" i="12"/>
  <c r="C178" i="12"/>
  <c r="C179" i="12"/>
  <c r="C180" i="12"/>
  <c r="C181" i="12"/>
  <c r="C182" i="12"/>
  <c r="C183" i="12"/>
  <c r="C184" i="12"/>
  <c r="C185" i="12"/>
  <c r="C186" i="12"/>
  <c r="C187" i="12"/>
  <c r="C188" i="12"/>
  <c r="C189" i="12"/>
  <c r="C190" i="12"/>
  <c r="C191" i="12"/>
  <c r="C192" i="12"/>
  <c r="C193" i="12"/>
  <c r="C194" i="12"/>
  <c r="C195" i="12"/>
  <c r="C196" i="12"/>
  <c r="C197" i="12"/>
  <c r="C198" i="12"/>
  <c r="C199" i="12"/>
  <c r="C200" i="12"/>
  <c r="C201" i="12"/>
  <c r="C202" i="12"/>
  <c r="C203" i="12"/>
  <c r="C204" i="12"/>
  <c r="C205" i="12"/>
  <c r="C206" i="12"/>
  <c r="C207" i="12"/>
  <c r="C208" i="12"/>
  <c r="C209" i="12"/>
  <c r="C210" i="12"/>
  <c r="C211" i="12"/>
  <c r="C212" i="12"/>
  <c r="C213" i="12"/>
  <c r="C214" i="12"/>
  <c r="C215" i="12"/>
  <c r="C216" i="12"/>
  <c r="C217" i="12"/>
  <c r="C218" i="12"/>
  <c r="C219" i="12"/>
  <c r="C220" i="12"/>
  <c r="C221" i="12"/>
  <c r="C222" i="12"/>
  <c r="C223" i="12"/>
  <c r="C224" i="12"/>
  <c r="C225" i="12"/>
  <c r="C226" i="12"/>
  <c r="C227" i="12"/>
  <c r="C228" i="12"/>
  <c r="C229" i="12"/>
  <c r="C230" i="12"/>
  <c r="C231" i="12"/>
  <c r="C232" i="12"/>
  <c r="C233" i="12"/>
  <c r="C234" i="12"/>
  <c r="C235" i="12"/>
  <c r="C236" i="12"/>
  <c r="C237" i="12"/>
  <c r="C238" i="12"/>
  <c r="C239" i="12"/>
  <c r="C240" i="12"/>
  <c r="C241" i="12"/>
  <c r="C242" i="12"/>
  <c r="C243" i="12"/>
  <c r="C244" i="12"/>
  <c r="C245" i="12"/>
  <c r="C246" i="12"/>
  <c r="C247" i="12"/>
  <c r="C248" i="12"/>
  <c r="C249" i="12"/>
  <c r="C250" i="12"/>
  <c r="C251" i="12"/>
  <c r="C252" i="12"/>
  <c r="C253" i="12"/>
  <c r="C254" i="12"/>
  <c r="C255" i="12"/>
  <c r="C256" i="12"/>
  <c r="C257" i="12"/>
  <c r="C258" i="12"/>
  <c r="C259" i="12"/>
  <c r="C260" i="12"/>
  <c r="C261" i="12"/>
  <c r="C262" i="12"/>
  <c r="C263" i="12"/>
  <c r="C264" i="12"/>
  <c r="C265" i="12"/>
  <c r="C266" i="12"/>
  <c r="C267" i="12"/>
  <c r="C268" i="12"/>
  <c r="C269" i="12"/>
  <c r="C270" i="12"/>
  <c r="C271" i="12"/>
  <c r="C272" i="12"/>
  <c r="C273" i="12"/>
  <c r="C274" i="12"/>
  <c r="C275" i="12"/>
  <c r="C276" i="12"/>
  <c r="C277" i="12"/>
  <c r="C278" i="12"/>
  <c r="C279" i="12"/>
  <c r="C280" i="12"/>
  <c r="C281" i="12"/>
  <c r="C282" i="12"/>
  <c r="C283" i="12"/>
  <c r="C284" i="12"/>
  <c r="C285" i="12"/>
  <c r="C286" i="12"/>
  <c r="C287" i="12"/>
  <c r="C288" i="12"/>
  <c r="C289" i="12"/>
  <c r="C290" i="12"/>
  <c r="C291" i="12"/>
  <c r="C292" i="12"/>
  <c r="C293" i="12"/>
  <c r="C294" i="12"/>
  <c r="C295" i="12"/>
  <c r="C296" i="12"/>
  <c r="C297" i="12"/>
  <c r="C298" i="12"/>
  <c r="C299" i="12"/>
  <c r="C300" i="12"/>
  <c r="C301" i="12"/>
  <c r="C302" i="12"/>
  <c r="C303" i="12"/>
  <c r="C304" i="12"/>
  <c r="C305" i="12"/>
  <c r="C306" i="12"/>
  <c r="C307" i="12"/>
  <c r="E11" i="26"/>
  <c r="E12" i="26"/>
  <c r="E13" i="26"/>
  <c r="E14" i="26"/>
  <c r="E15" i="26"/>
  <c r="E16" i="26"/>
  <c r="E17" i="26"/>
  <c r="E18" i="26"/>
  <c r="E19" i="26"/>
  <c r="E20" i="26"/>
  <c r="E21" i="26"/>
  <c r="E22" i="26"/>
  <c r="E23" i="26"/>
  <c r="E24" i="26"/>
  <c r="E25" i="26"/>
  <c r="E26" i="26"/>
  <c r="E27" i="26"/>
  <c r="E8" i="26"/>
  <c r="M307" i="25"/>
  <c r="M306" i="25"/>
  <c r="M305" i="25"/>
  <c r="M304" i="25"/>
  <c r="M303" i="25"/>
  <c r="M302" i="25"/>
  <c r="M301" i="25"/>
  <c r="M300" i="25"/>
  <c r="M299" i="25"/>
  <c r="M298" i="25"/>
  <c r="M297" i="25"/>
  <c r="M296" i="25"/>
  <c r="M295" i="25"/>
  <c r="M294" i="25"/>
  <c r="M293" i="25"/>
  <c r="M292" i="25"/>
  <c r="M291" i="25"/>
  <c r="M290" i="25"/>
  <c r="M289" i="25"/>
  <c r="M288" i="25"/>
  <c r="M287" i="25"/>
  <c r="M286" i="25"/>
  <c r="M285" i="25"/>
  <c r="M284" i="25"/>
  <c r="M283" i="25"/>
  <c r="M282" i="25"/>
  <c r="M281" i="25"/>
  <c r="M280" i="25"/>
  <c r="M279" i="25"/>
  <c r="M278" i="25"/>
  <c r="M277" i="25"/>
  <c r="M276" i="25"/>
  <c r="M275" i="25"/>
  <c r="M274" i="25"/>
  <c r="M273" i="25"/>
  <c r="M272" i="25"/>
  <c r="M271" i="25"/>
  <c r="M270" i="25"/>
  <c r="M269" i="25"/>
  <c r="M268" i="25"/>
  <c r="M267" i="25"/>
  <c r="M266" i="25"/>
  <c r="M265" i="25"/>
  <c r="M264" i="25"/>
  <c r="M263" i="25"/>
  <c r="M262" i="25"/>
  <c r="M261" i="25"/>
  <c r="M260" i="25"/>
  <c r="M259" i="25"/>
  <c r="M258" i="25"/>
  <c r="M257" i="25"/>
  <c r="M256" i="25"/>
  <c r="M255" i="25"/>
  <c r="M254" i="25"/>
  <c r="M253" i="25"/>
  <c r="M252" i="25"/>
  <c r="M251" i="25"/>
  <c r="M250" i="25"/>
  <c r="M249" i="25"/>
  <c r="M248" i="25"/>
  <c r="M247" i="25"/>
  <c r="M246" i="25"/>
  <c r="M245" i="25"/>
  <c r="M244" i="25"/>
  <c r="M243" i="25"/>
  <c r="M242" i="25"/>
  <c r="M241" i="25"/>
  <c r="M240" i="25"/>
  <c r="M239" i="25"/>
  <c r="M238" i="25"/>
  <c r="M237" i="25"/>
  <c r="M236" i="25"/>
  <c r="M235" i="25"/>
  <c r="M234" i="25"/>
  <c r="M233" i="25"/>
  <c r="M232" i="25"/>
  <c r="M231" i="25"/>
  <c r="M230" i="25"/>
  <c r="M229" i="25"/>
  <c r="M228" i="25"/>
  <c r="M227" i="25"/>
  <c r="M226" i="25"/>
  <c r="M225" i="25"/>
  <c r="M224" i="25"/>
  <c r="M223" i="25"/>
  <c r="M222" i="25"/>
  <c r="M221" i="25"/>
  <c r="M220" i="25"/>
  <c r="M219" i="25"/>
  <c r="M218" i="25"/>
  <c r="M217" i="25"/>
  <c r="M216" i="25"/>
  <c r="M215" i="25"/>
  <c r="M214" i="25"/>
  <c r="M213" i="25"/>
  <c r="M212" i="25"/>
  <c r="M211" i="25"/>
  <c r="M210" i="25"/>
  <c r="M209" i="25"/>
  <c r="M208" i="25"/>
  <c r="M207" i="25"/>
  <c r="M206" i="25"/>
  <c r="M205" i="25"/>
  <c r="M204" i="25"/>
  <c r="M203" i="25"/>
  <c r="M202" i="25"/>
  <c r="M201" i="25"/>
  <c r="M200" i="25"/>
  <c r="M199" i="25"/>
  <c r="M198" i="25"/>
  <c r="M197" i="25"/>
  <c r="M196" i="25"/>
  <c r="M195" i="25"/>
  <c r="M194" i="25"/>
  <c r="M193" i="25"/>
  <c r="M192" i="25"/>
  <c r="M191" i="25"/>
  <c r="M190" i="25"/>
  <c r="M189" i="25"/>
  <c r="M188" i="25"/>
  <c r="M187" i="25"/>
  <c r="M186" i="25"/>
  <c r="M185" i="25"/>
  <c r="M184" i="25"/>
  <c r="M183" i="25"/>
  <c r="M182" i="25"/>
  <c r="M181" i="25"/>
  <c r="M180" i="25"/>
  <c r="M179" i="25"/>
  <c r="M178" i="25"/>
  <c r="M177" i="25"/>
  <c r="M176" i="25"/>
  <c r="M175" i="25"/>
  <c r="M174" i="25"/>
  <c r="M173" i="25"/>
  <c r="M172" i="25"/>
  <c r="M171" i="25"/>
  <c r="M170" i="25"/>
  <c r="M169" i="25"/>
  <c r="M168" i="25"/>
  <c r="M167" i="25"/>
  <c r="M166" i="25"/>
  <c r="M165" i="25"/>
  <c r="M164" i="25"/>
  <c r="M163" i="25"/>
  <c r="M162" i="25"/>
  <c r="M161" i="25"/>
  <c r="M160" i="25"/>
  <c r="M159" i="25"/>
  <c r="M158" i="25"/>
  <c r="M157" i="25"/>
  <c r="M156" i="25"/>
  <c r="M155" i="25"/>
  <c r="M154" i="25"/>
  <c r="M153" i="25"/>
  <c r="M152" i="25"/>
  <c r="M151" i="25"/>
  <c r="M150" i="25"/>
  <c r="M149" i="25"/>
  <c r="M148" i="25"/>
  <c r="M147" i="25"/>
  <c r="M146" i="25"/>
  <c r="M145" i="25"/>
  <c r="M144" i="25"/>
  <c r="M143" i="25"/>
  <c r="M142" i="25"/>
  <c r="M141" i="25"/>
  <c r="M140" i="25"/>
  <c r="M139" i="25"/>
  <c r="M138" i="25"/>
  <c r="M137" i="25"/>
  <c r="M136" i="25"/>
  <c r="M135" i="25"/>
  <c r="M134" i="25"/>
  <c r="M133" i="25"/>
  <c r="M132" i="25"/>
  <c r="M131" i="25"/>
  <c r="M130" i="25"/>
  <c r="M129" i="25"/>
  <c r="M128" i="25"/>
  <c r="M127" i="25"/>
  <c r="M126" i="25"/>
  <c r="M125" i="25"/>
  <c r="M124" i="25"/>
  <c r="M123" i="25"/>
  <c r="M122" i="25"/>
  <c r="M121" i="25"/>
  <c r="M120" i="25"/>
  <c r="M119" i="25"/>
  <c r="M118" i="25"/>
  <c r="M117" i="25"/>
  <c r="M116" i="25"/>
  <c r="M115" i="25"/>
  <c r="M114" i="25"/>
  <c r="M113" i="25"/>
  <c r="M112" i="25"/>
  <c r="M111" i="25"/>
  <c r="M110" i="25"/>
  <c r="M109" i="25"/>
  <c r="M108" i="25"/>
  <c r="M107" i="25"/>
  <c r="M106" i="25"/>
  <c r="M105" i="25"/>
  <c r="M104" i="25"/>
  <c r="M103" i="25"/>
  <c r="M102" i="25"/>
  <c r="M101" i="25"/>
  <c r="M100" i="25"/>
  <c r="M99" i="25"/>
  <c r="M98" i="25"/>
  <c r="M97" i="25"/>
  <c r="M96" i="25"/>
  <c r="M95" i="25"/>
  <c r="M94" i="25"/>
  <c r="M93" i="25"/>
  <c r="M92" i="25"/>
  <c r="M91" i="25"/>
  <c r="M90" i="25"/>
  <c r="M89" i="25"/>
  <c r="M88" i="25"/>
  <c r="M87" i="25"/>
  <c r="M86" i="25"/>
  <c r="M85" i="25"/>
  <c r="M84" i="25"/>
  <c r="M83" i="25"/>
  <c r="M82" i="25"/>
  <c r="M81" i="25"/>
  <c r="M80" i="25"/>
  <c r="M79" i="25"/>
  <c r="M78" i="25"/>
  <c r="M77" i="25"/>
  <c r="M76" i="25"/>
  <c r="M75" i="25"/>
  <c r="M74" i="25"/>
  <c r="M73" i="25"/>
  <c r="M72" i="25"/>
  <c r="M71" i="25"/>
  <c r="M70" i="25"/>
  <c r="M69" i="25"/>
  <c r="M68" i="25"/>
  <c r="M67" i="25"/>
  <c r="M66" i="25"/>
  <c r="M65" i="25"/>
  <c r="M64" i="25"/>
  <c r="M63" i="25"/>
  <c r="M62" i="25"/>
  <c r="M61" i="25"/>
  <c r="M60" i="25"/>
  <c r="M59" i="25"/>
  <c r="M58" i="25"/>
  <c r="M57" i="25"/>
  <c r="M56" i="25"/>
  <c r="M55" i="25"/>
  <c r="M54" i="25"/>
  <c r="M53" i="25"/>
  <c r="M52" i="25"/>
  <c r="M51" i="25"/>
  <c r="M50" i="25"/>
  <c r="M49" i="25"/>
  <c r="M48" i="25"/>
  <c r="M47" i="25"/>
  <c r="M46" i="25"/>
  <c r="M45" i="25"/>
  <c r="M44" i="25"/>
  <c r="M43" i="25"/>
  <c r="M42" i="25"/>
  <c r="M41" i="25"/>
  <c r="M40" i="25"/>
  <c r="M39" i="25"/>
  <c r="M38" i="25"/>
  <c r="M37" i="25"/>
  <c r="M36" i="25"/>
  <c r="M35" i="25"/>
  <c r="M34" i="25"/>
  <c r="M33" i="25"/>
  <c r="M32" i="25"/>
  <c r="M31" i="25"/>
  <c r="M30" i="25"/>
  <c r="M29" i="25"/>
  <c r="M28" i="25"/>
  <c r="M27" i="25"/>
  <c r="M26" i="25"/>
  <c r="M25" i="25"/>
  <c r="M24" i="25"/>
  <c r="M23" i="25"/>
  <c r="M22" i="25"/>
  <c r="M21" i="25"/>
  <c r="M20" i="25"/>
  <c r="M19" i="25"/>
  <c r="M18" i="25"/>
  <c r="M17" i="25"/>
  <c r="M16" i="25"/>
  <c r="M15" i="25"/>
  <c r="M14" i="25"/>
  <c r="M13" i="25"/>
  <c r="S12" i="25"/>
  <c r="M12" i="25"/>
  <c r="M11" i="25"/>
  <c r="M10" i="25"/>
  <c r="M9" i="25"/>
  <c r="M8" i="25"/>
  <c r="B6" i="24"/>
  <c r="B6" i="23"/>
  <c r="B6" i="22"/>
  <c r="B6" i="21"/>
  <c r="F307" i="24"/>
  <c r="F306" i="24"/>
  <c r="F305" i="24"/>
  <c r="F304" i="24"/>
  <c r="F303" i="24"/>
  <c r="F302" i="24"/>
  <c r="F301" i="24"/>
  <c r="F300" i="24"/>
  <c r="F299" i="24"/>
  <c r="F298" i="24"/>
  <c r="F297" i="24"/>
  <c r="F296" i="24"/>
  <c r="F295" i="24"/>
  <c r="F294" i="24"/>
  <c r="F293" i="24"/>
  <c r="F292" i="24"/>
  <c r="F291" i="24"/>
  <c r="F290" i="24"/>
  <c r="F289" i="24"/>
  <c r="F288" i="24"/>
  <c r="F287" i="24"/>
  <c r="F286" i="24"/>
  <c r="F285" i="24"/>
  <c r="F284" i="24"/>
  <c r="F283" i="24"/>
  <c r="F282" i="24"/>
  <c r="F281" i="24"/>
  <c r="F280" i="24"/>
  <c r="F279" i="24"/>
  <c r="F278" i="24"/>
  <c r="F277" i="24"/>
  <c r="F276" i="24"/>
  <c r="F275" i="24"/>
  <c r="F274" i="24"/>
  <c r="F273" i="24"/>
  <c r="F272" i="24"/>
  <c r="F271" i="24"/>
  <c r="F270" i="24"/>
  <c r="F269" i="24"/>
  <c r="F268" i="24"/>
  <c r="F267" i="24"/>
  <c r="F266" i="24"/>
  <c r="F265" i="24"/>
  <c r="F264" i="24"/>
  <c r="F263" i="24"/>
  <c r="F262" i="24"/>
  <c r="F261" i="24"/>
  <c r="F260" i="24"/>
  <c r="F259" i="24"/>
  <c r="F258" i="24"/>
  <c r="F257" i="24"/>
  <c r="F256" i="24"/>
  <c r="F255" i="24"/>
  <c r="F254" i="24"/>
  <c r="F253" i="24"/>
  <c r="F252" i="24"/>
  <c r="F251" i="24"/>
  <c r="F250" i="24"/>
  <c r="F249" i="24"/>
  <c r="F248" i="24"/>
  <c r="F247" i="24"/>
  <c r="F246" i="24"/>
  <c r="F245" i="24"/>
  <c r="F244" i="24"/>
  <c r="F243" i="24"/>
  <c r="F242" i="24"/>
  <c r="F241" i="24"/>
  <c r="F240" i="24"/>
  <c r="F239" i="24"/>
  <c r="F238" i="24"/>
  <c r="F237" i="24"/>
  <c r="F236" i="24"/>
  <c r="F235" i="24"/>
  <c r="F234" i="24"/>
  <c r="F233" i="24"/>
  <c r="F232" i="24"/>
  <c r="F231" i="24"/>
  <c r="F230" i="24"/>
  <c r="F229" i="24"/>
  <c r="F228" i="24"/>
  <c r="F227" i="24"/>
  <c r="F226" i="24"/>
  <c r="F225" i="24"/>
  <c r="F224" i="24"/>
  <c r="F223" i="24"/>
  <c r="F222" i="24"/>
  <c r="F221" i="24"/>
  <c r="F220" i="24"/>
  <c r="F219" i="24"/>
  <c r="F218" i="24"/>
  <c r="F217" i="24"/>
  <c r="F216" i="24"/>
  <c r="F215" i="24"/>
  <c r="F214" i="24"/>
  <c r="F213" i="24"/>
  <c r="F212" i="24"/>
  <c r="F211" i="24"/>
  <c r="F210" i="24"/>
  <c r="F209" i="24"/>
  <c r="F208" i="24"/>
  <c r="F207" i="24"/>
  <c r="F206" i="24"/>
  <c r="F205" i="24"/>
  <c r="F204" i="24"/>
  <c r="F203" i="24"/>
  <c r="F202" i="24"/>
  <c r="F201" i="24"/>
  <c r="F200" i="24"/>
  <c r="F199" i="24"/>
  <c r="F198" i="24"/>
  <c r="F197" i="24"/>
  <c r="F196" i="24"/>
  <c r="F195" i="24"/>
  <c r="F194" i="24"/>
  <c r="F193" i="24"/>
  <c r="F192" i="24"/>
  <c r="F191" i="24"/>
  <c r="F190" i="24"/>
  <c r="F189" i="24"/>
  <c r="F188" i="24"/>
  <c r="F187" i="24"/>
  <c r="F186" i="24"/>
  <c r="F185" i="24"/>
  <c r="F184" i="24"/>
  <c r="F183" i="24"/>
  <c r="F182" i="24"/>
  <c r="F181" i="24"/>
  <c r="F180" i="24"/>
  <c r="F179" i="24"/>
  <c r="F178" i="24"/>
  <c r="F177" i="24"/>
  <c r="F176" i="24"/>
  <c r="F175" i="24"/>
  <c r="F174" i="24"/>
  <c r="F173" i="24"/>
  <c r="F172" i="24"/>
  <c r="F171" i="24"/>
  <c r="F170" i="24"/>
  <c r="F169" i="24"/>
  <c r="F168" i="24"/>
  <c r="F167" i="24"/>
  <c r="F166" i="24"/>
  <c r="F165" i="24"/>
  <c r="F164" i="24"/>
  <c r="F163" i="24"/>
  <c r="F162" i="24"/>
  <c r="F161" i="24"/>
  <c r="F160" i="24"/>
  <c r="F159" i="24"/>
  <c r="F158" i="24"/>
  <c r="F157" i="24"/>
  <c r="F156" i="24"/>
  <c r="F155" i="24"/>
  <c r="F154" i="24"/>
  <c r="F153" i="24"/>
  <c r="F152" i="24"/>
  <c r="F151" i="24"/>
  <c r="F150" i="24"/>
  <c r="F149" i="24"/>
  <c r="F148" i="24"/>
  <c r="F147" i="24"/>
  <c r="F146" i="24"/>
  <c r="F145" i="24"/>
  <c r="F144" i="24"/>
  <c r="F143" i="24"/>
  <c r="F142" i="24"/>
  <c r="F141" i="24"/>
  <c r="F140" i="24"/>
  <c r="F139" i="24"/>
  <c r="F138" i="24"/>
  <c r="F137" i="24"/>
  <c r="F136" i="24"/>
  <c r="F135" i="24"/>
  <c r="F134" i="24"/>
  <c r="F133" i="24"/>
  <c r="F132" i="24"/>
  <c r="F131" i="24"/>
  <c r="F130" i="24"/>
  <c r="F129" i="24"/>
  <c r="F128" i="24"/>
  <c r="F127" i="24"/>
  <c r="F126" i="24"/>
  <c r="F125" i="24"/>
  <c r="F124" i="24"/>
  <c r="F123" i="24"/>
  <c r="F122" i="24"/>
  <c r="F121" i="24"/>
  <c r="F120" i="24"/>
  <c r="F119" i="24"/>
  <c r="F118" i="24"/>
  <c r="F117" i="24"/>
  <c r="F116" i="24"/>
  <c r="F115" i="24"/>
  <c r="F114" i="24"/>
  <c r="F113" i="24"/>
  <c r="F112" i="24"/>
  <c r="F111" i="24"/>
  <c r="F110" i="24"/>
  <c r="F109" i="24"/>
  <c r="F108" i="24"/>
  <c r="F107" i="24"/>
  <c r="F106" i="24"/>
  <c r="F105" i="24"/>
  <c r="F104" i="24"/>
  <c r="F103" i="24"/>
  <c r="F102" i="24"/>
  <c r="F101" i="24"/>
  <c r="F100" i="24"/>
  <c r="F99" i="24"/>
  <c r="F98" i="24"/>
  <c r="F97" i="24"/>
  <c r="F96" i="24"/>
  <c r="F95" i="24"/>
  <c r="F94" i="24"/>
  <c r="F93" i="24"/>
  <c r="F92" i="24"/>
  <c r="F91" i="24"/>
  <c r="F90" i="24"/>
  <c r="F89" i="24"/>
  <c r="F88" i="24"/>
  <c r="F87" i="24"/>
  <c r="F86" i="24"/>
  <c r="F85" i="24"/>
  <c r="F84" i="24"/>
  <c r="F83" i="24"/>
  <c r="F82" i="24"/>
  <c r="F81" i="24"/>
  <c r="F80" i="24"/>
  <c r="F79" i="24"/>
  <c r="F78" i="24"/>
  <c r="F77" i="24"/>
  <c r="F76" i="24"/>
  <c r="F75" i="24"/>
  <c r="F74" i="24"/>
  <c r="F73" i="24"/>
  <c r="F72" i="24"/>
  <c r="F71" i="24"/>
  <c r="F70" i="24"/>
  <c r="F69" i="24"/>
  <c r="F68" i="24"/>
  <c r="F67" i="24"/>
  <c r="F66" i="24"/>
  <c r="F65" i="24"/>
  <c r="F64" i="24"/>
  <c r="F63" i="24"/>
  <c r="F62" i="24"/>
  <c r="F61" i="24"/>
  <c r="F60" i="24"/>
  <c r="F59" i="24"/>
  <c r="F58" i="24"/>
  <c r="F57" i="24"/>
  <c r="F56" i="24"/>
  <c r="F55" i="24"/>
  <c r="F54" i="24"/>
  <c r="F53" i="24"/>
  <c r="F52" i="24"/>
  <c r="F51" i="24"/>
  <c r="F50" i="24"/>
  <c r="F49" i="24"/>
  <c r="F48" i="24"/>
  <c r="F47" i="24"/>
  <c r="F46" i="24"/>
  <c r="F45" i="24"/>
  <c r="F44" i="24"/>
  <c r="F43" i="24"/>
  <c r="F42" i="24"/>
  <c r="F41" i="24"/>
  <c r="F40" i="24"/>
  <c r="F39" i="24"/>
  <c r="F38" i="24"/>
  <c r="F37" i="24"/>
  <c r="F36" i="24"/>
  <c r="F35" i="24"/>
  <c r="F34" i="24"/>
  <c r="F33" i="24"/>
  <c r="F32" i="24"/>
  <c r="F31" i="24"/>
  <c r="F30" i="24"/>
  <c r="F29" i="24"/>
  <c r="F28" i="24"/>
  <c r="F27" i="24"/>
  <c r="F26" i="24"/>
  <c r="F25" i="24"/>
  <c r="F24" i="24"/>
  <c r="F23" i="24"/>
  <c r="F22" i="24"/>
  <c r="F21" i="24"/>
  <c r="F20" i="24"/>
  <c r="F19" i="24"/>
  <c r="F18" i="24"/>
  <c r="F17" i="24"/>
  <c r="F16" i="24"/>
  <c r="F15" i="24"/>
  <c r="F14" i="24"/>
  <c r="F12" i="24"/>
  <c r="F307" i="23"/>
  <c r="F306" i="23"/>
  <c r="F305" i="23"/>
  <c r="F304" i="23"/>
  <c r="F303" i="23"/>
  <c r="F302" i="23"/>
  <c r="F301" i="23"/>
  <c r="F300" i="23"/>
  <c r="F299" i="23"/>
  <c r="F298" i="23"/>
  <c r="F297" i="23"/>
  <c r="F296" i="23"/>
  <c r="F295" i="23"/>
  <c r="F294" i="23"/>
  <c r="F293" i="23"/>
  <c r="F292" i="23"/>
  <c r="F291" i="23"/>
  <c r="F290" i="23"/>
  <c r="F289" i="23"/>
  <c r="F288" i="23"/>
  <c r="F287" i="23"/>
  <c r="F286" i="23"/>
  <c r="F285" i="23"/>
  <c r="F284" i="23"/>
  <c r="F283" i="23"/>
  <c r="F282" i="23"/>
  <c r="F281" i="23"/>
  <c r="F280" i="23"/>
  <c r="F279" i="23"/>
  <c r="F278" i="23"/>
  <c r="F277" i="23"/>
  <c r="F276" i="23"/>
  <c r="F275" i="23"/>
  <c r="F274" i="23"/>
  <c r="F273" i="23"/>
  <c r="F272" i="23"/>
  <c r="F271" i="23"/>
  <c r="F270" i="23"/>
  <c r="F269" i="23"/>
  <c r="F268" i="23"/>
  <c r="F267" i="23"/>
  <c r="F266" i="23"/>
  <c r="F265" i="23"/>
  <c r="F264" i="23"/>
  <c r="F263" i="23"/>
  <c r="F262" i="23"/>
  <c r="F261" i="23"/>
  <c r="F260" i="23"/>
  <c r="F259" i="23"/>
  <c r="F258" i="23"/>
  <c r="F257" i="23"/>
  <c r="F256" i="23"/>
  <c r="F255" i="23"/>
  <c r="F254" i="23"/>
  <c r="F253" i="23"/>
  <c r="F252" i="23"/>
  <c r="F251" i="23"/>
  <c r="F250" i="23"/>
  <c r="F249" i="23"/>
  <c r="F248" i="23"/>
  <c r="F247" i="23"/>
  <c r="F246" i="23"/>
  <c r="F245" i="23"/>
  <c r="F244" i="23"/>
  <c r="F243" i="23"/>
  <c r="F242" i="23"/>
  <c r="F241" i="23"/>
  <c r="F240" i="23"/>
  <c r="F239" i="23"/>
  <c r="F238" i="23"/>
  <c r="F237" i="23"/>
  <c r="F236" i="23"/>
  <c r="F235" i="23"/>
  <c r="F234" i="23"/>
  <c r="F233" i="23"/>
  <c r="F232" i="23"/>
  <c r="F231" i="23"/>
  <c r="F230" i="23"/>
  <c r="F229" i="23"/>
  <c r="F228" i="23"/>
  <c r="F227" i="23"/>
  <c r="F226" i="23"/>
  <c r="F225" i="23"/>
  <c r="F224" i="23"/>
  <c r="F223" i="23"/>
  <c r="F222" i="23"/>
  <c r="F221" i="23"/>
  <c r="F220" i="23"/>
  <c r="F219" i="23"/>
  <c r="F218" i="23"/>
  <c r="F217" i="23"/>
  <c r="F216" i="23"/>
  <c r="F215" i="23"/>
  <c r="F214" i="23"/>
  <c r="F213" i="23"/>
  <c r="F212" i="23"/>
  <c r="F211" i="23"/>
  <c r="F210" i="23"/>
  <c r="F209" i="23"/>
  <c r="F208" i="23"/>
  <c r="F207" i="23"/>
  <c r="F206" i="23"/>
  <c r="F205" i="23"/>
  <c r="F204" i="23"/>
  <c r="F203" i="23"/>
  <c r="F202" i="23"/>
  <c r="F201" i="23"/>
  <c r="F200" i="23"/>
  <c r="F199" i="23"/>
  <c r="F198" i="23"/>
  <c r="F197" i="23"/>
  <c r="F196" i="23"/>
  <c r="F195" i="23"/>
  <c r="F194" i="23"/>
  <c r="F193" i="23"/>
  <c r="F192" i="23"/>
  <c r="F191" i="23"/>
  <c r="F190" i="23"/>
  <c r="F189" i="23"/>
  <c r="F188" i="23"/>
  <c r="F187" i="23"/>
  <c r="F186" i="23"/>
  <c r="F185" i="23"/>
  <c r="F184" i="23"/>
  <c r="F183" i="23"/>
  <c r="F182" i="23"/>
  <c r="F181" i="23"/>
  <c r="F180" i="23"/>
  <c r="F179" i="23"/>
  <c r="F178" i="23"/>
  <c r="F177" i="23"/>
  <c r="F176" i="23"/>
  <c r="F175" i="23"/>
  <c r="F174" i="23"/>
  <c r="F173" i="23"/>
  <c r="F172" i="23"/>
  <c r="F171" i="23"/>
  <c r="F170" i="23"/>
  <c r="F169" i="23"/>
  <c r="F168" i="23"/>
  <c r="F167" i="23"/>
  <c r="F166" i="23"/>
  <c r="F165" i="23"/>
  <c r="F164" i="23"/>
  <c r="F163" i="23"/>
  <c r="F162" i="23"/>
  <c r="F161" i="23"/>
  <c r="F160" i="23"/>
  <c r="F159" i="23"/>
  <c r="F158" i="23"/>
  <c r="F157" i="23"/>
  <c r="F156" i="23"/>
  <c r="F155" i="23"/>
  <c r="F154" i="23"/>
  <c r="F153" i="23"/>
  <c r="F152" i="23"/>
  <c r="F151" i="23"/>
  <c r="F150" i="23"/>
  <c r="F149" i="23"/>
  <c r="F148" i="23"/>
  <c r="F147" i="23"/>
  <c r="F146" i="23"/>
  <c r="F145" i="23"/>
  <c r="F144" i="23"/>
  <c r="F143" i="23"/>
  <c r="F142" i="23"/>
  <c r="F141" i="23"/>
  <c r="F140" i="23"/>
  <c r="F139" i="23"/>
  <c r="F138" i="23"/>
  <c r="F137" i="23"/>
  <c r="F136" i="23"/>
  <c r="F135" i="23"/>
  <c r="F134" i="23"/>
  <c r="F133" i="23"/>
  <c r="F132" i="23"/>
  <c r="F131" i="23"/>
  <c r="F130" i="23"/>
  <c r="F129" i="23"/>
  <c r="F128" i="23"/>
  <c r="F127" i="23"/>
  <c r="F126" i="23"/>
  <c r="F125" i="23"/>
  <c r="F124" i="23"/>
  <c r="F123" i="23"/>
  <c r="F122" i="23"/>
  <c r="F121" i="23"/>
  <c r="F120" i="23"/>
  <c r="F119" i="23"/>
  <c r="F118" i="23"/>
  <c r="F117" i="23"/>
  <c r="F116" i="23"/>
  <c r="F115" i="23"/>
  <c r="F114" i="23"/>
  <c r="F113"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9" i="23"/>
  <c r="F307" i="22"/>
  <c r="F306" i="22"/>
  <c r="F305" i="22"/>
  <c r="F304" i="22"/>
  <c r="F303" i="22"/>
  <c r="F302" i="22"/>
  <c r="F301" i="22"/>
  <c r="F300" i="22"/>
  <c r="F299" i="22"/>
  <c r="F298" i="22"/>
  <c r="F297" i="22"/>
  <c r="F296" i="22"/>
  <c r="F295" i="22"/>
  <c r="F294" i="22"/>
  <c r="F293" i="22"/>
  <c r="F292" i="22"/>
  <c r="F291" i="22"/>
  <c r="F290" i="22"/>
  <c r="F289" i="22"/>
  <c r="F288" i="22"/>
  <c r="F287" i="22"/>
  <c r="F286" i="22"/>
  <c r="F285" i="22"/>
  <c r="F284" i="22"/>
  <c r="F283" i="22"/>
  <c r="F282" i="22"/>
  <c r="F281" i="22"/>
  <c r="F280" i="22"/>
  <c r="F279" i="22"/>
  <c r="F278" i="22"/>
  <c r="F277" i="22"/>
  <c r="F276" i="22"/>
  <c r="F275" i="22"/>
  <c r="F274" i="22"/>
  <c r="F273" i="22"/>
  <c r="F272" i="22"/>
  <c r="F271" i="22"/>
  <c r="F270" i="22"/>
  <c r="F269" i="22"/>
  <c r="F268" i="22"/>
  <c r="F267" i="22"/>
  <c r="F266" i="22"/>
  <c r="F265" i="22"/>
  <c r="F264" i="22"/>
  <c r="F263" i="22"/>
  <c r="F262" i="22"/>
  <c r="F261" i="22"/>
  <c r="F260" i="22"/>
  <c r="F259" i="22"/>
  <c r="F258" i="22"/>
  <c r="F257" i="22"/>
  <c r="F256" i="22"/>
  <c r="F255" i="22"/>
  <c r="F254" i="22"/>
  <c r="F253" i="22"/>
  <c r="F252" i="22"/>
  <c r="F251" i="22"/>
  <c r="F250" i="22"/>
  <c r="F249" i="22"/>
  <c r="F248" i="22"/>
  <c r="F247" i="22"/>
  <c r="F246" i="22"/>
  <c r="F245" i="22"/>
  <c r="F244" i="22"/>
  <c r="F243" i="22"/>
  <c r="F242" i="22"/>
  <c r="F241" i="22"/>
  <c r="F240" i="22"/>
  <c r="F239" i="22"/>
  <c r="F238" i="22"/>
  <c r="F237" i="22"/>
  <c r="F236" i="22"/>
  <c r="F235" i="22"/>
  <c r="F234" i="22"/>
  <c r="F233" i="22"/>
  <c r="F232" i="22"/>
  <c r="F231" i="22"/>
  <c r="F230" i="22"/>
  <c r="F229" i="22"/>
  <c r="F228" i="22"/>
  <c r="F227" i="22"/>
  <c r="F226" i="22"/>
  <c r="F225" i="22"/>
  <c r="F224" i="22"/>
  <c r="F223" i="22"/>
  <c r="F222" i="22"/>
  <c r="F221" i="22"/>
  <c r="F220" i="22"/>
  <c r="F219" i="22"/>
  <c r="F218" i="22"/>
  <c r="F217" i="22"/>
  <c r="F216" i="22"/>
  <c r="F215" i="22"/>
  <c r="F214" i="22"/>
  <c r="F213" i="22"/>
  <c r="F212" i="22"/>
  <c r="F211" i="22"/>
  <c r="F210" i="22"/>
  <c r="F209" i="22"/>
  <c r="F208" i="22"/>
  <c r="F207" i="22"/>
  <c r="F206" i="22"/>
  <c r="F205" i="22"/>
  <c r="F204" i="22"/>
  <c r="F203" i="22"/>
  <c r="F202" i="22"/>
  <c r="F201" i="22"/>
  <c r="F200" i="22"/>
  <c r="F199" i="22"/>
  <c r="F198" i="22"/>
  <c r="F197" i="22"/>
  <c r="F196" i="22"/>
  <c r="F195" i="22"/>
  <c r="F194" i="22"/>
  <c r="F193" i="22"/>
  <c r="F192" i="22"/>
  <c r="F191" i="22"/>
  <c r="F190" i="22"/>
  <c r="F189" i="22"/>
  <c r="F188" i="22"/>
  <c r="F187" i="22"/>
  <c r="F186" i="22"/>
  <c r="F185" i="22"/>
  <c r="F184" i="22"/>
  <c r="F183" i="22"/>
  <c r="F182" i="22"/>
  <c r="F181" i="22"/>
  <c r="F180" i="22"/>
  <c r="F179" i="22"/>
  <c r="F178" i="22"/>
  <c r="F177" i="22"/>
  <c r="F176" i="22"/>
  <c r="F175" i="22"/>
  <c r="F174" i="22"/>
  <c r="F173" i="22"/>
  <c r="F172" i="22"/>
  <c r="F171" i="22"/>
  <c r="F170" i="22"/>
  <c r="F169" i="22"/>
  <c r="F168" i="22"/>
  <c r="F167" i="22"/>
  <c r="F166" i="22"/>
  <c r="F165" i="22"/>
  <c r="F164" i="22"/>
  <c r="F163" i="22"/>
  <c r="F162" i="22"/>
  <c r="F161" i="22"/>
  <c r="F160" i="22"/>
  <c r="F159" i="22"/>
  <c r="F158" i="22"/>
  <c r="F157" i="22"/>
  <c r="F156" i="22"/>
  <c r="F155" i="22"/>
  <c r="F154" i="22"/>
  <c r="F153" i="22"/>
  <c r="F152" i="22"/>
  <c r="F151" i="22"/>
  <c r="F150" i="22"/>
  <c r="F149" i="22"/>
  <c r="F148" i="22"/>
  <c r="F147" i="22"/>
  <c r="F146" i="22"/>
  <c r="F145" i="22"/>
  <c r="F144" i="22"/>
  <c r="F143" i="22"/>
  <c r="F142" i="22"/>
  <c r="F141" i="22"/>
  <c r="F140" i="22"/>
  <c r="F139" i="22"/>
  <c r="F138" i="22"/>
  <c r="F137" i="22"/>
  <c r="F136" i="22"/>
  <c r="F135" i="22"/>
  <c r="F134" i="22"/>
  <c r="F133" i="22"/>
  <c r="F132" i="22"/>
  <c r="F131" i="22"/>
  <c r="F130" i="22"/>
  <c r="F129" i="22"/>
  <c r="F128" i="22"/>
  <c r="F127" i="22"/>
  <c r="F126" i="22"/>
  <c r="F125" i="22"/>
  <c r="F124" i="22"/>
  <c r="F123" i="22"/>
  <c r="F122" i="22"/>
  <c r="F121" i="22"/>
  <c r="F120" i="22"/>
  <c r="F119" i="22"/>
  <c r="F118" i="22"/>
  <c r="F117" i="22"/>
  <c r="F116" i="22"/>
  <c r="F115" i="22"/>
  <c r="F114" i="22"/>
  <c r="F113" i="22"/>
  <c r="F112" i="22"/>
  <c r="F111" i="22"/>
  <c r="F110" i="22"/>
  <c r="F109" i="22"/>
  <c r="F108" i="22"/>
  <c r="F107" i="22"/>
  <c r="F106" i="22"/>
  <c r="F105" i="22"/>
  <c r="F104" i="22"/>
  <c r="F103" i="22"/>
  <c r="F102" i="22"/>
  <c r="F101" i="22"/>
  <c r="F100" i="22"/>
  <c r="F99" i="22"/>
  <c r="F98" i="22"/>
  <c r="F97" i="22"/>
  <c r="F96" i="22"/>
  <c r="F95" i="22"/>
  <c r="F94" i="22"/>
  <c r="F93" i="22"/>
  <c r="F92" i="22"/>
  <c r="F91" i="22"/>
  <c r="F90" i="22"/>
  <c r="F89" i="22"/>
  <c r="F88" i="22"/>
  <c r="F87" i="22"/>
  <c r="F86" i="22"/>
  <c r="F85" i="22"/>
  <c r="F84" i="22"/>
  <c r="F83" i="22"/>
  <c r="F82" i="22"/>
  <c r="F81" i="22"/>
  <c r="F80" i="22"/>
  <c r="F79" i="22"/>
  <c r="F78" i="22"/>
  <c r="F77" i="22"/>
  <c r="F76" i="22"/>
  <c r="F75" i="22"/>
  <c r="F74" i="22"/>
  <c r="F73" i="22"/>
  <c r="F72" i="22"/>
  <c r="F71" i="22"/>
  <c r="F70" i="22"/>
  <c r="F69" i="22"/>
  <c r="F68" i="22"/>
  <c r="F67" i="22"/>
  <c r="F66" i="22"/>
  <c r="F65" i="22"/>
  <c r="F64" i="22"/>
  <c r="F63" i="22"/>
  <c r="F62" i="22"/>
  <c r="F61" i="22"/>
  <c r="F60" i="22"/>
  <c r="F59" i="22"/>
  <c r="F58" i="22"/>
  <c r="F57" i="22"/>
  <c r="F56" i="22"/>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5" i="22"/>
  <c r="F14" i="22"/>
  <c r="F13" i="22"/>
  <c r="N12" i="22"/>
  <c r="F12" i="22"/>
  <c r="F10" i="22"/>
  <c r="F307" i="21"/>
  <c r="F306" i="21"/>
  <c r="F305" i="21"/>
  <c r="F304" i="21"/>
  <c r="F303" i="21"/>
  <c r="F302" i="21"/>
  <c r="F301" i="21"/>
  <c r="F300" i="21"/>
  <c r="F299" i="21"/>
  <c r="F298" i="21"/>
  <c r="F297" i="21"/>
  <c r="F296" i="21"/>
  <c r="F295" i="21"/>
  <c r="F294" i="21"/>
  <c r="F293" i="21"/>
  <c r="F292" i="21"/>
  <c r="F291" i="21"/>
  <c r="F290" i="21"/>
  <c r="F289" i="21"/>
  <c r="F288" i="21"/>
  <c r="F287" i="21"/>
  <c r="F286" i="21"/>
  <c r="F285" i="21"/>
  <c r="F284" i="21"/>
  <c r="F283" i="21"/>
  <c r="F282" i="21"/>
  <c r="F281" i="21"/>
  <c r="F280" i="21"/>
  <c r="F279" i="21"/>
  <c r="F278" i="21"/>
  <c r="F277" i="21"/>
  <c r="F276" i="21"/>
  <c r="F275" i="21"/>
  <c r="F274" i="21"/>
  <c r="F273" i="21"/>
  <c r="F272" i="21"/>
  <c r="F271" i="21"/>
  <c r="F270" i="21"/>
  <c r="F269" i="21"/>
  <c r="F268" i="21"/>
  <c r="F267" i="21"/>
  <c r="F266" i="21"/>
  <c r="F265" i="21"/>
  <c r="F264" i="21"/>
  <c r="F263" i="21"/>
  <c r="F262" i="21"/>
  <c r="F261" i="21"/>
  <c r="F260" i="21"/>
  <c r="F259" i="21"/>
  <c r="F258" i="21"/>
  <c r="F257" i="21"/>
  <c r="F256" i="21"/>
  <c r="F255" i="21"/>
  <c r="F254" i="21"/>
  <c r="F253" i="21"/>
  <c r="F252" i="21"/>
  <c r="F251" i="21"/>
  <c r="F250" i="21"/>
  <c r="F249" i="21"/>
  <c r="F248" i="21"/>
  <c r="F247" i="21"/>
  <c r="F246" i="21"/>
  <c r="F245" i="21"/>
  <c r="F244" i="21"/>
  <c r="F243" i="21"/>
  <c r="F242" i="21"/>
  <c r="F241" i="21"/>
  <c r="F240" i="21"/>
  <c r="F239" i="21"/>
  <c r="F238" i="21"/>
  <c r="F237" i="21"/>
  <c r="F236" i="21"/>
  <c r="F235" i="21"/>
  <c r="F234" i="21"/>
  <c r="F233" i="21"/>
  <c r="F232" i="21"/>
  <c r="F231" i="21"/>
  <c r="F230" i="21"/>
  <c r="F229" i="21"/>
  <c r="F228" i="21"/>
  <c r="F227" i="21"/>
  <c r="F226" i="21"/>
  <c r="F225" i="21"/>
  <c r="F224" i="21"/>
  <c r="F223" i="21"/>
  <c r="F222" i="21"/>
  <c r="F221" i="21"/>
  <c r="F220" i="21"/>
  <c r="F219" i="21"/>
  <c r="F218" i="21"/>
  <c r="F217" i="21"/>
  <c r="F216" i="21"/>
  <c r="F215" i="21"/>
  <c r="F214" i="21"/>
  <c r="F213" i="21"/>
  <c r="F212" i="21"/>
  <c r="F211" i="21"/>
  <c r="F210" i="21"/>
  <c r="F209" i="21"/>
  <c r="F208" i="21"/>
  <c r="F207" i="21"/>
  <c r="F206" i="21"/>
  <c r="F205" i="21"/>
  <c r="F204" i="21"/>
  <c r="F203" i="21"/>
  <c r="F202" i="21"/>
  <c r="F201" i="21"/>
  <c r="F200" i="21"/>
  <c r="F199" i="21"/>
  <c r="F198" i="21"/>
  <c r="F197" i="21"/>
  <c r="F196" i="21"/>
  <c r="F195" i="21"/>
  <c r="F194" i="21"/>
  <c r="F193" i="21"/>
  <c r="F192" i="21"/>
  <c r="F191" i="21"/>
  <c r="F190" i="21"/>
  <c r="F189" i="21"/>
  <c r="F188" i="21"/>
  <c r="F187" i="21"/>
  <c r="F186" i="21"/>
  <c r="F185" i="21"/>
  <c r="F184" i="21"/>
  <c r="F183" i="21"/>
  <c r="F182" i="21"/>
  <c r="F181" i="21"/>
  <c r="F180" i="21"/>
  <c r="F179" i="21"/>
  <c r="F178" i="21"/>
  <c r="F177" i="21"/>
  <c r="F176" i="21"/>
  <c r="F175" i="21"/>
  <c r="F174" i="21"/>
  <c r="F173" i="21"/>
  <c r="F172" i="21"/>
  <c r="F171" i="21"/>
  <c r="F170" i="21"/>
  <c r="F169" i="21"/>
  <c r="F168" i="21"/>
  <c r="F167" i="21"/>
  <c r="F166" i="21"/>
  <c r="F165" i="21"/>
  <c r="F164" i="21"/>
  <c r="F163" i="21"/>
  <c r="F162" i="21"/>
  <c r="F161" i="21"/>
  <c r="F160" i="21"/>
  <c r="F159" i="21"/>
  <c r="F158" i="21"/>
  <c r="F157" i="21"/>
  <c r="F156" i="21"/>
  <c r="F155" i="21"/>
  <c r="F154" i="21"/>
  <c r="F153" i="21"/>
  <c r="F152" i="21"/>
  <c r="F151" i="21"/>
  <c r="F150" i="21"/>
  <c r="F149" i="21"/>
  <c r="F148" i="21"/>
  <c r="F147" i="21"/>
  <c r="F146" i="21"/>
  <c r="F145" i="21"/>
  <c r="F144" i="21"/>
  <c r="F143" i="21"/>
  <c r="F142" i="21"/>
  <c r="F141" i="21"/>
  <c r="F140" i="21"/>
  <c r="F139" i="21"/>
  <c r="F138" i="21"/>
  <c r="F137" i="21"/>
  <c r="F136" i="21"/>
  <c r="F135" i="21"/>
  <c r="F134" i="21"/>
  <c r="F133" i="21"/>
  <c r="F132" i="21"/>
  <c r="F131" i="21"/>
  <c r="F130" i="21"/>
  <c r="F129" i="21"/>
  <c r="F128" i="21"/>
  <c r="F127" i="21"/>
  <c r="F126" i="21"/>
  <c r="F125" i="21"/>
  <c r="F124" i="21"/>
  <c r="F123" i="21"/>
  <c r="F122" i="21"/>
  <c r="F121" i="21"/>
  <c r="F120" i="21"/>
  <c r="F119" i="21"/>
  <c r="F118" i="21"/>
  <c r="F117" i="21"/>
  <c r="F116" i="21"/>
  <c r="F115" i="21"/>
  <c r="F114" i="21"/>
  <c r="F113" i="21"/>
  <c r="F112" i="21"/>
  <c r="F111" i="21"/>
  <c r="F110" i="21"/>
  <c r="F109" i="21"/>
  <c r="F108" i="21"/>
  <c r="F107" i="21"/>
  <c r="F106" i="21"/>
  <c r="F105" i="21"/>
  <c r="F104" i="21"/>
  <c r="F103" i="21"/>
  <c r="F102" i="21"/>
  <c r="F101" i="21"/>
  <c r="F100" i="21"/>
  <c r="F99" i="21"/>
  <c r="F98" i="21"/>
  <c r="F97" i="21"/>
  <c r="F96" i="21"/>
  <c r="F95" i="21"/>
  <c r="F94" i="21"/>
  <c r="F93" i="21"/>
  <c r="F92" i="21"/>
  <c r="F91" i="21"/>
  <c r="F90" i="21"/>
  <c r="F89" i="21"/>
  <c r="F88" i="21"/>
  <c r="F87" i="21"/>
  <c r="F86" i="21"/>
  <c r="F85" i="21"/>
  <c r="F84" i="21"/>
  <c r="F83" i="21"/>
  <c r="F82" i="21"/>
  <c r="F81" i="21"/>
  <c r="F80" i="21"/>
  <c r="F79" i="21"/>
  <c r="F78" i="21"/>
  <c r="F77" i="21"/>
  <c r="F76" i="21"/>
  <c r="F75" i="21"/>
  <c r="F74" i="21"/>
  <c r="F73" i="21"/>
  <c r="F72" i="21"/>
  <c r="F71" i="21"/>
  <c r="F70" i="21"/>
  <c r="F69" i="21"/>
  <c r="F68" i="21"/>
  <c r="F67" i="21"/>
  <c r="F66" i="21"/>
  <c r="F65" i="21"/>
  <c r="F64" i="21"/>
  <c r="F63" i="21"/>
  <c r="F62" i="21"/>
  <c r="F61" i="21"/>
  <c r="F60" i="21"/>
  <c r="F59" i="21"/>
  <c r="F58" i="21"/>
  <c r="F57" i="21"/>
  <c r="F56" i="21"/>
  <c r="F55" i="21"/>
  <c r="F54" i="21"/>
  <c r="F53" i="21"/>
  <c r="F52" i="21"/>
  <c r="F51" i="21"/>
  <c r="F50" i="21"/>
  <c r="F49" i="21"/>
  <c r="F48" i="21"/>
  <c r="F47" i="21"/>
  <c r="F46" i="21"/>
  <c r="F45" i="21"/>
  <c r="F44" i="21"/>
  <c r="F43" i="21"/>
  <c r="F42" i="21"/>
  <c r="F41" i="21"/>
  <c r="F40" i="21"/>
  <c r="F39" i="21"/>
  <c r="F38" i="21"/>
  <c r="F37" i="21"/>
  <c r="F36" i="21"/>
  <c r="F35" i="21"/>
  <c r="F34" i="21"/>
  <c r="F33" i="21"/>
  <c r="F32" i="21"/>
  <c r="F31" i="21"/>
  <c r="F30" i="21"/>
  <c r="F29" i="21"/>
  <c r="F28" i="21"/>
  <c r="F27" i="21"/>
  <c r="F26" i="21"/>
  <c r="F25" i="21"/>
  <c r="F24" i="21"/>
  <c r="F23" i="21"/>
  <c r="F22" i="21"/>
  <c r="F21" i="21"/>
  <c r="F20" i="21"/>
  <c r="F19" i="21"/>
  <c r="F18" i="21"/>
  <c r="F17" i="21"/>
  <c r="F16" i="21"/>
  <c r="F13" i="21"/>
  <c r="F12" i="21"/>
  <c r="F11" i="21"/>
  <c r="F10" i="21"/>
  <c r="F9" i="21"/>
  <c r="F9" i="12"/>
  <c r="F10" i="12"/>
  <c r="F11" i="12"/>
  <c r="N12" i="12"/>
  <c r="F12" i="12"/>
  <c r="F13"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8" i="12"/>
  <c r="F169" i="12"/>
  <c r="F170" i="12"/>
  <c r="F171" i="12"/>
  <c r="F172" i="12"/>
  <c r="F173" i="12"/>
  <c r="F174" i="12"/>
  <c r="F175" i="12"/>
  <c r="F176" i="12"/>
  <c r="F177" i="12"/>
  <c r="F178" i="12"/>
  <c r="F179" i="12"/>
  <c r="F180" i="12"/>
  <c r="F181" i="12"/>
  <c r="F182" i="12"/>
  <c r="F183" i="12"/>
  <c r="F184" i="12"/>
  <c r="F185" i="12"/>
  <c r="F186" i="12"/>
  <c r="F187" i="12"/>
  <c r="F188" i="12"/>
  <c r="F189" i="12"/>
  <c r="F190" i="12"/>
  <c r="F191" i="12"/>
  <c r="F192" i="12"/>
  <c r="F193" i="12"/>
  <c r="F194" i="12"/>
  <c r="F195" i="12"/>
  <c r="F196"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221" i="12"/>
  <c r="F222" i="12"/>
  <c r="F223" i="12"/>
  <c r="F224" i="12"/>
  <c r="F225" i="12"/>
  <c r="F226" i="12"/>
  <c r="F227" i="12"/>
  <c r="F228" i="12"/>
  <c r="F229" i="12"/>
  <c r="F230" i="12"/>
  <c r="F231" i="12"/>
  <c r="F232" i="12"/>
  <c r="F233" i="12"/>
  <c r="F234" i="12"/>
  <c r="F235" i="12"/>
  <c r="F236" i="12"/>
  <c r="F237" i="12"/>
  <c r="F238" i="12"/>
  <c r="F239" i="12"/>
  <c r="F240" i="12"/>
  <c r="F241" i="12"/>
  <c r="F242" i="12"/>
  <c r="F243" i="12"/>
  <c r="F244" i="12"/>
  <c r="F245" i="12"/>
  <c r="F246" i="12"/>
  <c r="F247" i="12"/>
  <c r="F248" i="12"/>
  <c r="F249" i="12"/>
  <c r="F250" i="12"/>
  <c r="F251" i="12"/>
  <c r="F252" i="12"/>
  <c r="F253" i="12"/>
  <c r="F254" i="12"/>
  <c r="F255" i="12"/>
  <c r="F256" i="12"/>
  <c r="F257" i="12"/>
  <c r="F258" i="12"/>
  <c r="F259" i="12"/>
  <c r="F260" i="12"/>
  <c r="F261" i="12"/>
  <c r="F262" i="12"/>
  <c r="F263" i="12"/>
  <c r="F264" i="12"/>
  <c r="F265" i="12"/>
  <c r="F266" i="12"/>
  <c r="F267" i="12"/>
  <c r="F268" i="12"/>
  <c r="F269" i="12"/>
  <c r="F270" i="12"/>
  <c r="F271" i="12"/>
  <c r="F272" i="12"/>
  <c r="F273" i="12"/>
  <c r="F274" i="12"/>
  <c r="F275" i="12"/>
  <c r="F276" i="12"/>
  <c r="F277" i="12"/>
  <c r="F278" i="12"/>
  <c r="F279" i="12"/>
  <c r="F280" i="12"/>
  <c r="F281" i="12"/>
  <c r="F282" i="12"/>
  <c r="F283" i="12"/>
  <c r="F284" i="12"/>
  <c r="F285" i="12"/>
  <c r="F286" i="12"/>
  <c r="F287" i="12"/>
  <c r="F288" i="12"/>
  <c r="F289" i="12"/>
  <c r="F290" i="12"/>
  <c r="F291" i="12"/>
  <c r="F292" i="12"/>
  <c r="F293" i="12"/>
  <c r="F294" i="12"/>
  <c r="F295" i="12"/>
  <c r="F296" i="12"/>
  <c r="F297" i="12"/>
  <c r="F298" i="12"/>
  <c r="F299" i="12"/>
  <c r="F300" i="12"/>
  <c r="F301" i="12"/>
  <c r="F302" i="12"/>
  <c r="F303" i="12"/>
  <c r="F304" i="12"/>
  <c r="F305" i="12"/>
  <c r="F306" i="12"/>
  <c r="F307" i="12"/>
  <c r="B6" i="12"/>
  <c r="C15" i="14"/>
  <c r="D15" i="14"/>
  <c r="D10" i="14"/>
  <c r="D11" i="14"/>
  <c r="D9" i="14"/>
</calcChain>
</file>

<file path=xl/comments1.xml><?xml version="1.0" encoding="utf-8"?>
<comments xmlns="http://schemas.openxmlformats.org/spreadsheetml/2006/main">
  <authors>
    <author>Guilherme Sant'anna Lito</author>
  </authors>
  <commentList>
    <comment ref="C7" authorId="0">
      <text>
        <r>
          <rPr>
            <sz val="11"/>
            <color indexed="81"/>
            <rFont val="Calibri"/>
            <family val="2"/>
            <scheme val="minor"/>
          </rPr>
          <t>Cadastre aqui o nome dos candidatos que farão parte do seu processo seletivo.</t>
        </r>
      </text>
    </comment>
  </commentList>
</comments>
</file>

<file path=xl/sharedStrings.xml><?xml version="1.0" encoding="utf-8"?>
<sst xmlns="http://schemas.openxmlformats.org/spreadsheetml/2006/main" count="322" uniqueCount="193">
  <si>
    <t>Notas</t>
  </si>
  <si>
    <t>Peso</t>
  </si>
  <si>
    <t>Sem Importância</t>
  </si>
  <si>
    <t>Importante</t>
  </si>
  <si>
    <t>Muito Importante</t>
  </si>
  <si>
    <t>Nota</t>
  </si>
  <si>
    <t>Nome do candidato</t>
  </si>
  <si>
    <t>Data de inscrição</t>
  </si>
  <si>
    <t>Telefone</t>
  </si>
  <si>
    <t>Email</t>
  </si>
  <si>
    <t>Idade</t>
  </si>
  <si>
    <t>Endereço</t>
  </si>
  <si>
    <t>Escolaridade</t>
  </si>
  <si>
    <t>Link do currículo</t>
  </si>
  <si>
    <t>Vaga pretendida</t>
  </si>
  <si>
    <t>Ensino superior incompleto</t>
  </si>
  <si>
    <t>Situação</t>
  </si>
  <si>
    <t>Candidatos</t>
  </si>
  <si>
    <t>Etapas</t>
  </si>
  <si>
    <t>Média geral</t>
  </si>
  <si>
    <t>Etapa do Funil</t>
  </si>
  <si>
    <t>Número de Candidatos</t>
  </si>
  <si>
    <t>Taxa de Conversão</t>
  </si>
  <si>
    <t>Aprovado</t>
  </si>
  <si>
    <t>-</t>
  </si>
  <si>
    <t>Taxa de perda</t>
  </si>
  <si>
    <t>Contratados</t>
  </si>
  <si>
    <t>Reprovado</t>
  </si>
  <si>
    <t>Sim</t>
  </si>
  <si>
    <t>Item</t>
  </si>
  <si>
    <t>CADASTRO</t>
  </si>
  <si>
    <t>MAPA</t>
  </si>
  <si>
    <t>Cadastro dos candidatos</t>
  </si>
  <si>
    <t>Ensino fundamental completo</t>
  </si>
  <si>
    <t>Ensino médio completo</t>
  </si>
  <si>
    <t>Ensino superior completo</t>
  </si>
  <si>
    <t>Pós-graduação</t>
  </si>
  <si>
    <t>APROVAÇÃO</t>
  </si>
  <si>
    <t>Etapa 1 - Análise de currículo</t>
  </si>
  <si>
    <t>Eatpa 2 - Entrevista via WhatsApp</t>
  </si>
  <si>
    <t>Eatpa 3 - Prova escrita</t>
  </si>
  <si>
    <t>Eatpa 4 - Estudo de caso</t>
  </si>
  <si>
    <t>Eatpa 5 - Entrevista com gestor</t>
  </si>
  <si>
    <t>Desempenho</t>
  </si>
  <si>
    <t>Observação</t>
  </si>
  <si>
    <t>nota</t>
  </si>
  <si>
    <t>indice</t>
  </si>
  <si>
    <t>desempenho</t>
  </si>
  <si>
    <t>Péssimo</t>
  </si>
  <si>
    <t>Excelente</t>
  </si>
  <si>
    <t>Bom</t>
  </si>
  <si>
    <t>Regular</t>
  </si>
  <si>
    <t>Ruim</t>
  </si>
  <si>
    <t>Candidatos finalistas do processo</t>
  </si>
  <si>
    <t>Média das notas</t>
  </si>
  <si>
    <t>Resultado última etapa</t>
  </si>
  <si>
    <t>Contratado</t>
  </si>
  <si>
    <t>Desempenho médio</t>
  </si>
  <si>
    <t>Vagas</t>
  </si>
  <si>
    <t>CEO</t>
  </si>
  <si>
    <t>Diretor</t>
  </si>
  <si>
    <t>Gerente</t>
  </si>
  <si>
    <t>Coordenador</t>
  </si>
  <si>
    <t>Supervisor</t>
  </si>
  <si>
    <t>Encarregado</t>
  </si>
  <si>
    <t>Assistente</t>
  </si>
  <si>
    <t>Auxiliar</t>
  </si>
  <si>
    <t>Damaris De Souza Leite</t>
  </si>
  <si>
    <t>Christian De Campos Morais</t>
  </si>
  <si>
    <t>damarisde@uol.com</t>
  </si>
  <si>
    <t>christiand@ig.com</t>
  </si>
  <si>
    <t>Rua Damaris , nº 27, Centro, RJ</t>
  </si>
  <si>
    <t>Rua Christian , nº 33, Centro, RJ</t>
  </si>
  <si>
    <t>Total de dias</t>
  </si>
  <si>
    <t>FUNIL</t>
  </si>
  <si>
    <t>PROCESSO</t>
  </si>
  <si>
    <t>Abertura de processo seletivo</t>
  </si>
  <si>
    <t>Número do processo</t>
  </si>
  <si>
    <t>Processo seletivo</t>
  </si>
  <si>
    <t>Coordenador-202311</t>
  </si>
  <si>
    <t>Início do processo</t>
  </si>
  <si>
    <t>Fim do processo</t>
  </si>
  <si>
    <t>Funil de seleção geral</t>
  </si>
  <si>
    <t xml:space="preserve">Selecione o processo: </t>
  </si>
  <si>
    <t>RELATÓRIO</t>
  </si>
  <si>
    <t xml:space="preserve">Nome do candidato: </t>
  </si>
  <si>
    <t xml:space="preserve">Telefone: </t>
  </si>
  <si>
    <t xml:space="preserve">Email: </t>
  </si>
  <si>
    <t xml:space="preserve">Idade: </t>
  </si>
  <si>
    <t xml:space="preserve">Endereço: </t>
  </si>
  <si>
    <t xml:space="preserve">Escolaridade: </t>
  </si>
  <si>
    <t xml:space="preserve">Processo seletivo: </t>
  </si>
  <si>
    <t xml:space="preserve">Vaga pretendida: </t>
  </si>
  <si>
    <t xml:space="preserve">Data de inscrição: </t>
  </si>
  <si>
    <t xml:space="preserve">Link do currículo: </t>
  </si>
  <si>
    <t>Etapas do processo</t>
  </si>
  <si>
    <t>A</t>
  </si>
  <si>
    <t>B</t>
  </si>
  <si>
    <t>C</t>
  </si>
  <si>
    <t>D</t>
  </si>
  <si>
    <t>E</t>
  </si>
  <si>
    <t>F</t>
  </si>
  <si>
    <t>G</t>
  </si>
  <si>
    <t>H</t>
  </si>
  <si>
    <t>I</t>
  </si>
  <si>
    <t>J</t>
  </si>
  <si>
    <t>K</t>
  </si>
  <si>
    <t>L</t>
  </si>
  <si>
    <t>M</t>
  </si>
  <si>
    <t>N</t>
  </si>
  <si>
    <t>O</t>
  </si>
  <si>
    <t>P</t>
  </si>
  <si>
    <t>Q</t>
  </si>
  <si>
    <t>R</t>
  </si>
  <si>
    <t>S</t>
  </si>
  <si>
    <t>T</t>
  </si>
  <si>
    <t>U</t>
  </si>
  <si>
    <t>V</t>
  </si>
  <si>
    <t>W</t>
  </si>
  <si>
    <t>X</t>
  </si>
  <si>
    <t>Y</t>
  </si>
  <si>
    <t>Z</t>
  </si>
  <si>
    <t>letras</t>
  </si>
  <si>
    <t>desempate</t>
  </si>
  <si>
    <t>ordem</t>
  </si>
  <si>
    <t>Processos seletivos realizados</t>
  </si>
  <si>
    <t>Contratações realizadas</t>
  </si>
  <si>
    <t>Candidatos avaliados</t>
  </si>
  <si>
    <t>Tempo médio do processo em dias</t>
  </si>
  <si>
    <t>Tempo médio da etapa em dias</t>
  </si>
  <si>
    <t>janeiro</t>
  </si>
  <si>
    <t>fevereiro</t>
  </si>
  <si>
    <t>março</t>
  </si>
  <si>
    <t>abril</t>
  </si>
  <si>
    <t>maio</t>
  </si>
  <si>
    <t>junho</t>
  </si>
  <si>
    <t>julho</t>
  </si>
  <si>
    <t>agosto</t>
  </si>
  <si>
    <t>setembro</t>
  </si>
  <si>
    <t>outubro</t>
  </si>
  <si>
    <t>novembro</t>
  </si>
  <si>
    <t>dezembro</t>
  </si>
  <si>
    <t>ano</t>
  </si>
  <si>
    <t>xxx</t>
  </si>
  <si>
    <t>Processos seletivos</t>
  </si>
  <si>
    <t>indicador</t>
  </si>
  <si>
    <t>etapas</t>
  </si>
  <si>
    <t>taxa de aprovações</t>
  </si>
  <si>
    <t>taxa de reprovações</t>
  </si>
  <si>
    <t>Candidatos aprovados no ano</t>
  </si>
  <si>
    <t>Contratações realizadas no ano</t>
  </si>
  <si>
    <t>Desempenho médio dos finalistas aprovados</t>
  </si>
  <si>
    <t>Total</t>
  </si>
  <si>
    <t>PLANILHA DE</t>
  </si>
  <si>
    <t>DASHBOARD</t>
  </si>
  <si>
    <t>1. Posso adicionar mais linhas e colunas na planilha?</t>
  </si>
  <si>
    <t>5. Como desbloquear a planilha?</t>
  </si>
  <si>
    <t xml:space="preserve">Nós recomendamos fortemente que você utilize a estrutura pronta apresentada, pois existem diversas fórmulas que podem ser afetadas pela adição de linhas e colunas. Além disso, para facilitar o preenchimento mantemos a planilha desbloqueada apenas nos locais para preenchimento. </t>
  </si>
  <si>
    <t>Basta entrar no menu superior "Revisão" e escolher o item desproteger planilha no grupo Alterações. As planilhas não possuem senhas, apenas estão bloqueadas para melhorar a usabilidade delas.</t>
  </si>
  <si>
    <t>2. Posso remover linhas?</t>
  </si>
  <si>
    <t>6. Como redimensiono uma coluna ou linha da planilha?</t>
  </si>
  <si>
    <t>Com a planilha desbloqueada(ver pergunta 5), clique sobre o número da linha com o botão diretiro e escolha a opção altura da linha no caso das linhas ou na letra da coluna com o botão direito e escolha a opção largura da coluna no caso de colunas.</t>
  </si>
  <si>
    <t>3. Para que servem os alertas?</t>
  </si>
  <si>
    <t>7. Como faço para imprimir uma planilha?</t>
  </si>
  <si>
    <t>Eles são avisos sobre como a sua projeção está. A partir deles, você pode refinar suas projeções e pensar em medidas mais agressivas para tornar seu projeto mais agressivo.</t>
  </si>
  <si>
    <t>Escolha Opção Arquivo e vá ao item imprimir no seu menu superior.</t>
  </si>
  <si>
    <t>4. Essa planilha pode ser apresentada para instituições financeiras?</t>
  </si>
  <si>
    <t>8. Como mudo a moeda da planilha?</t>
  </si>
  <si>
    <t>Sim. Porém esses dados não garantem aprovações ou reprovações por parte dessas instituições. Sendo usados como dados complementares.</t>
  </si>
  <si>
    <t>Selecione os campos que deseja mudar a moeda. Clique com o botão direito escolha a opção formatar células. Altere o símbolo para o formato que desejar na guia Número.</t>
  </si>
  <si>
    <t>Folha de Pagamento</t>
  </si>
  <si>
    <t>Veja mais</t>
  </si>
  <si>
    <t>Controle de Férias</t>
  </si>
  <si>
    <t>Cadastro de Funcionários</t>
  </si>
  <si>
    <t>Avaliação de Desempenho por Competências</t>
  </si>
  <si>
    <t>Controle de Treinamentos</t>
  </si>
  <si>
    <t>SOBRE A SOUZA</t>
  </si>
  <si>
    <t>Supervisor-202321</t>
  </si>
  <si>
    <t>Cadastro dos níveis de escolaridade</t>
  </si>
  <si>
    <t>Cadastro das etapas do processo seletivo</t>
  </si>
  <si>
    <t>Cadastro das vagas ofertadas</t>
  </si>
  <si>
    <t>Vaga ofertada</t>
  </si>
  <si>
    <t>PROCESSO DE SELEÇÃO DE PESSOAS</t>
  </si>
  <si>
    <t>PROCESSOS</t>
  </si>
  <si>
    <t>ETAPAS</t>
  </si>
  <si>
    <t>Nessa aba você irá cadastrar os níveis de escolaridade, as etapas do processo seletivo e as vagas ofertadas. Esses dados serão utilizados em outras abas da planilha.</t>
  </si>
  <si>
    <t>Nessa aba você irá registrar a abertura do processo seletivo para cada vaga ofertada, informando a data de início e fim do processo, e a vaga ofertada. Esses dados serão utilizados em outras abas da planilha.</t>
  </si>
  <si>
    <t>Nessa aba você irá cadastrar os dados de todos os candidatos que farão parte do seu processo seletivo, informando o processo seletivo e a data de inscrição.</t>
  </si>
  <si>
    <t>Nesta aba você irá registrar ao longo do processo seletivo quais candidatos foram aprovados ou reprovados em cada etapa. Na etapa seguinte só serão listados os candidatos aprovados na etapa anterior por ordem de pontuação.</t>
  </si>
  <si>
    <t>Nesta aba você encontra os candidatos que foram aprovados na etapa 5, ou seja, os finalistas do processo. Aqui vovê irá registrar se o candidato foi contratado ou não e alguma observação se desejar.</t>
  </si>
  <si>
    <t>Nesta aba você encontra o funil de seleção geral e o individual por processo seletivo que mostra a taxa de conversão em cada etapa do processo.</t>
  </si>
  <si>
    <t>Nesta aba você encontra um relatório gerencial pronto para impressão com o resultado da avaliação do candidato em cada etapa do processo seletivo.</t>
  </si>
  <si>
    <t>Aqui você encontra um painel com os principais resultados da planilha em formato de gráficos.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</si>
</sst>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R$&quot;* #,##0.00_);_(&quot;R$&quot;* \(#,##0.00\);_(&quot;R$&quot;* &quot;-&quot;??_);_(@_)"/>
    <numFmt numFmtId="165" formatCode="_(* #,##0.00_);_(* \(#,##0.00\);_(* &quot;-&quot;??_);_(@_)"/>
    <numFmt numFmtId="166" formatCode="_(* #,##0_);_(* \(#,##0\);_(* &quot;-&quot;??_);_(@_)"/>
    <numFmt numFmtId="167" formatCode="0.0"/>
    <numFmt numFmtId="168" formatCode="0\ &quot;anos&quot;"/>
    <numFmt numFmtId="169" formatCode="0.000000"/>
  </numFmts>
  <fonts count="40">
    <font>
      <sz val="10"/>
      <name val="Arial"/>
    </font>
    <font>
      <sz val="12"/>
      <color theme="1"/>
      <name val="Calibri"/>
      <family val="2"/>
      <scheme val="minor"/>
    </font>
    <font>
      <sz val="12"/>
      <color theme="1"/>
      <name val="Calibri"/>
      <family val="2"/>
      <scheme val="minor"/>
    </font>
    <font>
      <sz val="10"/>
      <name val="Arial"/>
    </font>
    <font>
      <sz val="11"/>
      <name val="Calibri"/>
      <scheme val="minor"/>
    </font>
    <font>
      <u/>
      <sz val="10"/>
      <color theme="11"/>
      <name val="Arial"/>
    </font>
    <font>
      <u/>
      <sz val="10"/>
      <color theme="10"/>
      <name val="Arial"/>
    </font>
    <font>
      <sz val="11"/>
      <color rgb="FFFF0000"/>
      <name val="Calibri"/>
      <family val="2"/>
      <scheme val="minor"/>
    </font>
    <font>
      <sz val="11"/>
      <color theme="0"/>
      <name val="Calibri"/>
      <family val="2"/>
      <scheme val="minor"/>
    </font>
    <font>
      <b/>
      <sz val="11"/>
      <color theme="0"/>
      <name val="Calibri"/>
      <family val="2"/>
      <scheme val="minor"/>
    </font>
    <font>
      <sz val="11"/>
      <name val="Calibri"/>
      <family val="2"/>
      <scheme val="minor"/>
    </font>
    <font>
      <b/>
      <sz val="11"/>
      <name val="Calibri"/>
      <family val="2"/>
      <scheme val="minor"/>
    </font>
    <font>
      <sz val="10"/>
      <name val="Arial"/>
      <family val="2"/>
    </font>
    <font>
      <b/>
      <sz val="14"/>
      <name val="Calibri"/>
      <family val="2"/>
      <scheme val="minor"/>
    </font>
    <font>
      <sz val="14"/>
      <name val="Calibri"/>
      <family val="2"/>
      <scheme val="minor"/>
    </font>
    <font>
      <b/>
      <sz val="11"/>
      <color theme="1" tint="0.499984740745262"/>
      <name val="Calibri"/>
      <family val="2"/>
      <scheme val="minor"/>
    </font>
    <font>
      <sz val="11"/>
      <color indexed="81"/>
      <name val="Calibri"/>
      <family val="2"/>
      <scheme val="minor"/>
    </font>
    <font>
      <sz val="10"/>
      <name val="Calibri"/>
      <family val="2"/>
      <scheme val="minor"/>
    </font>
    <font>
      <sz val="16"/>
      <name val="Calibri"/>
      <family val="2"/>
      <scheme val="minor"/>
    </font>
    <font>
      <u/>
      <sz val="11"/>
      <color theme="10"/>
      <name val="Calibri"/>
      <family val="2"/>
      <scheme val="minor"/>
    </font>
    <font>
      <b/>
      <sz val="22"/>
      <color theme="1" tint="0.499984740745262"/>
      <name val="Calibri"/>
      <family val="2"/>
      <scheme val="minor"/>
    </font>
    <font>
      <sz val="12"/>
      <name val="Calibri"/>
      <family val="2"/>
      <scheme val="minor"/>
    </font>
    <font>
      <sz val="11"/>
      <color theme="1" tint="0.499984740745262"/>
      <name val="Calibri"/>
      <family val="2"/>
      <scheme val="minor"/>
    </font>
    <font>
      <b/>
      <sz val="12"/>
      <color theme="0"/>
      <name val="Calibri"/>
      <family val="2"/>
      <scheme val="minor"/>
    </font>
    <font>
      <b/>
      <sz val="18"/>
      <name val="Calibri"/>
      <family val="2"/>
      <scheme val="minor"/>
    </font>
    <font>
      <sz val="11"/>
      <color theme="1"/>
      <name val="Calibri"/>
      <family val="2"/>
      <scheme val="minor"/>
    </font>
    <font>
      <sz val="26"/>
      <color theme="1"/>
      <name val="Calibri"/>
      <family val="2"/>
      <scheme val="minor"/>
    </font>
    <font>
      <b/>
      <sz val="48"/>
      <color theme="1"/>
      <name val="Calibri"/>
      <family val="2"/>
      <scheme val="minor"/>
    </font>
    <font>
      <b/>
      <sz val="11"/>
      <color theme="1"/>
      <name val="Calibri"/>
      <family val="2"/>
      <scheme val="minor"/>
    </font>
    <font>
      <b/>
      <sz val="18"/>
      <color theme="0"/>
      <name val="Calibri"/>
      <family val="2"/>
      <scheme val="minor"/>
    </font>
    <font>
      <b/>
      <sz val="14"/>
      <color theme="0"/>
      <name val="Calibri"/>
      <family val="2"/>
      <scheme val="minor"/>
    </font>
    <font>
      <b/>
      <sz val="18"/>
      <color theme="1"/>
      <name val="Calibri"/>
      <family val="2"/>
      <scheme val="minor"/>
    </font>
    <font>
      <sz val="18"/>
      <color rgb="FF333333"/>
      <name val="Calibri"/>
      <family val="2"/>
      <scheme val="minor"/>
    </font>
    <font>
      <sz val="10.5"/>
      <color rgb="FF595959"/>
      <name val="Calibri"/>
      <family val="2"/>
      <scheme val="minor"/>
    </font>
    <font>
      <b/>
      <sz val="14"/>
      <color rgb="FF595959"/>
      <name val="Calibri"/>
      <family val="2"/>
      <scheme val="minor"/>
    </font>
    <font>
      <b/>
      <sz val="14"/>
      <color theme="1"/>
      <name val="Calibri"/>
      <family val="2"/>
      <scheme val="minor"/>
    </font>
    <font>
      <b/>
      <sz val="16"/>
      <color rgb="FF595959"/>
      <name val="Calibri"/>
      <family val="2"/>
      <scheme val="minor"/>
    </font>
    <font>
      <sz val="16"/>
      <color rgb="FF3366CC"/>
      <name val="Calibri"/>
      <family val="2"/>
      <scheme val="minor"/>
    </font>
    <font>
      <u/>
      <sz val="11"/>
      <color theme="1"/>
      <name val="Calibri"/>
      <family val="2"/>
      <scheme val="minor"/>
    </font>
    <font>
      <sz val="12"/>
      <color theme="0"/>
      <name val="Calibri"/>
      <family val="2"/>
      <scheme val="minor"/>
    </font>
  </fonts>
  <fills count="10">
    <fill>
      <patternFill patternType="none"/>
    </fill>
    <fill>
      <patternFill patternType="gray125"/>
    </fill>
    <fill>
      <patternFill patternType="solid">
        <fgColor rgb="FF233F67"/>
        <bgColor indexed="64"/>
      </patternFill>
    </fill>
    <fill>
      <patternFill patternType="solid">
        <fgColor rgb="FFFFC000"/>
        <bgColor indexed="64"/>
      </patternFill>
    </fill>
    <fill>
      <patternFill patternType="solid">
        <fgColor theme="4"/>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3"/>
        <bgColor indexed="64"/>
      </patternFill>
    </fill>
    <fill>
      <patternFill patternType="solid">
        <fgColor theme="0"/>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auto="1"/>
      </right>
      <top style="thin">
        <color auto="1"/>
      </top>
      <bottom style="thin">
        <color auto="1"/>
      </bottom>
      <diagonal/>
    </border>
  </borders>
  <cellStyleXfs count="49">
    <xf numFmtId="0" fontId="0" fillId="0" borderId="0"/>
    <xf numFmtId="165" fontId="3"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 fillId="0" borderId="0"/>
    <xf numFmtId="0" fontId="2" fillId="0" borderId="0"/>
    <xf numFmtId="164" fontId="2"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9" fontId="3" fillId="0" borderId="0" applyFont="0" applyFill="0" applyBorder="0" applyAlignment="0" applyProtection="0"/>
    <xf numFmtId="0" fontId="1" fillId="0" borderId="0"/>
    <xf numFmtId="0" fontId="1" fillId="0" borderId="0"/>
    <xf numFmtId="0" fontId="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xf numFmtId="0" fontId="25" fillId="0" borderId="0"/>
    <xf numFmtId="0" fontId="12" fillId="0" borderId="0"/>
    <xf numFmtId="0" fontId="25" fillId="0" borderId="0"/>
    <xf numFmtId="0" fontId="19" fillId="0" borderId="0" applyNumberFormat="0" applyFill="0" applyBorder="0" applyAlignment="0" applyProtection="0"/>
  </cellStyleXfs>
  <cellXfs count="164">
    <xf numFmtId="0" fontId="0" fillId="0" borderId="0" xfId="0"/>
    <xf numFmtId="0" fontId="0" fillId="0" borderId="1" xfId="0" applyBorder="1" applyAlignment="1">
      <alignment horizontal="center" vertical="center"/>
    </xf>
    <xf numFmtId="0" fontId="0" fillId="0" borderId="1" xfId="0" applyBorder="1"/>
    <xf numFmtId="0" fontId="4" fillId="0" borderId="0" xfId="0" applyFont="1" applyAlignment="1" applyProtection="1">
      <alignment horizontal="left" vertical="center"/>
      <protection hidden="1"/>
    </xf>
    <xf numFmtId="166" fontId="4" fillId="0" borderId="0" xfId="1" applyNumberFormat="1" applyFont="1" applyAlignment="1" applyProtection="1">
      <alignment horizontal="left" vertical="center"/>
      <protection hidden="1"/>
    </xf>
    <xf numFmtId="0" fontId="7" fillId="0" borderId="0" xfId="0" applyFont="1" applyAlignment="1" applyProtection="1">
      <alignment horizontal="left" vertical="center"/>
      <protection hidden="1"/>
    </xf>
    <xf numFmtId="0" fontId="10" fillId="0" borderId="0" xfId="0" applyFont="1" applyAlignment="1" applyProtection="1">
      <alignment horizontal="left" vertical="center"/>
      <protection hidden="1"/>
    </xf>
    <xf numFmtId="0" fontId="7" fillId="0" borderId="0" xfId="0" applyFont="1" applyFill="1" applyBorder="1" applyAlignment="1" applyProtection="1">
      <alignment horizontal="left" vertical="center"/>
      <protection hidden="1"/>
    </xf>
    <xf numFmtId="0" fontId="10" fillId="0" borderId="0" xfId="0" applyFont="1" applyFill="1" applyAlignment="1" applyProtection="1">
      <alignment horizontal="left" vertical="center"/>
      <protection hidden="1"/>
    </xf>
    <xf numFmtId="0" fontId="15" fillId="0" borderId="0" xfId="0" applyFont="1" applyFill="1" applyBorder="1" applyAlignment="1" applyProtection="1">
      <alignment vertical="center"/>
      <protection hidden="1"/>
    </xf>
    <xf numFmtId="0" fontId="11" fillId="0" borderId="0" xfId="0" applyFont="1" applyFill="1" applyBorder="1" applyAlignment="1" applyProtection="1">
      <alignment vertical="center"/>
      <protection hidden="1"/>
    </xf>
    <xf numFmtId="0" fontId="10" fillId="0" borderId="2" xfId="0" applyFont="1" applyBorder="1" applyAlignment="1" applyProtection="1">
      <alignment horizontal="left" vertical="center"/>
      <protection hidden="1"/>
    </xf>
    <xf numFmtId="0" fontId="9" fillId="4" borderId="2" xfId="34" applyFont="1" applyFill="1" applyBorder="1" applyAlignment="1" applyProtection="1">
      <alignment horizontal="center" vertical="center"/>
      <protection hidden="1"/>
    </xf>
    <xf numFmtId="0" fontId="9" fillId="4" borderId="2" xfId="34" applyFont="1" applyFill="1" applyBorder="1" applyAlignment="1" applyProtection="1">
      <alignment horizontal="center" vertical="center" wrapText="1"/>
      <protection hidden="1"/>
    </xf>
    <xf numFmtId="0" fontId="10" fillId="6" borderId="2" xfId="0" applyFont="1" applyFill="1" applyBorder="1" applyAlignment="1" applyProtection="1">
      <alignment horizontal="center" vertical="center"/>
      <protection hidden="1"/>
    </xf>
    <xf numFmtId="0" fontId="10" fillId="0" borderId="0" xfId="0" applyFont="1" applyFill="1" applyBorder="1" applyProtection="1">
      <protection hidden="1"/>
    </xf>
    <xf numFmtId="0" fontId="10" fillId="0" borderId="0" xfId="0" applyFont="1" applyFill="1" applyProtection="1">
      <protection hidden="1"/>
    </xf>
    <xf numFmtId="0" fontId="10" fillId="0" borderId="0" xfId="0" applyFont="1" applyFill="1" applyBorder="1" applyAlignment="1" applyProtection="1">
      <alignment horizontal="left" vertical="center"/>
      <protection hidden="1"/>
    </xf>
    <xf numFmtId="0" fontId="17" fillId="0" borderId="0" xfId="0" applyFont="1" applyFill="1" applyBorder="1" applyProtection="1">
      <protection hidden="1"/>
    </xf>
    <xf numFmtId="166" fontId="10" fillId="0" borderId="0" xfId="1" applyNumberFormat="1" applyFont="1" applyAlignment="1" applyProtection="1">
      <alignment horizontal="left" vertical="center"/>
      <protection hidden="1"/>
    </xf>
    <xf numFmtId="0" fontId="7" fillId="0" borderId="0" xfId="0" applyFont="1" applyFill="1" applyAlignment="1" applyProtection="1">
      <alignment horizontal="left" vertical="center"/>
      <protection hidden="1"/>
    </xf>
    <xf numFmtId="0" fontId="8" fillId="0" borderId="0" xfId="3" applyFont="1" applyFill="1" applyBorder="1" applyAlignment="1" applyProtection="1">
      <alignment horizontal="center" vertical="center" wrapText="1"/>
      <protection hidden="1"/>
    </xf>
    <xf numFmtId="0" fontId="7" fillId="0" borderId="0" xfId="0" applyFont="1" applyFill="1" applyBorder="1" applyProtection="1">
      <protection hidden="1"/>
    </xf>
    <xf numFmtId="0" fontId="10" fillId="0" borderId="0" xfId="0" applyFont="1" applyFill="1" applyAlignment="1" applyProtection="1">
      <alignment vertical="center"/>
      <protection hidden="1"/>
    </xf>
    <xf numFmtId="0" fontId="18" fillId="0" borderId="0" xfId="3" applyFont="1" applyFill="1" applyAlignment="1" applyProtection="1">
      <alignment horizontal="left" vertical="center"/>
      <protection hidden="1"/>
    </xf>
    <xf numFmtId="0" fontId="7" fillId="0" borderId="1" xfId="0" applyFont="1" applyBorder="1" applyAlignment="1" applyProtection="1">
      <alignment horizontal="left" vertical="center"/>
      <protection hidden="1"/>
    </xf>
    <xf numFmtId="2" fontId="7" fillId="0" borderId="1" xfId="0" applyNumberFormat="1" applyFont="1" applyBorder="1" applyAlignment="1" applyProtection="1">
      <alignment horizontal="left" vertical="center"/>
      <protection hidden="1"/>
    </xf>
    <xf numFmtId="0" fontId="10" fillId="0" borderId="2" xfId="0" applyFont="1" applyBorder="1" applyAlignment="1" applyProtection="1">
      <alignment horizontal="center" vertical="center"/>
      <protection hidden="1"/>
    </xf>
    <xf numFmtId="0" fontId="10" fillId="0" borderId="2" xfId="0" applyFont="1" applyBorder="1" applyAlignment="1" applyProtection="1">
      <alignment horizontal="left" vertical="center" indent="1"/>
      <protection hidden="1"/>
    </xf>
    <xf numFmtId="0" fontId="10" fillId="6" borderId="2" xfId="0" applyFont="1" applyFill="1" applyBorder="1" applyAlignment="1" applyProtection="1">
      <alignment horizontal="left" vertical="center" indent="1"/>
      <protection hidden="1"/>
    </xf>
    <xf numFmtId="0" fontId="10" fillId="0" borderId="2" xfId="0" applyFont="1" applyFill="1" applyBorder="1" applyAlignment="1" applyProtection="1">
      <alignment horizontal="left" vertical="center" indent="1"/>
      <protection hidden="1"/>
    </xf>
    <xf numFmtId="0" fontId="9" fillId="4" borderId="3" xfId="0" applyFont="1" applyFill="1" applyBorder="1" applyAlignment="1" applyProtection="1">
      <alignment horizontal="left" vertical="center" indent="1"/>
      <protection hidden="1"/>
    </xf>
    <xf numFmtId="0" fontId="9" fillId="4" borderId="3" xfId="0" applyFont="1" applyFill="1" applyBorder="1" applyAlignment="1" applyProtection="1">
      <alignment horizontal="center" vertical="center" wrapText="1"/>
      <protection hidden="1"/>
    </xf>
    <xf numFmtId="0" fontId="9" fillId="4" borderId="3" xfId="0" applyFont="1" applyFill="1" applyBorder="1" applyAlignment="1" applyProtection="1">
      <alignment horizontal="left" vertical="center" wrapText="1" indent="1"/>
      <protection hidden="1"/>
    </xf>
    <xf numFmtId="0" fontId="8" fillId="0" borderId="0" xfId="0" applyFont="1" applyFill="1" applyAlignment="1" applyProtection="1">
      <alignment horizontal="left" vertical="center"/>
      <protection hidden="1"/>
    </xf>
    <xf numFmtId="0" fontId="10" fillId="0" borderId="2" xfId="0" applyFont="1" applyBorder="1" applyAlignment="1" applyProtection="1">
      <alignment horizontal="left" vertical="center" wrapText="1"/>
      <protection hidden="1"/>
    </xf>
    <xf numFmtId="0" fontId="10" fillId="6" borderId="2" xfId="0" applyFont="1" applyFill="1" applyBorder="1" applyAlignment="1" applyProtection="1">
      <alignment horizontal="left" vertical="center" wrapText="1" indent="1"/>
      <protection hidden="1"/>
    </xf>
    <xf numFmtId="0" fontId="10" fillId="0" borderId="0" xfId="0" applyFont="1" applyFill="1" applyAlignment="1" applyProtection="1">
      <alignment horizontal="center" vertical="center"/>
      <protection hidden="1"/>
    </xf>
    <xf numFmtId="0" fontId="11" fillId="0" borderId="0"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168" fontId="10" fillId="0" borderId="2" xfId="0" applyNumberFormat="1" applyFont="1" applyBorder="1" applyAlignment="1" applyProtection="1">
      <alignment horizontal="center" vertical="center"/>
      <protection hidden="1"/>
    </xf>
    <xf numFmtId="14" fontId="10" fillId="6" borderId="2" xfId="0" applyNumberFormat="1" applyFont="1" applyFill="1" applyBorder="1" applyAlignment="1" applyProtection="1">
      <alignment horizontal="center" vertical="center"/>
      <protection hidden="1"/>
    </xf>
    <xf numFmtId="2" fontId="10" fillId="6" borderId="2" xfId="0" applyNumberFormat="1" applyFont="1" applyFill="1" applyBorder="1" applyAlignment="1" applyProtection="1">
      <alignment horizontal="center" vertical="center"/>
      <protection hidden="1"/>
    </xf>
    <xf numFmtId="0" fontId="22" fillId="0" borderId="0" xfId="0" applyFont="1" applyFill="1" applyAlignment="1" applyProtection="1">
      <alignment vertical="center"/>
      <protection hidden="1"/>
    </xf>
    <xf numFmtId="0" fontId="9" fillId="4" borderId="5" xfId="34" applyFont="1" applyFill="1" applyBorder="1" applyAlignment="1" applyProtection="1">
      <alignment horizontal="center" vertical="center" wrapText="1"/>
      <protection hidden="1"/>
    </xf>
    <xf numFmtId="0" fontId="10" fillId="6" borderId="2" xfId="0" applyFont="1" applyFill="1" applyBorder="1" applyAlignment="1" applyProtection="1">
      <alignment horizontal="left" vertical="center"/>
      <protection hidden="1"/>
    </xf>
    <xf numFmtId="0" fontId="10" fillId="0" borderId="0" xfId="0" applyFont="1" applyFill="1" applyBorder="1" applyAlignment="1" applyProtection="1">
      <alignment horizontal="center"/>
      <protection hidden="1"/>
    </xf>
    <xf numFmtId="14" fontId="10" fillId="0" borderId="2" xfId="0" applyNumberFormat="1" applyFont="1" applyBorder="1" applyAlignment="1" applyProtection="1">
      <alignment horizontal="center" vertical="center"/>
      <protection hidden="1"/>
    </xf>
    <xf numFmtId="0" fontId="9" fillId="4" borderId="2" xfId="34" applyFont="1" applyFill="1" applyBorder="1" applyAlignment="1" applyProtection="1">
      <alignment horizontal="left" vertical="center" wrapText="1" indent="1"/>
      <protection hidden="1"/>
    </xf>
    <xf numFmtId="0" fontId="7" fillId="0" borderId="2" xfId="0" applyFont="1" applyBorder="1" applyAlignment="1" applyProtection="1">
      <alignment horizontal="left" vertical="center" wrapText="1" indent="1"/>
      <protection hidden="1"/>
    </xf>
    <xf numFmtId="0" fontId="9" fillId="4" borderId="3" xfId="35" applyFont="1" applyFill="1" applyBorder="1" applyAlignment="1" applyProtection="1">
      <alignment horizontal="center" vertical="center" wrapText="1"/>
      <protection hidden="1"/>
    </xf>
    <xf numFmtId="0" fontId="10" fillId="6" borderId="2" xfId="0" applyFont="1" applyFill="1" applyBorder="1" applyAlignment="1" applyProtection="1">
      <alignment horizontal="right" vertical="center"/>
      <protection hidden="1"/>
    </xf>
    <xf numFmtId="0" fontId="4" fillId="0" borderId="0" xfId="0" applyFont="1" applyFill="1" applyAlignment="1" applyProtection="1">
      <alignment horizontal="left" vertical="center"/>
      <protection hidden="1"/>
    </xf>
    <xf numFmtId="0" fontId="0" fillId="0" borderId="0" xfId="0" applyFill="1" applyProtection="1">
      <protection hidden="1"/>
    </xf>
    <xf numFmtId="0" fontId="20" fillId="0" borderId="0" xfId="0" applyFont="1" applyFill="1" applyAlignment="1" applyProtection="1">
      <alignment vertical="center"/>
      <protection hidden="1"/>
    </xf>
    <xf numFmtId="0" fontId="11" fillId="0" borderId="0" xfId="0" applyFont="1" applyFill="1" applyAlignment="1" applyProtection="1">
      <alignment vertical="center"/>
      <protection hidden="1"/>
    </xf>
    <xf numFmtId="0" fontId="21" fillId="5" borderId="2" xfId="0" applyFont="1" applyFill="1" applyBorder="1" applyAlignment="1" applyProtection="1">
      <alignment horizontal="right" vertical="center" indent="1"/>
      <protection hidden="1"/>
    </xf>
    <xf numFmtId="0" fontId="23" fillId="4" borderId="2" xfId="35" applyNumberFormat="1" applyFont="1" applyFill="1" applyBorder="1" applyAlignment="1" applyProtection="1">
      <alignment horizontal="center" vertical="center"/>
      <protection hidden="1"/>
    </xf>
    <xf numFmtId="0" fontId="23" fillId="4" borderId="2" xfId="35" applyFont="1" applyFill="1" applyBorder="1" applyAlignment="1" applyProtection="1">
      <alignment horizontal="center" vertical="center"/>
      <protection hidden="1"/>
    </xf>
    <xf numFmtId="0" fontId="21" fillId="5" borderId="2" xfId="0" applyFont="1" applyFill="1" applyBorder="1" applyAlignment="1" applyProtection="1">
      <alignment horizontal="center" vertical="center"/>
      <protection hidden="1"/>
    </xf>
    <xf numFmtId="167" fontId="21" fillId="5" borderId="2" xfId="0" applyNumberFormat="1" applyFont="1" applyFill="1" applyBorder="1" applyAlignment="1" applyProtection="1">
      <alignment horizontal="center" vertical="center"/>
      <protection hidden="1"/>
    </xf>
    <xf numFmtId="0" fontId="8" fillId="0" borderId="0" xfId="0" applyFont="1" applyAlignment="1" applyProtection="1">
      <alignment horizontal="left" vertical="center"/>
      <protection hidden="1"/>
    </xf>
    <xf numFmtId="0" fontId="21" fillId="5" borderId="2" xfId="34" applyFont="1" applyFill="1" applyBorder="1" applyAlignment="1" applyProtection="1">
      <alignment horizontal="right" vertical="center" indent="1"/>
      <protection hidden="1"/>
    </xf>
    <xf numFmtId="0" fontId="10" fillId="0" borderId="1" xfId="0" applyFont="1" applyFill="1" applyBorder="1" applyAlignment="1" applyProtection="1">
      <alignment horizontal="left" vertical="center"/>
      <protection hidden="1"/>
    </xf>
    <xf numFmtId="0" fontId="10" fillId="0" borderId="1" xfId="0" applyFont="1" applyBorder="1" applyAlignment="1" applyProtection="1">
      <alignment horizontal="left" vertical="center"/>
      <protection hidden="1"/>
    </xf>
    <xf numFmtId="169" fontId="8" fillId="0" borderId="0" xfId="0" applyNumberFormat="1" applyFont="1" applyAlignment="1" applyProtection="1">
      <alignment horizontal="left" vertical="center"/>
      <protection hidden="1"/>
    </xf>
    <xf numFmtId="0" fontId="12" fillId="0" borderId="0" xfId="46" applyFont="1" applyFill="1" applyBorder="1" applyAlignment="1" applyProtection="1">
      <protection hidden="1"/>
    </xf>
    <xf numFmtId="0" fontId="10" fillId="0" borderId="0" xfId="46" applyFont="1" applyFill="1" applyBorder="1" applyAlignment="1" applyProtection="1">
      <alignment horizontal="left" vertical="center"/>
      <protection hidden="1"/>
    </xf>
    <xf numFmtId="0" fontId="8" fillId="0" borderId="0" xfId="46" applyFont="1" applyFill="1" applyBorder="1" applyAlignment="1" applyProtection="1">
      <alignment horizontal="center" vertical="center"/>
      <protection hidden="1"/>
    </xf>
    <xf numFmtId="0" fontId="7" fillId="0" borderId="9" xfId="0" applyFont="1" applyBorder="1" applyAlignment="1" applyProtection="1">
      <alignment horizontal="left" vertical="center"/>
      <protection hidden="1"/>
    </xf>
    <xf numFmtId="0" fontId="9" fillId="4" borderId="2" xfId="0" applyFont="1" applyFill="1" applyBorder="1" applyAlignment="1" applyProtection="1">
      <alignment horizontal="left" vertical="center" wrapText="1" indent="1"/>
      <protection hidden="1"/>
    </xf>
    <xf numFmtId="0" fontId="9" fillId="4" borderId="2" xfId="0" applyFont="1" applyFill="1" applyBorder="1" applyAlignment="1" applyProtection="1">
      <alignment horizontal="left" vertical="center" indent="1"/>
      <protection hidden="1"/>
    </xf>
    <xf numFmtId="0" fontId="7" fillId="0" borderId="2" xfId="0" applyFont="1" applyBorder="1" applyAlignment="1" applyProtection="1">
      <alignment horizontal="left" vertical="center"/>
      <protection hidden="1"/>
    </xf>
    <xf numFmtId="9" fontId="10" fillId="6" borderId="2" xfId="33" applyFont="1" applyFill="1" applyBorder="1" applyAlignment="1" applyProtection="1">
      <alignment horizontal="center" vertical="center"/>
      <protection hidden="1"/>
    </xf>
    <xf numFmtId="0" fontId="11" fillId="6" borderId="2" xfId="0" applyFont="1" applyFill="1" applyBorder="1" applyAlignment="1" applyProtection="1">
      <alignment horizontal="left" vertical="center" indent="1"/>
      <protection hidden="1"/>
    </xf>
    <xf numFmtId="0" fontId="11" fillId="6" borderId="2" xfId="0" applyFont="1" applyFill="1" applyBorder="1" applyAlignment="1" applyProtection="1">
      <alignment horizontal="center" vertical="center"/>
      <protection hidden="1"/>
    </xf>
    <xf numFmtId="9" fontId="11" fillId="6" borderId="2" xfId="33" applyFont="1" applyFill="1" applyBorder="1" applyAlignment="1" applyProtection="1">
      <alignment horizontal="center" vertical="center"/>
      <protection hidden="1"/>
    </xf>
    <xf numFmtId="0" fontId="21" fillId="5" borderId="2" xfId="0" applyFont="1" applyFill="1" applyBorder="1" applyAlignment="1" applyProtection="1">
      <alignment horizontal="left" vertical="center" indent="1"/>
      <protection hidden="1"/>
    </xf>
    <xf numFmtId="0" fontId="18" fillId="0" borderId="0" xfId="3" applyFont="1" applyFill="1" applyAlignment="1" applyProtection="1">
      <alignment vertical="center"/>
      <protection hidden="1"/>
    </xf>
    <xf numFmtId="0" fontId="9" fillId="2" borderId="4" xfId="0" applyFont="1" applyFill="1" applyBorder="1" applyAlignment="1" applyProtection="1">
      <alignment vertical="center"/>
      <protection hidden="1"/>
    </xf>
    <xf numFmtId="0" fontId="9" fillId="7" borderId="0" xfId="3" applyFont="1" applyFill="1" applyBorder="1" applyAlignment="1" applyProtection="1">
      <alignment horizontal="left" vertical="center" indent="1"/>
      <protection hidden="1"/>
    </xf>
    <xf numFmtId="0" fontId="9" fillId="2" borderId="0" xfId="0" applyFont="1" applyFill="1" applyBorder="1" applyAlignment="1" applyProtection="1">
      <alignment horizontal="left" vertical="center" indent="1"/>
      <protection hidden="1"/>
    </xf>
    <xf numFmtId="0" fontId="21" fillId="3" borderId="6" xfId="0" applyFont="1" applyFill="1" applyBorder="1" applyAlignment="1" applyProtection="1">
      <alignment vertical="center"/>
      <protection locked="0"/>
    </xf>
    <xf numFmtId="0" fontId="21" fillId="3" borderId="7" xfId="0" applyFont="1" applyFill="1" applyBorder="1" applyAlignment="1" applyProtection="1">
      <alignment vertical="center"/>
      <protection locked="0"/>
    </xf>
    <xf numFmtId="0" fontId="21" fillId="3" borderId="8" xfId="0" applyFont="1" applyFill="1" applyBorder="1" applyAlignment="1" applyProtection="1">
      <alignment vertical="center"/>
      <protection locked="0"/>
    </xf>
    <xf numFmtId="0" fontId="21" fillId="5" borderId="2" xfId="0" applyFont="1" applyFill="1" applyBorder="1" applyAlignment="1" applyProtection="1">
      <alignment horizontal="left" vertical="center" indent="1"/>
      <protection hidden="1"/>
    </xf>
    <xf numFmtId="168" fontId="21" fillId="5" borderId="2" xfId="0" applyNumberFormat="1" applyFont="1" applyFill="1" applyBorder="1" applyAlignment="1" applyProtection="1">
      <alignment horizontal="left" vertical="center" indent="1"/>
      <protection hidden="1"/>
    </xf>
    <xf numFmtId="0" fontId="21" fillId="5" borderId="6" xfId="0" applyFont="1" applyFill="1" applyBorder="1" applyAlignment="1" applyProtection="1">
      <alignment horizontal="left" vertical="center" wrapText="1" indent="1"/>
      <protection hidden="1"/>
    </xf>
    <xf numFmtId="0" fontId="21" fillId="5" borderId="7" xfId="0" applyFont="1" applyFill="1" applyBorder="1" applyAlignment="1" applyProtection="1">
      <alignment horizontal="left" vertical="center" wrapText="1" indent="1"/>
      <protection hidden="1"/>
    </xf>
    <xf numFmtId="0" fontId="21" fillId="5" borderId="8" xfId="0" applyFont="1" applyFill="1" applyBorder="1" applyAlignment="1" applyProtection="1">
      <alignment horizontal="left" vertical="center" wrapText="1" indent="1"/>
      <protection hidden="1"/>
    </xf>
    <xf numFmtId="14" fontId="21" fillId="5" borderId="2" xfId="0" applyNumberFormat="1" applyFont="1" applyFill="1" applyBorder="1" applyAlignment="1" applyProtection="1">
      <alignment horizontal="left" vertical="center" indent="1"/>
      <protection hidden="1"/>
    </xf>
    <xf numFmtId="0" fontId="1" fillId="7" borderId="0" xfId="44" applyFill="1" applyProtection="1">
      <protection hidden="1"/>
    </xf>
    <xf numFmtId="0" fontId="1" fillId="4" borderId="0" xfId="44" applyFill="1" applyProtection="1">
      <protection hidden="1"/>
    </xf>
    <xf numFmtId="0" fontId="1" fillId="8" borderId="0" xfId="44" applyFill="1" applyProtection="1">
      <protection hidden="1"/>
    </xf>
    <xf numFmtId="0" fontId="26" fillId="0" borderId="0" xfId="45" applyFont="1" applyAlignment="1" applyProtection="1">
      <alignment vertical="center"/>
      <protection hidden="1"/>
    </xf>
    <xf numFmtId="0" fontId="25" fillId="0" borderId="0" xfId="45" applyProtection="1">
      <protection hidden="1"/>
    </xf>
    <xf numFmtId="0" fontId="27" fillId="0" borderId="0" xfId="45" applyFont="1" applyAlignment="1" applyProtection="1">
      <alignment vertical="center" wrapText="1"/>
      <protection hidden="1"/>
    </xf>
    <xf numFmtId="0" fontId="28" fillId="0" borderId="0" xfId="45" applyFont="1" applyAlignment="1" applyProtection="1">
      <alignment vertical="center" wrapText="1"/>
      <protection hidden="1"/>
    </xf>
    <xf numFmtId="0" fontId="25" fillId="0" borderId="0" xfId="45" applyFont="1" applyAlignment="1" applyProtection="1">
      <alignment vertical="center"/>
      <protection hidden="1"/>
    </xf>
    <xf numFmtId="0" fontId="25" fillId="0" borderId="0" xfId="45" applyFont="1" applyProtection="1">
      <protection hidden="1"/>
    </xf>
    <xf numFmtId="0" fontId="29" fillId="4" borderId="2" xfId="45" applyFont="1" applyFill="1" applyBorder="1" applyAlignment="1" applyProtection="1">
      <alignment horizontal="left" vertical="center" wrapText="1" indent="1"/>
      <protection hidden="1"/>
    </xf>
    <xf numFmtId="0" fontId="14" fillId="5" borderId="6" xfId="45" applyFont="1" applyFill="1" applyBorder="1" applyAlignment="1" applyProtection="1">
      <alignment vertical="center" wrapText="1"/>
      <protection hidden="1"/>
    </xf>
    <xf numFmtId="0" fontId="14" fillId="5" borderId="7" xfId="45" applyFont="1" applyFill="1" applyBorder="1" applyAlignment="1" applyProtection="1">
      <alignment vertical="center" wrapText="1"/>
      <protection hidden="1"/>
    </xf>
    <xf numFmtId="0" fontId="25" fillId="0" borderId="2" xfId="45" applyBorder="1" applyAlignment="1" applyProtection="1">
      <alignment vertical="center" wrapText="1"/>
      <protection hidden="1"/>
    </xf>
    <xf numFmtId="0" fontId="25" fillId="0" borderId="0" xfId="45" applyAlignment="1" applyProtection="1">
      <alignment vertical="center"/>
      <protection hidden="1"/>
    </xf>
    <xf numFmtId="0" fontId="30" fillId="0" borderId="0" xfId="45" applyFont="1" applyFill="1" applyAlignment="1" applyProtection="1">
      <alignment vertical="center"/>
      <protection hidden="1"/>
    </xf>
    <xf numFmtId="0" fontId="31" fillId="0" borderId="0" xfId="45" applyFont="1" applyAlignment="1" applyProtection="1">
      <alignment vertical="center"/>
      <protection hidden="1"/>
    </xf>
    <xf numFmtId="0" fontId="25" fillId="0" borderId="0" xfId="45" applyAlignment="1" applyProtection="1">
      <alignment vertical="center" wrapText="1"/>
      <protection hidden="1"/>
    </xf>
    <xf numFmtId="0" fontId="10" fillId="0" borderId="0" xfId="47" applyFont="1" applyProtection="1">
      <protection hidden="1"/>
    </xf>
    <xf numFmtId="0" fontId="13" fillId="0" borderId="0" xfId="47" applyFont="1" applyAlignment="1" applyProtection="1">
      <alignment vertical="center"/>
      <protection hidden="1"/>
    </xf>
    <xf numFmtId="0" fontId="10" fillId="0" borderId="0" xfId="47" applyFont="1" applyAlignment="1" applyProtection="1">
      <alignment vertical="center"/>
      <protection hidden="1"/>
    </xf>
    <xf numFmtId="0" fontId="21" fillId="0" borderId="2" xfId="47" applyFont="1" applyBorder="1" applyAlignment="1" applyProtection="1">
      <alignment vertical="center" wrapText="1"/>
      <protection hidden="1"/>
    </xf>
    <xf numFmtId="0" fontId="21" fillId="0" borderId="0" xfId="47" applyFont="1" applyBorder="1" applyAlignment="1" applyProtection="1">
      <alignment vertical="center" wrapText="1"/>
      <protection hidden="1"/>
    </xf>
    <xf numFmtId="0" fontId="10" fillId="0" borderId="2" xfId="47" applyFont="1" applyBorder="1" applyAlignment="1" applyProtection="1">
      <alignment vertical="center" wrapText="1"/>
      <protection hidden="1"/>
    </xf>
    <xf numFmtId="0" fontId="10" fillId="0" borderId="0" xfId="47" applyFont="1" applyBorder="1" applyAlignment="1" applyProtection="1">
      <alignment vertical="center" wrapText="1"/>
      <protection hidden="1"/>
    </xf>
    <xf numFmtId="0" fontId="10" fillId="0" borderId="0" xfId="47" applyFont="1" applyAlignment="1" applyProtection="1">
      <protection hidden="1"/>
    </xf>
    <xf numFmtId="0" fontId="8" fillId="0" borderId="0" xfId="47" applyFont="1" applyProtection="1">
      <protection hidden="1"/>
    </xf>
    <xf numFmtId="0" fontId="32" fillId="0" borderId="0" xfId="47" applyFont="1" applyFill="1" applyAlignment="1" applyProtection="1">
      <protection hidden="1"/>
    </xf>
    <xf numFmtId="0" fontId="24" fillId="0" borderId="0" xfId="47" applyFont="1" applyFill="1" applyProtection="1">
      <protection hidden="1"/>
    </xf>
    <xf numFmtId="0" fontId="25" fillId="0" borderId="0" xfId="47" applyFill="1" applyProtection="1">
      <protection hidden="1"/>
    </xf>
    <xf numFmtId="0" fontId="33" fillId="0" borderId="0" xfId="47" applyFont="1" applyFill="1" applyAlignment="1" applyProtection="1">
      <alignment vertical="center"/>
      <protection hidden="1"/>
    </xf>
    <xf numFmtId="0" fontId="25" fillId="5" borderId="0" xfId="47" applyFill="1" applyProtection="1">
      <protection hidden="1"/>
    </xf>
    <xf numFmtId="0" fontId="30" fillId="9" borderId="0" xfId="47" applyFont="1" applyFill="1" applyAlignment="1" applyProtection="1">
      <alignment horizontal="center" vertical="center"/>
      <protection hidden="1"/>
    </xf>
    <xf numFmtId="0" fontId="31" fillId="0" borderId="0" xfId="47" applyFont="1" applyAlignment="1" applyProtection="1">
      <alignment horizontal="left" vertical="center" indent="2"/>
      <protection hidden="1"/>
    </xf>
    <xf numFmtId="0" fontId="23" fillId="9" borderId="0" xfId="48" applyFont="1" applyFill="1" applyAlignment="1" applyProtection="1">
      <alignment horizontal="center" vertical="center"/>
      <protection hidden="1"/>
    </xf>
    <xf numFmtId="0" fontId="34" fillId="0" borderId="0" xfId="47" applyFont="1" applyAlignment="1" applyProtection="1">
      <alignment vertical="center"/>
      <protection hidden="1"/>
    </xf>
    <xf numFmtId="0" fontId="35" fillId="0" borderId="0" xfId="47" applyFont="1" applyAlignment="1" applyProtection="1">
      <alignment horizontal="center" vertical="center"/>
      <protection hidden="1"/>
    </xf>
    <xf numFmtId="0" fontId="36" fillId="0" borderId="0" xfId="47" applyFont="1" applyAlignment="1" applyProtection="1">
      <alignment vertical="center"/>
      <protection hidden="1"/>
    </xf>
    <xf numFmtId="0" fontId="25" fillId="0" borderId="0" xfId="47" applyProtection="1">
      <protection hidden="1"/>
    </xf>
    <xf numFmtId="0" fontId="13" fillId="0" borderId="0" xfId="47" applyFont="1" applyProtection="1">
      <protection hidden="1"/>
    </xf>
    <xf numFmtId="0" fontId="33" fillId="0" borderId="0" xfId="47" applyFont="1" applyAlignment="1" applyProtection="1">
      <alignment vertical="center"/>
      <protection hidden="1"/>
    </xf>
    <xf numFmtId="0" fontId="33" fillId="0" borderId="0" xfId="47" applyFont="1" applyAlignment="1" applyProtection="1">
      <alignment vertical="center" wrapText="1"/>
      <protection hidden="1"/>
    </xf>
    <xf numFmtId="0" fontId="37" fillId="0" borderId="0" xfId="47" applyFont="1" applyAlignment="1" applyProtection="1">
      <alignment horizontal="left" vertical="center"/>
      <protection hidden="1"/>
    </xf>
    <xf numFmtId="0" fontId="37" fillId="0" borderId="0" xfId="47" applyFont="1" applyAlignment="1" applyProtection="1">
      <alignment vertical="center"/>
      <protection hidden="1"/>
    </xf>
    <xf numFmtId="0" fontId="38" fillId="0" borderId="0" xfId="47" applyFont="1" applyProtection="1">
      <protection hidden="1"/>
    </xf>
    <xf numFmtId="0" fontId="32" fillId="0" borderId="0" xfId="47" applyFont="1" applyFill="1" applyProtection="1">
      <protection hidden="1"/>
    </xf>
    <xf numFmtId="0" fontId="18" fillId="0" borderId="0" xfId="0" applyFont="1" applyProtection="1">
      <protection hidden="1"/>
    </xf>
    <xf numFmtId="0" fontId="10" fillId="0" borderId="0" xfId="0" applyFont="1" applyProtection="1">
      <protection hidden="1"/>
    </xf>
    <xf numFmtId="0" fontId="9" fillId="7" borderId="0" xfId="0" applyFont="1" applyFill="1" applyAlignment="1" applyProtection="1">
      <alignment horizontal="left" vertical="center" indent="1"/>
      <protection hidden="1"/>
    </xf>
    <xf numFmtId="0" fontId="10" fillId="0" borderId="2" xfId="0" applyFont="1" applyBorder="1" applyAlignment="1" applyProtection="1">
      <alignment horizontal="left" vertical="center" indent="1"/>
      <protection locked="0"/>
    </xf>
    <xf numFmtId="0" fontId="9" fillId="7" borderId="0" xfId="0" applyFont="1" applyFill="1" applyBorder="1" applyAlignment="1" applyProtection="1">
      <alignment horizontal="left" vertical="center" indent="1"/>
      <protection hidden="1"/>
    </xf>
    <xf numFmtId="0" fontId="9" fillId="4" borderId="2" xfId="0" applyFont="1" applyFill="1" applyBorder="1" applyAlignment="1" applyProtection="1">
      <alignment horizontal="center" vertical="center"/>
      <protection hidden="1"/>
    </xf>
    <xf numFmtId="14" fontId="10" fillId="0" borderId="2" xfId="0" applyNumberFormat="1" applyFont="1" applyBorder="1" applyAlignment="1" applyProtection="1">
      <alignment horizontal="left" vertical="center" indent="1"/>
      <protection hidden="1"/>
    </xf>
    <xf numFmtId="14" fontId="10" fillId="0" borderId="2" xfId="0" applyNumberFormat="1" applyFont="1" applyBorder="1" applyAlignment="1" applyProtection="1">
      <alignment horizontal="left" vertical="center" indent="1"/>
      <protection locked="0"/>
    </xf>
    <xf numFmtId="0" fontId="10" fillId="0" borderId="2" xfId="0" applyFont="1" applyBorder="1" applyAlignment="1" applyProtection="1">
      <alignment horizontal="left" vertical="center" wrapText="1"/>
      <protection locked="0"/>
    </xf>
    <xf numFmtId="0" fontId="10" fillId="0" borderId="2" xfId="0" applyFont="1" applyBorder="1" applyAlignment="1" applyProtection="1">
      <alignment horizontal="left" vertical="center"/>
      <protection locked="0"/>
    </xf>
    <xf numFmtId="0" fontId="0" fillId="0" borderId="0" xfId="0" applyAlignment="1" applyProtection="1">
      <alignment vertical="center"/>
      <protection locked="0"/>
    </xf>
    <xf numFmtId="168" fontId="10" fillId="0" borderId="2" xfId="0" applyNumberFormat="1" applyFont="1" applyBorder="1" applyAlignment="1" applyProtection="1">
      <alignment horizontal="center" vertical="center"/>
      <protection locked="0"/>
    </xf>
    <xf numFmtId="0" fontId="10" fillId="0" borderId="3" xfId="0" applyFont="1" applyBorder="1" applyAlignment="1" applyProtection="1">
      <alignment horizontal="left" vertical="center" wrapText="1"/>
      <protection locked="0"/>
    </xf>
    <xf numFmtId="14" fontId="10" fillId="0" borderId="2"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7" fillId="0" borderId="2" xfId="0" applyFont="1" applyBorder="1" applyAlignment="1" applyProtection="1">
      <alignment horizontal="left" vertical="center" wrapText="1" indent="1"/>
      <protection locked="0"/>
    </xf>
    <xf numFmtId="0" fontId="10" fillId="0" borderId="2" xfId="0" applyFont="1" applyFill="1" applyBorder="1" applyAlignment="1" applyProtection="1">
      <alignment horizontal="left" vertical="center" indent="1"/>
      <protection locked="0"/>
    </xf>
    <xf numFmtId="0" fontId="10" fillId="3" borderId="2" xfId="0" applyFont="1" applyFill="1" applyBorder="1" applyAlignment="1" applyProtection="1">
      <alignment horizontal="left" vertical="center"/>
      <protection locked="0"/>
    </xf>
    <xf numFmtId="0" fontId="39" fillId="7" borderId="0" xfId="44" applyFont="1" applyFill="1" applyBorder="1" applyProtection="1">
      <protection hidden="1"/>
    </xf>
    <xf numFmtId="0" fontId="39" fillId="4" borderId="0" xfId="44" applyFont="1" applyFill="1" applyBorder="1" applyProtection="1">
      <protection hidden="1"/>
    </xf>
    <xf numFmtId="0" fontId="39" fillId="8" borderId="0" xfId="44" applyFont="1" applyFill="1" applyBorder="1" applyProtection="1">
      <protection hidden="1"/>
    </xf>
    <xf numFmtId="0" fontId="11" fillId="0" borderId="0" xfId="0" applyFont="1" applyAlignment="1" applyProtection="1">
      <alignment horizontal="center" vertical="center"/>
      <protection hidden="1"/>
    </xf>
    <xf numFmtId="0" fontId="8" fillId="0" borderId="0" xfId="0" applyFont="1" applyBorder="1" applyProtection="1">
      <protection hidden="1"/>
    </xf>
    <xf numFmtId="0" fontId="8" fillId="0" borderId="0" xfId="0" applyFont="1" applyBorder="1" applyAlignment="1" applyProtection="1">
      <alignment horizontal="center" vertical="center"/>
      <protection hidden="1"/>
    </xf>
    <xf numFmtId="0" fontId="24" fillId="6" borderId="2" xfId="0" applyFont="1" applyFill="1" applyBorder="1" applyAlignment="1" applyProtection="1">
      <alignment horizontal="center" vertical="center"/>
      <protection hidden="1"/>
    </xf>
    <xf numFmtId="14" fontId="8" fillId="0" borderId="0" xfId="0" applyNumberFormat="1" applyFont="1" applyBorder="1" applyAlignment="1" applyProtection="1">
      <alignment horizontal="center" vertical="center"/>
      <protection hidden="1"/>
    </xf>
    <xf numFmtId="1" fontId="8" fillId="0" borderId="0" xfId="0" applyNumberFormat="1" applyFont="1" applyBorder="1" applyAlignment="1" applyProtection="1">
      <alignment horizontal="center" vertical="center"/>
      <protection hidden="1"/>
    </xf>
    <xf numFmtId="9" fontId="8" fillId="0" borderId="0" xfId="33" applyFont="1" applyBorder="1" applyAlignment="1" applyProtection="1">
      <alignment horizontal="center" vertical="center"/>
      <protection hidden="1"/>
    </xf>
  </cellXfs>
  <cellStyles count="49">
    <cellStyle name="Currency 2" xfId="11"/>
    <cellStyle name="Hiperlink" xfId="3" builtinId="8"/>
    <cellStyle name="Hiperlink 2" xfId="36"/>
    <cellStyle name="Hiperlink 3" xfId="48"/>
    <cellStyle name="Hiperlink Visitado" xfId="2" builtinId="9" hidden="1"/>
    <cellStyle name="Hiperlink Visitado" xfId="4" builtinId="9" hidden="1"/>
    <cellStyle name="Hiperlink Visitado" xfId="5" builtinId="9" hidden="1"/>
    <cellStyle name="Hiperlink Visitado" xfId="6" builtinId="9" hidden="1"/>
    <cellStyle name="Hiperlink Visitado" xfId="7" builtinId="9" hidden="1"/>
    <cellStyle name="Hiperlink Visitado" xfId="8" builtinId="9" hidden="1"/>
    <cellStyle name="Hiperlink Visitado" xfId="12" builtinId="9" hidden="1"/>
    <cellStyle name="Hiperlink Visitado" xfId="13" builtinId="9" hidden="1"/>
    <cellStyle name="Hiperlink Visitado" xfId="14" builtinId="9" hidden="1"/>
    <cellStyle name="Hiperlink Visitado" xfId="15" builtinId="9" hidden="1"/>
    <cellStyle name="Hiperlink Visitado" xfId="16" builtinId="9" hidden="1"/>
    <cellStyle name="Hiperlink Visitado" xfId="17" builtinId="9" hidden="1"/>
    <cellStyle name="Hiperlink Visitado" xfId="18" builtinId="9" hidden="1"/>
    <cellStyle name="Hiperlink Visitado" xfId="19" builtinId="9" hidden="1"/>
    <cellStyle name="Hiperlink Visitado" xfId="20" builtinId="9" hidden="1"/>
    <cellStyle name="Hiperlink Visitado" xfId="21" builtinId="9" hidden="1"/>
    <cellStyle name="Hiperlink Visitado" xfId="22" builtinId="9" hidden="1"/>
    <cellStyle name="Hiperlink Visitado" xfId="23" builtinId="9" hidden="1"/>
    <cellStyle name="Hiperlink Visitado" xfId="24" builtinId="9" hidden="1"/>
    <cellStyle name="Hiperlink Visitado" xfId="25" builtinId="9" hidden="1"/>
    <cellStyle name="Hiperlink Visitado" xfId="26" builtinId="9" hidden="1"/>
    <cellStyle name="Hiperlink Visitado" xfId="27" builtinId="9" hidden="1"/>
    <cellStyle name="Hiperlink Visitado" xfId="28" builtinId="9" hidden="1"/>
    <cellStyle name="Hiperlink Visitado" xfId="29" builtinId="9" hidden="1"/>
    <cellStyle name="Hiperlink Visitado" xfId="30" builtinId="9" hidden="1"/>
    <cellStyle name="Hiperlink Visitado" xfId="31" builtinId="9" hidden="1"/>
    <cellStyle name="Hiperlink Visitado" xfId="32" builtinId="9" hidden="1"/>
    <cellStyle name="Hiperlink Visitado" xfId="37" builtinId="9" hidden="1"/>
    <cellStyle name="Hiperlink Visitado" xfId="38" builtinId="9" hidden="1"/>
    <cellStyle name="Hiperlink Visitado" xfId="39" builtinId="9" hidden="1"/>
    <cellStyle name="Hiperlink Visitado" xfId="40" builtinId="9" hidden="1"/>
    <cellStyle name="Hiperlink Visitado" xfId="41" builtinId="9" hidden="1"/>
    <cellStyle name="Hiperlink Visitado" xfId="42" builtinId="9" hidden="1"/>
    <cellStyle name="Hiperlink Visitado" xfId="43" builtinId="9" hidden="1"/>
    <cellStyle name="Normal" xfId="0" builtinId="0"/>
    <cellStyle name="Normal 2" xfId="9"/>
    <cellStyle name="Normal 2 2" xfId="44"/>
    <cellStyle name="Normal 2 2 2" xfId="46"/>
    <cellStyle name="Normal 2 3" xfId="47"/>
    <cellStyle name="Normal 3" xfId="10"/>
    <cellStyle name="Normal 3 2" xfId="35"/>
    <cellStyle name="Normal 4" xfId="34"/>
    <cellStyle name="Normal 5" xfId="45"/>
    <cellStyle name="Porcentagem" xfId="33" builtinId="5"/>
    <cellStyle name="Vírgula" xfId="1" builtinId="3"/>
  </cellStyles>
  <dxfs count="30">
    <dxf>
      <font>
        <b/>
        <i val="0"/>
        <color theme="6" tint="-0.499984740745262"/>
      </font>
      <fill>
        <patternFill>
          <bgColor theme="6" tint="0.39994506668294322"/>
        </patternFill>
      </fill>
    </dxf>
    <dxf>
      <font>
        <b/>
        <i val="0"/>
        <color rgb="FFC00000"/>
      </font>
      <fill>
        <patternFill>
          <bgColor theme="5" tint="0.79998168889431442"/>
        </patternFill>
      </fill>
    </dxf>
    <dxf>
      <font>
        <b/>
        <i val="0"/>
        <color theme="9" tint="-0.499984740745262"/>
      </font>
      <fill>
        <patternFill>
          <bgColor rgb="FFFFD961"/>
        </patternFill>
      </fill>
    </dxf>
    <dxf>
      <font>
        <b/>
        <i val="0"/>
        <color theme="6" tint="-0.499984740745262"/>
      </font>
      <fill>
        <patternFill>
          <bgColor rgb="FF92D050"/>
        </patternFill>
      </fill>
    </dxf>
    <dxf>
      <font>
        <b/>
        <i val="0"/>
        <color rgb="FFC00000"/>
      </font>
      <fill>
        <patternFill>
          <bgColor theme="5" tint="0.39994506668294322"/>
        </patternFill>
      </fill>
    </dxf>
    <dxf>
      <font>
        <b/>
        <i val="0"/>
        <color theme="6" tint="-0.499984740745262"/>
      </font>
      <fill>
        <patternFill>
          <bgColor theme="6" tint="0.39994506668294322"/>
        </patternFill>
      </fill>
    </dxf>
    <dxf>
      <font>
        <b/>
        <i val="0"/>
        <color rgb="FFC00000"/>
      </font>
      <fill>
        <patternFill>
          <bgColor theme="5" tint="0.79998168889431442"/>
        </patternFill>
      </fill>
    </dxf>
    <dxf>
      <font>
        <b/>
        <i val="0"/>
        <color theme="9" tint="-0.499984740745262"/>
      </font>
      <fill>
        <patternFill>
          <bgColor rgb="FFFFD961"/>
        </patternFill>
      </fill>
    </dxf>
    <dxf>
      <font>
        <b/>
        <i val="0"/>
        <color theme="6" tint="-0.499984740745262"/>
      </font>
      <fill>
        <patternFill>
          <bgColor rgb="FF92D050"/>
        </patternFill>
      </fill>
    </dxf>
    <dxf>
      <font>
        <b/>
        <i val="0"/>
        <color rgb="FFC00000"/>
      </font>
      <fill>
        <patternFill>
          <bgColor theme="5" tint="0.39994506668294322"/>
        </patternFill>
      </fill>
    </dxf>
    <dxf>
      <font>
        <b/>
        <i val="0"/>
        <color theme="6" tint="-0.499984740745262"/>
      </font>
      <fill>
        <patternFill>
          <bgColor theme="6" tint="0.39994506668294322"/>
        </patternFill>
      </fill>
    </dxf>
    <dxf>
      <font>
        <b/>
        <i val="0"/>
        <color rgb="FFC00000"/>
      </font>
      <fill>
        <patternFill>
          <bgColor theme="5" tint="0.79998168889431442"/>
        </patternFill>
      </fill>
    </dxf>
    <dxf>
      <font>
        <b/>
        <i val="0"/>
        <color theme="9" tint="-0.499984740745262"/>
      </font>
      <fill>
        <patternFill>
          <bgColor rgb="FFFFD961"/>
        </patternFill>
      </fill>
    </dxf>
    <dxf>
      <font>
        <b/>
        <i val="0"/>
        <color theme="6" tint="-0.499984740745262"/>
      </font>
      <fill>
        <patternFill>
          <bgColor rgb="FF92D050"/>
        </patternFill>
      </fill>
    </dxf>
    <dxf>
      <font>
        <b/>
        <i val="0"/>
        <color rgb="FFC00000"/>
      </font>
      <fill>
        <patternFill>
          <bgColor theme="5" tint="0.39994506668294322"/>
        </patternFill>
      </fill>
    </dxf>
    <dxf>
      <font>
        <b/>
        <i val="0"/>
        <color theme="6" tint="-0.499984740745262"/>
      </font>
      <fill>
        <patternFill>
          <bgColor theme="6" tint="0.39994506668294322"/>
        </patternFill>
      </fill>
    </dxf>
    <dxf>
      <font>
        <b/>
        <i val="0"/>
        <color rgb="FFC00000"/>
      </font>
      <fill>
        <patternFill>
          <bgColor theme="5" tint="0.79998168889431442"/>
        </patternFill>
      </fill>
    </dxf>
    <dxf>
      <font>
        <b/>
        <i val="0"/>
        <color theme="9" tint="-0.499984740745262"/>
      </font>
      <fill>
        <patternFill>
          <bgColor rgb="FFFFD961"/>
        </patternFill>
      </fill>
    </dxf>
    <dxf>
      <font>
        <b/>
        <i val="0"/>
        <color theme="6" tint="-0.499984740745262"/>
      </font>
      <fill>
        <patternFill>
          <bgColor rgb="FF92D050"/>
        </patternFill>
      </fill>
    </dxf>
    <dxf>
      <font>
        <b/>
        <i val="0"/>
        <color rgb="FFC00000"/>
      </font>
      <fill>
        <patternFill>
          <bgColor theme="5" tint="0.39994506668294322"/>
        </patternFill>
      </fill>
    </dxf>
    <dxf>
      <font>
        <b/>
        <i val="0"/>
        <color theme="6" tint="-0.499984740745262"/>
      </font>
      <fill>
        <patternFill>
          <bgColor theme="6" tint="0.39994506668294322"/>
        </patternFill>
      </fill>
    </dxf>
    <dxf>
      <font>
        <b/>
        <i val="0"/>
        <color rgb="FFC00000"/>
      </font>
      <fill>
        <patternFill>
          <bgColor theme="5" tint="0.79998168889431442"/>
        </patternFill>
      </fill>
    </dxf>
    <dxf>
      <font>
        <b/>
        <i val="0"/>
        <color theme="9" tint="-0.499984740745262"/>
      </font>
      <fill>
        <patternFill>
          <bgColor rgb="FFFFD961"/>
        </patternFill>
      </fill>
    </dxf>
    <dxf>
      <font>
        <b/>
        <i val="0"/>
        <color theme="6" tint="-0.499984740745262"/>
      </font>
      <fill>
        <patternFill>
          <bgColor rgb="FF92D050"/>
        </patternFill>
      </fill>
    </dxf>
    <dxf>
      <font>
        <b/>
        <i val="0"/>
        <color rgb="FFC00000"/>
      </font>
      <fill>
        <patternFill>
          <bgColor theme="5" tint="0.39994506668294322"/>
        </patternFill>
      </fill>
    </dxf>
    <dxf>
      <font>
        <b/>
        <i val="0"/>
        <color theme="6" tint="-0.499984740745262"/>
      </font>
      <fill>
        <patternFill>
          <bgColor theme="6" tint="0.39994506668294322"/>
        </patternFill>
      </fill>
    </dxf>
    <dxf>
      <font>
        <b/>
        <i val="0"/>
        <color rgb="FFC00000"/>
      </font>
      <fill>
        <patternFill>
          <bgColor theme="5" tint="0.79998168889431442"/>
        </patternFill>
      </fill>
    </dxf>
    <dxf>
      <font>
        <b/>
        <i val="0"/>
        <color theme="9" tint="-0.499984740745262"/>
      </font>
      <fill>
        <patternFill>
          <bgColor rgb="FFFFD961"/>
        </patternFill>
      </fill>
    </dxf>
    <dxf>
      <font>
        <b/>
        <i val="0"/>
        <color theme="6" tint="-0.499984740745262"/>
      </font>
      <fill>
        <patternFill>
          <bgColor rgb="FF92D050"/>
        </patternFill>
      </fill>
    </dxf>
    <dxf>
      <font>
        <b/>
        <i val="0"/>
        <color rgb="FFC00000"/>
      </font>
      <fill>
        <patternFill>
          <bgColor theme="5" tint="0.39994506668294322"/>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6E6E6"/>
      <color rgb="FFFFD9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sz="1100" b="0"/>
              <a:t>Funil de seleção geral</a:t>
            </a:r>
          </a:p>
        </c:rich>
      </c:tx>
      <c:layout/>
      <c:overlay val="0"/>
    </c:title>
    <c:autoTitleDeleted val="0"/>
    <c:plotArea>
      <c:layout/>
      <c:barChart>
        <c:barDir val="bar"/>
        <c:grouping val="clustered"/>
        <c:varyColors val="0"/>
        <c:ser>
          <c:idx val="0"/>
          <c:order val="0"/>
          <c:tx>
            <c:strRef>
              <c:f>FunilGer!$C$7</c:f>
              <c:strCache>
                <c:ptCount val="1"/>
                <c:pt idx="0">
                  <c:v>Número de Candidatos</c:v>
                </c:pt>
              </c:strCache>
            </c:strRef>
          </c:tx>
          <c:invertIfNegative val="0"/>
          <c:cat>
            <c:strRef>
              <c:f>FunilGer!$B$8:$B$13</c:f>
              <c:strCache>
                <c:ptCount val="6"/>
                <c:pt idx="0">
                  <c:v>Etapa 1 - Análise de currículo</c:v>
                </c:pt>
                <c:pt idx="1">
                  <c:v>Eatpa 2 - Entrevista via WhatsApp</c:v>
                </c:pt>
                <c:pt idx="2">
                  <c:v>Eatpa 3 - Prova escrita</c:v>
                </c:pt>
                <c:pt idx="3">
                  <c:v>Eatpa 4 - Estudo de caso</c:v>
                </c:pt>
                <c:pt idx="4">
                  <c:v>Eatpa 5 - Entrevista com gestor</c:v>
                </c:pt>
                <c:pt idx="5">
                  <c:v>Contratados</c:v>
                </c:pt>
              </c:strCache>
            </c:strRef>
          </c:cat>
          <c:val>
            <c:numRef>
              <c:f>FunilGer!$C$8:$C$13</c:f>
              <c:numCache>
                <c:formatCode>General</c:formatCode>
                <c:ptCount val="6"/>
                <c:pt idx="0">
                  <c:v>2</c:v>
                </c:pt>
                <c:pt idx="1">
                  <c:v>2</c:v>
                </c:pt>
                <c:pt idx="2">
                  <c:v>2</c:v>
                </c:pt>
                <c:pt idx="3">
                  <c:v>2</c:v>
                </c:pt>
                <c:pt idx="4">
                  <c:v>2</c:v>
                </c:pt>
                <c:pt idx="5">
                  <c:v>1</c:v>
                </c:pt>
              </c:numCache>
            </c:numRef>
          </c:val>
        </c:ser>
        <c:dLbls>
          <c:dLblPos val="outEnd"/>
          <c:showLegendKey val="0"/>
          <c:showVal val="1"/>
          <c:showCatName val="0"/>
          <c:showSerName val="0"/>
          <c:showPercent val="0"/>
          <c:showBubbleSize val="0"/>
        </c:dLbls>
        <c:gapWidth val="50"/>
        <c:axId val="192439040"/>
        <c:axId val="192440576"/>
      </c:barChart>
      <c:catAx>
        <c:axId val="192439040"/>
        <c:scaling>
          <c:orientation val="maxMin"/>
        </c:scaling>
        <c:delete val="0"/>
        <c:axPos val="l"/>
        <c:majorTickMark val="out"/>
        <c:minorTickMark val="none"/>
        <c:tickLblPos val="nextTo"/>
        <c:crossAx val="192440576"/>
        <c:crosses val="autoZero"/>
        <c:auto val="1"/>
        <c:lblAlgn val="ctr"/>
        <c:lblOffset val="100"/>
        <c:noMultiLvlLbl val="0"/>
      </c:catAx>
      <c:valAx>
        <c:axId val="192440576"/>
        <c:scaling>
          <c:orientation val="minMax"/>
        </c:scaling>
        <c:delete val="1"/>
        <c:axPos val="t"/>
        <c:numFmt formatCode="General" sourceLinked="1"/>
        <c:majorTickMark val="out"/>
        <c:minorTickMark val="none"/>
        <c:tickLblPos val="nextTo"/>
        <c:crossAx val="192439040"/>
        <c:crosses val="autoZero"/>
        <c:crossBetween val="between"/>
      </c:valAx>
      <c:spPr>
        <a:solidFill>
          <a:schemeClr val="bg1">
            <a:lumMod val="95000"/>
          </a:schemeClr>
        </a:solidFill>
      </c:spPr>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sz="1100" b="0"/>
              <a:t>Processos seletivos realizados no ano</a:t>
            </a:r>
          </a:p>
        </c:rich>
      </c:tx>
      <c:layout/>
      <c:overlay val="0"/>
    </c:title>
    <c:autoTitleDeleted val="0"/>
    <c:plotArea>
      <c:layout/>
      <c:barChart>
        <c:barDir val="col"/>
        <c:grouping val="clustered"/>
        <c:varyColors val="0"/>
        <c:ser>
          <c:idx val="0"/>
          <c:order val="0"/>
          <c:tx>
            <c:strRef>
              <c:f>Das!$AA$7</c:f>
              <c:strCache>
                <c:ptCount val="1"/>
                <c:pt idx="0">
                  <c:v>Processos seletivos</c:v>
                </c:pt>
              </c:strCache>
            </c:strRef>
          </c:tx>
          <c:invertIfNegative val="0"/>
          <c:cat>
            <c:strRef>
              <c:f>Das!$AB$6:$AM$6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Das!$AB$7:$AM$7</c:f>
              <c:numCache>
                <c:formatCode>0</c:formatCode>
                <c:ptCount val="12"/>
                <c:pt idx="0">
                  <c:v>1</c:v>
                </c:pt>
                <c:pt idx="1">
                  <c:v>1</c:v>
                </c:pt>
                <c:pt idx="2">
                  <c:v>0</c:v>
                </c:pt>
                <c:pt idx="3">
                  <c:v>1</c:v>
                </c:pt>
                <c:pt idx="4">
                  <c:v>0</c:v>
                </c:pt>
                <c:pt idx="5">
                  <c:v>0</c:v>
                </c:pt>
                <c:pt idx="6">
                  <c:v>0</c:v>
                </c:pt>
                <c:pt idx="7">
                  <c:v>0</c:v>
                </c:pt>
                <c:pt idx="8">
                  <c:v>0</c:v>
                </c:pt>
                <c:pt idx="9">
                  <c:v>0</c:v>
                </c:pt>
                <c:pt idx="10">
                  <c:v>0</c:v>
                </c:pt>
                <c:pt idx="11">
                  <c:v>0</c:v>
                </c:pt>
              </c:numCache>
            </c:numRef>
          </c:val>
        </c:ser>
        <c:dLbls>
          <c:dLblPos val="outEnd"/>
          <c:showLegendKey val="0"/>
          <c:showVal val="1"/>
          <c:showCatName val="0"/>
          <c:showSerName val="0"/>
          <c:showPercent val="0"/>
          <c:showBubbleSize val="0"/>
        </c:dLbls>
        <c:gapWidth val="50"/>
        <c:axId val="197244800"/>
        <c:axId val="197246336"/>
      </c:barChart>
      <c:catAx>
        <c:axId val="197244800"/>
        <c:scaling>
          <c:orientation val="minMax"/>
        </c:scaling>
        <c:delete val="0"/>
        <c:axPos val="b"/>
        <c:majorTickMark val="out"/>
        <c:minorTickMark val="none"/>
        <c:tickLblPos val="nextTo"/>
        <c:txPr>
          <a:bodyPr/>
          <a:lstStyle/>
          <a:p>
            <a:pPr>
              <a:defRPr sz="900"/>
            </a:pPr>
            <a:endParaRPr lang="pt-BR"/>
          </a:p>
        </c:txPr>
        <c:crossAx val="197246336"/>
        <c:crosses val="autoZero"/>
        <c:auto val="1"/>
        <c:lblAlgn val="ctr"/>
        <c:lblOffset val="100"/>
        <c:noMultiLvlLbl val="0"/>
      </c:catAx>
      <c:valAx>
        <c:axId val="197246336"/>
        <c:scaling>
          <c:orientation val="minMax"/>
        </c:scaling>
        <c:delete val="1"/>
        <c:axPos val="l"/>
        <c:numFmt formatCode="0" sourceLinked="1"/>
        <c:majorTickMark val="out"/>
        <c:minorTickMark val="none"/>
        <c:tickLblPos val="nextTo"/>
        <c:crossAx val="197244800"/>
        <c:crosses val="autoZero"/>
        <c:crossBetween val="between"/>
      </c:valAx>
      <c:spPr>
        <a:solidFill>
          <a:schemeClr val="bg1">
            <a:lumMod val="95000"/>
          </a:schemeClr>
        </a:solidFill>
      </c:spPr>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sz="1100" b="0"/>
              <a:t>Taxa de aprovação por etapa</a:t>
            </a:r>
          </a:p>
        </c:rich>
      </c:tx>
      <c:layout/>
      <c:overlay val="0"/>
    </c:title>
    <c:autoTitleDeleted val="0"/>
    <c:plotArea>
      <c:layout/>
      <c:pieChart>
        <c:varyColors val="1"/>
        <c:ser>
          <c:idx val="0"/>
          <c:order val="0"/>
          <c:tx>
            <c:strRef>
              <c:f>Das!$AB$12</c:f>
              <c:strCache>
                <c:ptCount val="1"/>
                <c:pt idx="0">
                  <c:v>taxa de aprovações</c:v>
                </c:pt>
              </c:strCache>
            </c:strRef>
          </c:tx>
          <c:spPr>
            <a:ln>
              <a:solidFill>
                <a:schemeClr val="bg1"/>
              </a:solidFill>
            </a:ln>
          </c:spPr>
          <c:dLbls>
            <c:spPr>
              <a:solidFill>
                <a:schemeClr val="bg1"/>
              </a:solidFill>
            </c:spPr>
            <c:dLblPos val="inEnd"/>
            <c:showLegendKey val="0"/>
            <c:showVal val="1"/>
            <c:showCatName val="0"/>
            <c:showSerName val="0"/>
            <c:showPercent val="0"/>
            <c:showBubbleSize val="0"/>
            <c:showLeaderLines val="1"/>
          </c:dLbls>
          <c:cat>
            <c:strRef>
              <c:f>Das!$AA$13:$AA$17</c:f>
              <c:strCache>
                <c:ptCount val="5"/>
                <c:pt idx="0">
                  <c:v>Etapa 1 - Análise de currículo</c:v>
                </c:pt>
                <c:pt idx="1">
                  <c:v>Eatpa 2 - Entrevista via WhatsApp</c:v>
                </c:pt>
                <c:pt idx="2">
                  <c:v>Eatpa 3 - Prova escrita</c:v>
                </c:pt>
                <c:pt idx="3">
                  <c:v>Eatpa 4 - Estudo de caso</c:v>
                </c:pt>
                <c:pt idx="4">
                  <c:v>Eatpa 5 - Entrevista com gestor</c:v>
                </c:pt>
              </c:strCache>
            </c:strRef>
          </c:cat>
          <c:val>
            <c:numRef>
              <c:f>Das!$AB$13:$AB$17</c:f>
              <c:numCache>
                <c:formatCode>0%</c:formatCode>
                <c:ptCount val="5"/>
                <c:pt idx="0">
                  <c:v>1</c:v>
                </c:pt>
                <c:pt idx="1">
                  <c:v>1</c:v>
                </c:pt>
                <c:pt idx="2">
                  <c:v>1</c:v>
                </c:pt>
                <c:pt idx="3">
                  <c:v>1</c:v>
                </c:pt>
                <c:pt idx="4">
                  <c:v>0.5</c:v>
                </c:pt>
              </c:numCache>
            </c:numRef>
          </c:val>
        </c:ser>
        <c:dLbls>
          <c:dLblPos val="inEnd"/>
          <c:showLegendKey val="0"/>
          <c:showVal val="1"/>
          <c:showCatName val="0"/>
          <c:showSerName val="0"/>
          <c:showPercent val="0"/>
          <c:showBubbleSize val="0"/>
          <c:showLeaderLines val="1"/>
        </c:dLbls>
        <c:firstSliceAng val="0"/>
      </c:pieChart>
    </c:plotArea>
    <c:legend>
      <c:legendPos val="r"/>
      <c:layout/>
      <c:overlay val="0"/>
      <c:txPr>
        <a:bodyPr/>
        <a:lstStyle/>
        <a:p>
          <a:pPr>
            <a:defRPr sz="900"/>
          </a:pPr>
          <a:endParaRPr lang="pt-BR"/>
        </a:p>
      </c:txPr>
    </c:legend>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sz="1100" b="0"/>
              <a:t>Taxa de reprovação por etapa</a:t>
            </a:r>
          </a:p>
        </c:rich>
      </c:tx>
      <c:layout/>
      <c:overlay val="0"/>
    </c:title>
    <c:autoTitleDeleted val="0"/>
    <c:plotArea>
      <c:layout/>
      <c:pieChart>
        <c:varyColors val="1"/>
        <c:ser>
          <c:idx val="0"/>
          <c:order val="0"/>
          <c:tx>
            <c:strRef>
              <c:f>Das!$AC$12</c:f>
              <c:strCache>
                <c:ptCount val="1"/>
                <c:pt idx="0">
                  <c:v>taxa de reprovações</c:v>
                </c:pt>
              </c:strCache>
            </c:strRef>
          </c:tx>
          <c:spPr>
            <a:ln>
              <a:solidFill>
                <a:schemeClr val="bg1"/>
              </a:solidFill>
            </a:ln>
          </c:spPr>
          <c:dLbls>
            <c:spPr>
              <a:solidFill>
                <a:schemeClr val="bg1"/>
              </a:solidFill>
            </c:spPr>
            <c:dLblPos val="inEnd"/>
            <c:showLegendKey val="0"/>
            <c:showVal val="1"/>
            <c:showCatName val="0"/>
            <c:showSerName val="0"/>
            <c:showPercent val="0"/>
            <c:showBubbleSize val="0"/>
            <c:showLeaderLines val="1"/>
          </c:dLbls>
          <c:cat>
            <c:strRef>
              <c:f>Das!$AA$13:$AA$17</c:f>
              <c:strCache>
                <c:ptCount val="5"/>
                <c:pt idx="0">
                  <c:v>Etapa 1 - Análise de currículo</c:v>
                </c:pt>
                <c:pt idx="1">
                  <c:v>Eatpa 2 - Entrevista via WhatsApp</c:v>
                </c:pt>
                <c:pt idx="2">
                  <c:v>Eatpa 3 - Prova escrita</c:v>
                </c:pt>
                <c:pt idx="3">
                  <c:v>Eatpa 4 - Estudo de caso</c:v>
                </c:pt>
                <c:pt idx="4">
                  <c:v>Eatpa 5 - Entrevista com gestor</c:v>
                </c:pt>
              </c:strCache>
            </c:strRef>
          </c:cat>
          <c:val>
            <c:numRef>
              <c:f>Das!$AC$13:$AC$17</c:f>
              <c:numCache>
                <c:formatCode>0%</c:formatCode>
                <c:ptCount val="5"/>
                <c:pt idx="0">
                  <c:v>0</c:v>
                </c:pt>
                <c:pt idx="1">
                  <c:v>0</c:v>
                </c:pt>
                <c:pt idx="2">
                  <c:v>0</c:v>
                </c:pt>
                <c:pt idx="3">
                  <c:v>0</c:v>
                </c:pt>
                <c:pt idx="4">
                  <c:v>0.5</c:v>
                </c:pt>
              </c:numCache>
            </c:numRef>
          </c:val>
        </c:ser>
        <c:dLbls>
          <c:dLblPos val="inEnd"/>
          <c:showLegendKey val="0"/>
          <c:showVal val="1"/>
          <c:showCatName val="0"/>
          <c:showSerName val="0"/>
          <c:showPercent val="0"/>
          <c:showBubbleSize val="0"/>
          <c:showLeaderLines val="1"/>
        </c:dLbls>
        <c:firstSliceAng val="0"/>
      </c:pieChart>
    </c:plotArea>
    <c:legend>
      <c:legendPos val="r"/>
      <c:layout/>
      <c:overlay val="0"/>
      <c:txPr>
        <a:bodyPr/>
        <a:lstStyle/>
        <a:p>
          <a:pPr>
            <a:defRPr sz="900"/>
          </a:pPr>
          <a:endParaRPr lang="pt-BR"/>
        </a:p>
      </c:txPr>
    </c:legend>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sz="1100" b="0"/>
            </a:pPr>
            <a:r>
              <a:rPr lang="en-US" sz="1100" b="0"/>
              <a:t>Contratações realizadas no ano</a:t>
            </a:r>
          </a:p>
        </c:rich>
      </c:tx>
      <c:layout/>
      <c:overlay val="0"/>
    </c:title>
    <c:autoTitleDeleted val="0"/>
    <c:plotArea>
      <c:layout/>
      <c:barChart>
        <c:barDir val="col"/>
        <c:grouping val="clustered"/>
        <c:varyColors val="0"/>
        <c:ser>
          <c:idx val="0"/>
          <c:order val="0"/>
          <c:tx>
            <c:strRef>
              <c:f>Das!$AA$8</c:f>
              <c:strCache>
                <c:ptCount val="1"/>
                <c:pt idx="0">
                  <c:v>Contratações realizadas no ano</c:v>
                </c:pt>
              </c:strCache>
            </c:strRef>
          </c:tx>
          <c:invertIfNegative val="0"/>
          <c:cat>
            <c:strRef>
              <c:f>Das!$AB$6:$AM$6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Das!$AB$8:$AM$8</c:f>
              <c:numCache>
                <c:formatCode>General</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ser>
        <c:dLbls>
          <c:dLblPos val="outEnd"/>
          <c:showLegendKey val="0"/>
          <c:showVal val="1"/>
          <c:showCatName val="0"/>
          <c:showSerName val="0"/>
          <c:showPercent val="0"/>
          <c:showBubbleSize val="0"/>
        </c:dLbls>
        <c:gapWidth val="50"/>
        <c:axId val="197666304"/>
        <c:axId val="197667840"/>
      </c:barChart>
      <c:catAx>
        <c:axId val="197666304"/>
        <c:scaling>
          <c:orientation val="minMax"/>
        </c:scaling>
        <c:delete val="0"/>
        <c:axPos val="b"/>
        <c:majorTickMark val="out"/>
        <c:minorTickMark val="none"/>
        <c:tickLblPos val="nextTo"/>
        <c:txPr>
          <a:bodyPr/>
          <a:lstStyle/>
          <a:p>
            <a:pPr>
              <a:defRPr sz="900"/>
            </a:pPr>
            <a:endParaRPr lang="pt-BR"/>
          </a:p>
        </c:txPr>
        <c:crossAx val="197667840"/>
        <c:crosses val="autoZero"/>
        <c:auto val="1"/>
        <c:lblAlgn val="ctr"/>
        <c:lblOffset val="100"/>
        <c:noMultiLvlLbl val="0"/>
      </c:catAx>
      <c:valAx>
        <c:axId val="197667840"/>
        <c:scaling>
          <c:orientation val="minMax"/>
        </c:scaling>
        <c:delete val="1"/>
        <c:axPos val="l"/>
        <c:numFmt formatCode="General" sourceLinked="1"/>
        <c:majorTickMark val="out"/>
        <c:minorTickMark val="none"/>
        <c:tickLblPos val="nextTo"/>
        <c:crossAx val="197666304"/>
        <c:crosses val="autoZero"/>
        <c:crossBetween val="between"/>
      </c:valAx>
      <c:spPr>
        <a:solidFill>
          <a:schemeClr val="bg1">
            <a:lumMod val="95000"/>
          </a:schemeClr>
        </a:solidFill>
      </c:spPr>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5"/>
    </mc:Choice>
    <mc:Fallback>
      <c:style val="5"/>
    </mc:Fallback>
  </mc:AlternateContent>
  <c:chart>
    <c:title>
      <c:layout/>
      <c:overlay val="0"/>
      <c:txPr>
        <a:bodyPr/>
        <a:lstStyle/>
        <a:p>
          <a:pPr>
            <a:defRPr sz="1100" b="0"/>
          </a:pPr>
          <a:endParaRPr lang="pt-BR"/>
        </a:p>
      </c:txPr>
    </c:title>
    <c:autoTitleDeleted val="0"/>
    <c:plotArea>
      <c:layout/>
      <c:barChart>
        <c:barDir val="col"/>
        <c:grouping val="clustered"/>
        <c:varyColors val="0"/>
        <c:ser>
          <c:idx val="0"/>
          <c:order val="0"/>
          <c:tx>
            <c:strRef>
              <c:f>Das!$AA$9</c:f>
              <c:strCache>
                <c:ptCount val="1"/>
                <c:pt idx="0">
                  <c:v>Candidatos aprovados no ano</c:v>
                </c:pt>
              </c:strCache>
            </c:strRef>
          </c:tx>
          <c:invertIfNegative val="0"/>
          <c:cat>
            <c:strRef>
              <c:f>Das!$AB$6:$AM$6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Das!$AB$9:$AM$9</c:f>
              <c:numCache>
                <c:formatCode>General</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ser>
        <c:dLbls>
          <c:dLblPos val="outEnd"/>
          <c:showLegendKey val="0"/>
          <c:showVal val="1"/>
          <c:showCatName val="0"/>
          <c:showSerName val="0"/>
          <c:showPercent val="0"/>
          <c:showBubbleSize val="0"/>
        </c:dLbls>
        <c:gapWidth val="50"/>
        <c:axId val="197684608"/>
        <c:axId val="197710976"/>
      </c:barChart>
      <c:catAx>
        <c:axId val="197684608"/>
        <c:scaling>
          <c:orientation val="minMax"/>
        </c:scaling>
        <c:delete val="0"/>
        <c:axPos val="b"/>
        <c:majorTickMark val="out"/>
        <c:minorTickMark val="none"/>
        <c:tickLblPos val="nextTo"/>
        <c:crossAx val="197710976"/>
        <c:crosses val="autoZero"/>
        <c:auto val="1"/>
        <c:lblAlgn val="ctr"/>
        <c:lblOffset val="100"/>
        <c:noMultiLvlLbl val="0"/>
      </c:catAx>
      <c:valAx>
        <c:axId val="197710976"/>
        <c:scaling>
          <c:orientation val="minMax"/>
        </c:scaling>
        <c:delete val="1"/>
        <c:axPos val="l"/>
        <c:numFmt formatCode="General" sourceLinked="1"/>
        <c:majorTickMark val="out"/>
        <c:minorTickMark val="none"/>
        <c:tickLblPos val="nextTo"/>
        <c:crossAx val="197684608"/>
        <c:crosses val="autoZero"/>
        <c:crossBetween val="between"/>
      </c:valAx>
      <c:spPr>
        <a:solidFill>
          <a:schemeClr val="bg1">
            <a:lumMod val="95000"/>
          </a:schemeClr>
        </a:solidFill>
      </c:spPr>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Das!$AE$12</c:f>
          <c:strCache>
            <c:ptCount val="1"/>
            <c:pt idx="0">
              <c:v>Desempenho médio dos finalistas aprovados</c:v>
            </c:pt>
          </c:strCache>
        </c:strRef>
      </c:tx>
      <c:layout/>
      <c:overlay val="0"/>
      <c:txPr>
        <a:bodyPr/>
        <a:lstStyle/>
        <a:p>
          <a:pPr>
            <a:defRPr sz="1100" b="0"/>
          </a:pPr>
          <a:endParaRPr lang="pt-BR"/>
        </a:p>
      </c:txPr>
    </c:title>
    <c:autoTitleDeleted val="0"/>
    <c:plotArea>
      <c:layout/>
      <c:pieChart>
        <c:varyColors val="1"/>
        <c:ser>
          <c:idx val="0"/>
          <c:order val="0"/>
          <c:tx>
            <c:strRef>
              <c:f>Das!$AF$12</c:f>
              <c:strCache>
                <c:ptCount val="1"/>
                <c:pt idx="0">
                  <c:v>Total</c:v>
                </c:pt>
              </c:strCache>
            </c:strRef>
          </c:tx>
          <c:spPr>
            <a:ln>
              <a:solidFill>
                <a:schemeClr val="bg1"/>
              </a:solidFill>
            </a:ln>
          </c:spPr>
          <c:dPt>
            <c:idx val="0"/>
            <c:bubble3D val="0"/>
            <c:spPr>
              <a:solidFill>
                <a:srgbClr val="00B050"/>
              </a:solidFill>
              <a:ln>
                <a:solidFill>
                  <a:schemeClr val="bg1"/>
                </a:solidFill>
              </a:ln>
            </c:spPr>
          </c:dPt>
          <c:dPt>
            <c:idx val="1"/>
            <c:bubble3D val="0"/>
            <c:spPr>
              <a:solidFill>
                <a:schemeClr val="accent3"/>
              </a:solidFill>
              <a:ln>
                <a:solidFill>
                  <a:schemeClr val="bg1"/>
                </a:solidFill>
              </a:ln>
            </c:spPr>
          </c:dPt>
          <c:dPt>
            <c:idx val="2"/>
            <c:bubble3D val="0"/>
            <c:spPr>
              <a:solidFill>
                <a:srgbClr val="FFC000"/>
              </a:solidFill>
              <a:ln>
                <a:solidFill>
                  <a:schemeClr val="bg1"/>
                </a:solidFill>
              </a:ln>
            </c:spPr>
          </c:dPt>
          <c:dPt>
            <c:idx val="3"/>
            <c:bubble3D val="0"/>
            <c:spPr>
              <a:solidFill>
                <a:schemeClr val="accent2"/>
              </a:solidFill>
              <a:ln>
                <a:solidFill>
                  <a:schemeClr val="bg1"/>
                </a:solidFill>
              </a:ln>
            </c:spPr>
          </c:dPt>
          <c:dPt>
            <c:idx val="4"/>
            <c:bubble3D val="0"/>
            <c:spPr>
              <a:solidFill>
                <a:srgbClr val="C00000"/>
              </a:solidFill>
              <a:ln>
                <a:solidFill>
                  <a:schemeClr val="bg1"/>
                </a:solidFill>
              </a:ln>
            </c:spPr>
          </c:dPt>
          <c:dLbls>
            <c:spPr>
              <a:solidFill>
                <a:schemeClr val="bg1"/>
              </a:solidFill>
            </c:spPr>
            <c:txPr>
              <a:bodyPr/>
              <a:lstStyle/>
              <a:p>
                <a:pPr>
                  <a:defRPr sz="900"/>
                </a:pPr>
                <a:endParaRPr lang="pt-BR"/>
              </a:p>
            </c:txPr>
            <c:dLblPos val="inEnd"/>
            <c:showLegendKey val="0"/>
            <c:showVal val="0"/>
            <c:showCatName val="0"/>
            <c:showSerName val="0"/>
            <c:showPercent val="1"/>
            <c:showBubbleSize val="0"/>
            <c:showLeaderLines val="1"/>
          </c:dLbls>
          <c:cat>
            <c:strRef>
              <c:f>Das!$AE$13:$AE$17</c:f>
              <c:strCache>
                <c:ptCount val="5"/>
                <c:pt idx="0">
                  <c:v>Excelente</c:v>
                </c:pt>
                <c:pt idx="1">
                  <c:v>Bom</c:v>
                </c:pt>
                <c:pt idx="2">
                  <c:v>Regular</c:v>
                </c:pt>
                <c:pt idx="3">
                  <c:v>Ruim</c:v>
                </c:pt>
                <c:pt idx="4">
                  <c:v>Péssimo</c:v>
                </c:pt>
              </c:strCache>
            </c:strRef>
          </c:cat>
          <c:val>
            <c:numRef>
              <c:f>Das!$AF$13:$AF$17</c:f>
              <c:numCache>
                <c:formatCode>General</c:formatCode>
                <c:ptCount val="5"/>
                <c:pt idx="0">
                  <c:v>1</c:v>
                </c:pt>
                <c:pt idx="1">
                  <c:v>0</c:v>
                </c:pt>
                <c:pt idx="2">
                  <c:v>0</c:v>
                </c:pt>
                <c:pt idx="3">
                  <c:v>0</c:v>
                </c:pt>
                <c:pt idx="4">
                  <c:v>0</c:v>
                </c:pt>
              </c:numCache>
            </c:numRef>
          </c:val>
        </c:ser>
        <c:dLbls>
          <c:dLblPos val="inEnd"/>
          <c:showLegendKey val="0"/>
          <c:showVal val="1"/>
          <c:showCatName val="0"/>
          <c:showSerName val="0"/>
          <c:showPercent val="0"/>
          <c:showBubbleSize val="0"/>
          <c:showLeaderLines val="1"/>
        </c:dLbls>
        <c:firstSliceAng val="0"/>
      </c:pieChart>
    </c:plotArea>
    <c:legend>
      <c:legendPos val="r"/>
      <c:layout/>
      <c:overlay val="0"/>
      <c:txPr>
        <a:bodyPr/>
        <a:lstStyle/>
        <a:p>
          <a:pPr>
            <a:defRPr sz="900"/>
          </a:pPr>
          <a:endParaRPr lang="pt-BR"/>
        </a:p>
      </c:txPr>
    </c:legend>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6"/>
    </mc:Choice>
    <mc:Fallback>
      <c:style val="6"/>
    </mc:Fallback>
  </mc:AlternateContent>
  <c:chart>
    <c:title>
      <c:tx>
        <c:strRef>
          <c:f>FunilPro!$B$8</c:f>
          <c:strCache>
            <c:ptCount val="1"/>
            <c:pt idx="0">
              <c:v>Funil de seleção do processo seletivo Coordenador-202311</c:v>
            </c:pt>
          </c:strCache>
        </c:strRef>
      </c:tx>
      <c:layout/>
      <c:overlay val="0"/>
      <c:txPr>
        <a:bodyPr/>
        <a:lstStyle/>
        <a:p>
          <a:pPr>
            <a:defRPr sz="1100" b="0"/>
          </a:pPr>
          <a:endParaRPr lang="pt-BR"/>
        </a:p>
      </c:txPr>
    </c:title>
    <c:autoTitleDeleted val="0"/>
    <c:plotArea>
      <c:layout/>
      <c:barChart>
        <c:barDir val="bar"/>
        <c:grouping val="clustered"/>
        <c:varyColors val="0"/>
        <c:ser>
          <c:idx val="0"/>
          <c:order val="0"/>
          <c:tx>
            <c:strRef>
              <c:f>FunilPro!$C$9</c:f>
              <c:strCache>
                <c:ptCount val="1"/>
                <c:pt idx="0">
                  <c:v>Número de Candidatos</c:v>
                </c:pt>
              </c:strCache>
            </c:strRef>
          </c:tx>
          <c:invertIfNegative val="0"/>
          <c:cat>
            <c:strRef>
              <c:f>FunilPro!$B$10:$B$15</c:f>
              <c:strCache>
                <c:ptCount val="6"/>
                <c:pt idx="0">
                  <c:v>Etapa 1 - Análise de currículo</c:v>
                </c:pt>
                <c:pt idx="1">
                  <c:v>Eatpa 2 - Entrevista via WhatsApp</c:v>
                </c:pt>
                <c:pt idx="2">
                  <c:v>Eatpa 3 - Prova escrita</c:v>
                </c:pt>
                <c:pt idx="3">
                  <c:v>Eatpa 4 - Estudo de caso</c:v>
                </c:pt>
                <c:pt idx="4">
                  <c:v>Eatpa 5 - Entrevista com gestor</c:v>
                </c:pt>
                <c:pt idx="5">
                  <c:v>Contratados</c:v>
                </c:pt>
              </c:strCache>
            </c:strRef>
          </c:cat>
          <c:val>
            <c:numRef>
              <c:f>FunilPro!$C$10:$C$15</c:f>
              <c:numCache>
                <c:formatCode>General</c:formatCode>
                <c:ptCount val="6"/>
                <c:pt idx="0">
                  <c:v>1</c:v>
                </c:pt>
                <c:pt idx="1">
                  <c:v>1</c:v>
                </c:pt>
                <c:pt idx="2">
                  <c:v>1</c:v>
                </c:pt>
                <c:pt idx="3">
                  <c:v>1</c:v>
                </c:pt>
                <c:pt idx="4">
                  <c:v>1</c:v>
                </c:pt>
                <c:pt idx="5">
                  <c:v>1</c:v>
                </c:pt>
              </c:numCache>
            </c:numRef>
          </c:val>
        </c:ser>
        <c:dLbls>
          <c:dLblPos val="outEnd"/>
          <c:showLegendKey val="0"/>
          <c:showVal val="1"/>
          <c:showCatName val="0"/>
          <c:showSerName val="0"/>
          <c:showPercent val="0"/>
          <c:showBubbleSize val="0"/>
        </c:dLbls>
        <c:gapWidth val="50"/>
        <c:axId val="196440064"/>
        <c:axId val="196441600"/>
      </c:barChart>
      <c:catAx>
        <c:axId val="196440064"/>
        <c:scaling>
          <c:orientation val="maxMin"/>
        </c:scaling>
        <c:delete val="0"/>
        <c:axPos val="l"/>
        <c:majorTickMark val="out"/>
        <c:minorTickMark val="none"/>
        <c:tickLblPos val="nextTo"/>
        <c:crossAx val="196441600"/>
        <c:crosses val="autoZero"/>
        <c:auto val="1"/>
        <c:lblAlgn val="ctr"/>
        <c:lblOffset val="100"/>
        <c:noMultiLvlLbl val="0"/>
      </c:catAx>
      <c:valAx>
        <c:axId val="196441600"/>
        <c:scaling>
          <c:orientation val="minMax"/>
        </c:scaling>
        <c:delete val="1"/>
        <c:axPos val="t"/>
        <c:numFmt formatCode="General" sourceLinked="1"/>
        <c:majorTickMark val="out"/>
        <c:minorTickMark val="none"/>
        <c:tickLblPos val="nextTo"/>
        <c:crossAx val="196440064"/>
        <c:crosses val="autoZero"/>
        <c:crossBetween val="between"/>
      </c:valAx>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radarChart>
        <c:radarStyle val="filled"/>
        <c:varyColors val="0"/>
        <c:ser>
          <c:idx val="0"/>
          <c:order val="0"/>
          <c:tx>
            <c:strRef>
              <c:f>Rel!$C$17</c:f>
              <c:strCache>
                <c:ptCount val="1"/>
                <c:pt idx="0">
                  <c:v>Nota</c:v>
                </c:pt>
              </c:strCache>
            </c:strRef>
          </c:tx>
          <c:cat>
            <c:strRef>
              <c:f>Rel!$B$18:$B$22</c:f>
              <c:strCache>
                <c:ptCount val="5"/>
                <c:pt idx="0">
                  <c:v>Etapa 1 - Análise de currículo</c:v>
                </c:pt>
                <c:pt idx="1">
                  <c:v>Eatpa 2 - Entrevista via WhatsApp</c:v>
                </c:pt>
                <c:pt idx="2">
                  <c:v>Eatpa 3 - Prova escrita</c:v>
                </c:pt>
                <c:pt idx="3">
                  <c:v>Eatpa 4 - Estudo de caso</c:v>
                </c:pt>
                <c:pt idx="4">
                  <c:v>Eatpa 5 - Entrevista com gestor</c:v>
                </c:pt>
              </c:strCache>
            </c:strRef>
          </c:cat>
          <c:val>
            <c:numRef>
              <c:f>Rel!$C$18:$C$22</c:f>
              <c:numCache>
                <c:formatCode>General</c:formatCode>
                <c:ptCount val="5"/>
                <c:pt idx="0">
                  <c:v>8</c:v>
                </c:pt>
                <c:pt idx="1">
                  <c:v>7</c:v>
                </c:pt>
                <c:pt idx="2">
                  <c:v>7</c:v>
                </c:pt>
                <c:pt idx="3">
                  <c:v>6</c:v>
                </c:pt>
                <c:pt idx="4">
                  <c:v>4</c:v>
                </c:pt>
              </c:numCache>
            </c:numRef>
          </c:val>
        </c:ser>
        <c:dLbls>
          <c:showLegendKey val="0"/>
          <c:showVal val="0"/>
          <c:showCatName val="0"/>
          <c:showSerName val="0"/>
          <c:showPercent val="0"/>
          <c:showBubbleSize val="0"/>
        </c:dLbls>
        <c:axId val="194660992"/>
        <c:axId val="196387200"/>
      </c:radarChart>
      <c:catAx>
        <c:axId val="194660992"/>
        <c:scaling>
          <c:orientation val="minMax"/>
        </c:scaling>
        <c:delete val="0"/>
        <c:axPos val="b"/>
        <c:majorGridlines/>
        <c:numFmt formatCode="General" sourceLinked="0"/>
        <c:majorTickMark val="none"/>
        <c:minorTickMark val="none"/>
        <c:tickLblPos val="nextTo"/>
        <c:spPr>
          <a:ln w="9525">
            <a:noFill/>
          </a:ln>
        </c:spPr>
        <c:txPr>
          <a:bodyPr/>
          <a:lstStyle/>
          <a:p>
            <a:pPr>
              <a:defRPr sz="900"/>
            </a:pPr>
            <a:endParaRPr lang="pt-BR"/>
          </a:p>
        </c:txPr>
        <c:crossAx val="196387200"/>
        <c:crosses val="autoZero"/>
        <c:auto val="1"/>
        <c:lblAlgn val="ctr"/>
        <c:lblOffset val="100"/>
        <c:noMultiLvlLbl val="0"/>
      </c:catAx>
      <c:valAx>
        <c:axId val="196387200"/>
        <c:scaling>
          <c:orientation val="minMax"/>
        </c:scaling>
        <c:delete val="0"/>
        <c:axPos val="l"/>
        <c:majorGridlines/>
        <c:numFmt formatCode="General" sourceLinked="1"/>
        <c:majorTickMark val="out"/>
        <c:minorTickMark val="none"/>
        <c:tickLblPos val="nextTo"/>
        <c:crossAx val="194660992"/>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title>
      <c:layout/>
      <c:overlay val="0"/>
      <c:txPr>
        <a:bodyPr/>
        <a:lstStyle/>
        <a:p>
          <a:pPr>
            <a:defRPr sz="1050" b="0"/>
          </a:pPr>
          <a:endParaRPr lang="pt-BR"/>
        </a:p>
      </c:txPr>
    </c:title>
    <c:autoTitleDeleted val="0"/>
    <c:plotArea>
      <c:layout/>
      <c:barChart>
        <c:barDir val="col"/>
        <c:grouping val="clustered"/>
        <c:varyColors val="0"/>
        <c:ser>
          <c:idx val="0"/>
          <c:order val="0"/>
          <c:tx>
            <c:strRef>
              <c:f>Rel!$B$18</c:f>
              <c:strCache>
                <c:ptCount val="1"/>
                <c:pt idx="0">
                  <c:v>Etapa 1 - Análise de currículo</c:v>
                </c:pt>
              </c:strCache>
            </c:strRef>
          </c:tx>
          <c:invertIfNegative val="0"/>
          <c:dPt>
            <c:idx val="0"/>
            <c:invertIfNegative val="0"/>
            <c:bubble3D val="0"/>
            <c:spPr>
              <a:solidFill>
                <a:schemeClr val="accent1"/>
              </a:solidFill>
            </c:spPr>
          </c:dPt>
          <c:dPt>
            <c:idx val="1"/>
            <c:invertIfNegative val="0"/>
            <c:bubble3D val="0"/>
            <c:spPr>
              <a:solidFill>
                <a:srgbClr val="C0504D"/>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Rel!$C$17:$D$17</c:f>
              <c:strCache>
                <c:ptCount val="2"/>
                <c:pt idx="0">
                  <c:v>Nota</c:v>
                </c:pt>
                <c:pt idx="1">
                  <c:v>Média geral</c:v>
                </c:pt>
              </c:strCache>
            </c:strRef>
          </c:cat>
          <c:val>
            <c:numRef>
              <c:f>Rel!$C$18:$D$18</c:f>
              <c:numCache>
                <c:formatCode>0.0</c:formatCode>
                <c:ptCount val="2"/>
                <c:pt idx="0" formatCode="General">
                  <c:v>8</c:v>
                </c:pt>
                <c:pt idx="1">
                  <c:v>9</c:v>
                </c:pt>
              </c:numCache>
            </c:numRef>
          </c:val>
        </c:ser>
        <c:dLbls>
          <c:showLegendKey val="0"/>
          <c:showVal val="1"/>
          <c:showCatName val="0"/>
          <c:showSerName val="0"/>
          <c:showPercent val="0"/>
          <c:showBubbleSize val="0"/>
        </c:dLbls>
        <c:gapWidth val="150"/>
        <c:overlap val="-25"/>
        <c:axId val="196601344"/>
        <c:axId val="196602880"/>
      </c:barChart>
      <c:catAx>
        <c:axId val="196601344"/>
        <c:scaling>
          <c:orientation val="minMax"/>
        </c:scaling>
        <c:delete val="0"/>
        <c:axPos val="b"/>
        <c:numFmt formatCode="General" sourceLinked="0"/>
        <c:majorTickMark val="none"/>
        <c:minorTickMark val="none"/>
        <c:tickLblPos val="nextTo"/>
        <c:crossAx val="196602880"/>
        <c:crosses val="autoZero"/>
        <c:auto val="1"/>
        <c:lblAlgn val="ctr"/>
        <c:lblOffset val="100"/>
        <c:noMultiLvlLbl val="0"/>
      </c:catAx>
      <c:valAx>
        <c:axId val="196602880"/>
        <c:scaling>
          <c:orientation val="minMax"/>
        </c:scaling>
        <c:delete val="1"/>
        <c:axPos val="l"/>
        <c:numFmt formatCode="General" sourceLinked="1"/>
        <c:majorTickMark val="none"/>
        <c:minorTickMark val="none"/>
        <c:tickLblPos val="nextTo"/>
        <c:crossAx val="196601344"/>
        <c:crosses val="autoZero"/>
        <c:crossBetween val="between"/>
      </c:valAx>
      <c:spPr>
        <a:solidFill>
          <a:schemeClr val="bg1">
            <a:lumMod val="95000"/>
          </a:schemeClr>
        </a:solidFill>
      </c:spPr>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title>
      <c:layout/>
      <c:overlay val="0"/>
      <c:txPr>
        <a:bodyPr/>
        <a:lstStyle/>
        <a:p>
          <a:pPr>
            <a:defRPr sz="1050" b="0"/>
          </a:pPr>
          <a:endParaRPr lang="pt-BR"/>
        </a:p>
      </c:txPr>
    </c:title>
    <c:autoTitleDeleted val="0"/>
    <c:plotArea>
      <c:layout/>
      <c:barChart>
        <c:barDir val="col"/>
        <c:grouping val="clustered"/>
        <c:varyColors val="0"/>
        <c:ser>
          <c:idx val="0"/>
          <c:order val="0"/>
          <c:tx>
            <c:strRef>
              <c:f>Rel!$B$19</c:f>
              <c:strCache>
                <c:ptCount val="1"/>
                <c:pt idx="0">
                  <c:v>Eatpa 2 - Entrevista via WhatsApp</c:v>
                </c:pt>
              </c:strCache>
            </c:strRef>
          </c:tx>
          <c:invertIfNegative val="0"/>
          <c:dPt>
            <c:idx val="0"/>
            <c:invertIfNegative val="0"/>
            <c:bubble3D val="0"/>
            <c:spPr>
              <a:solidFill>
                <a:schemeClr val="accent1"/>
              </a:solidFill>
            </c:spPr>
          </c:dPt>
          <c:dPt>
            <c:idx val="1"/>
            <c:invertIfNegative val="0"/>
            <c:bubble3D val="0"/>
            <c:spPr>
              <a:solidFill>
                <a:srgbClr val="C0504D"/>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Rel!$C$17:$D$17</c:f>
              <c:strCache>
                <c:ptCount val="2"/>
                <c:pt idx="0">
                  <c:v>Nota</c:v>
                </c:pt>
                <c:pt idx="1">
                  <c:v>Média geral</c:v>
                </c:pt>
              </c:strCache>
            </c:strRef>
          </c:cat>
          <c:val>
            <c:numRef>
              <c:f>Rel!$C$19:$D$19</c:f>
              <c:numCache>
                <c:formatCode>0.0</c:formatCode>
                <c:ptCount val="2"/>
                <c:pt idx="0" formatCode="General">
                  <c:v>7</c:v>
                </c:pt>
                <c:pt idx="1">
                  <c:v>8.5</c:v>
                </c:pt>
              </c:numCache>
            </c:numRef>
          </c:val>
        </c:ser>
        <c:dLbls>
          <c:showLegendKey val="0"/>
          <c:showVal val="1"/>
          <c:showCatName val="0"/>
          <c:showSerName val="0"/>
          <c:showPercent val="0"/>
          <c:showBubbleSize val="0"/>
        </c:dLbls>
        <c:gapWidth val="150"/>
        <c:overlap val="-25"/>
        <c:axId val="194715008"/>
        <c:axId val="194718720"/>
      </c:barChart>
      <c:catAx>
        <c:axId val="194715008"/>
        <c:scaling>
          <c:orientation val="minMax"/>
        </c:scaling>
        <c:delete val="0"/>
        <c:axPos val="b"/>
        <c:numFmt formatCode="General" sourceLinked="0"/>
        <c:majorTickMark val="none"/>
        <c:minorTickMark val="none"/>
        <c:tickLblPos val="nextTo"/>
        <c:crossAx val="194718720"/>
        <c:crosses val="autoZero"/>
        <c:auto val="1"/>
        <c:lblAlgn val="ctr"/>
        <c:lblOffset val="100"/>
        <c:noMultiLvlLbl val="0"/>
      </c:catAx>
      <c:valAx>
        <c:axId val="194718720"/>
        <c:scaling>
          <c:orientation val="minMax"/>
        </c:scaling>
        <c:delete val="1"/>
        <c:axPos val="l"/>
        <c:numFmt formatCode="General" sourceLinked="1"/>
        <c:majorTickMark val="out"/>
        <c:minorTickMark val="none"/>
        <c:tickLblPos val="nextTo"/>
        <c:crossAx val="194715008"/>
        <c:crosses val="autoZero"/>
        <c:crossBetween val="between"/>
      </c:valAx>
      <c:spPr>
        <a:solidFill>
          <a:schemeClr val="bg1">
            <a:lumMod val="95000"/>
          </a:schemeClr>
        </a:solidFill>
      </c:spPr>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title>
      <c:layout/>
      <c:overlay val="0"/>
      <c:txPr>
        <a:bodyPr/>
        <a:lstStyle/>
        <a:p>
          <a:pPr>
            <a:defRPr sz="1050" b="0"/>
          </a:pPr>
          <a:endParaRPr lang="pt-BR"/>
        </a:p>
      </c:txPr>
    </c:title>
    <c:autoTitleDeleted val="0"/>
    <c:plotArea>
      <c:layout/>
      <c:barChart>
        <c:barDir val="col"/>
        <c:grouping val="clustered"/>
        <c:varyColors val="0"/>
        <c:ser>
          <c:idx val="0"/>
          <c:order val="0"/>
          <c:tx>
            <c:strRef>
              <c:f>Rel!$B$20</c:f>
              <c:strCache>
                <c:ptCount val="1"/>
                <c:pt idx="0">
                  <c:v>Eatpa 3 - Prova escrita</c:v>
                </c:pt>
              </c:strCache>
            </c:strRef>
          </c:tx>
          <c:invertIfNegative val="0"/>
          <c:dPt>
            <c:idx val="0"/>
            <c:invertIfNegative val="0"/>
            <c:bubble3D val="0"/>
            <c:spPr>
              <a:solidFill>
                <a:schemeClr val="accent1"/>
              </a:solidFill>
            </c:spPr>
          </c:dPt>
          <c:dPt>
            <c:idx val="1"/>
            <c:invertIfNegative val="0"/>
            <c:bubble3D val="0"/>
            <c:spPr>
              <a:solidFill>
                <a:srgbClr val="C0504D"/>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Rel!$C$17:$D$17</c:f>
              <c:strCache>
                <c:ptCount val="2"/>
                <c:pt idx="0">
                  <c:v>Nota</c:v>
                </c:pt>
                <c:pt idx="1">
                  <c:v>Média geral</c:v>
                </c:pt>
              </c:strCache>
            </c:strRef>
          </c:cat>
          <c:val>
            <c:numRef>
              <c:f>Rel!$C$20:$D$20</c:f>
              <c:numCache>
                <c:formatCode>0.0</c:formatCode>
                <c:ptCount val="2"/>
                <c:pt idx="0" formatCode="General">
                  <c:v>7</c:v>
                </c:pt>
                <c:pt idx="1">
                  <c:v>8.5</c:v>
                </c:pt>
              </c:numCache>
            </c:numRef>
          </c:val>
        </c:ser>
        <c:dLbls>
          <c:showLegendKey val="0"/>
          <c:showVal val="1"/>
          <c:showCatName val="0"/>
          <c:showSerName val="0"/>
          <c:showPercent val="0"/>
          <c:showBubbleSize val="0"/>
        </c:dLbls>
        <c:gapWidth val="150"/>
        <c:overlap val="-25"/>
        <c:axId val="194751104"/>
        <c:axId val="194771200"/>
      </c:barChart>
      <c:catAx>
        <c:axId val="194751104"/>
        <c:scaling>
          <c:orientation val="minMax"/>
        </c:scaling>
        <c:delete val="0"/>
        <c:axPos val="b"/>
        <c:numFmt formatCode="General" sourceLinked="0"/>
        <c:majorTickMark val="none"/>
        <c:minorTickMark val="none"/>
        <c:tickLblPos val="nextTo"/>
        <c:crossAx val="194771200"/>
        <c:crosses val="autoZero"/>
        <c:auto val="1"/>
        <c:lblAlgn val="ctr"/>
        <c:lblOffset val="100"/>
        <c:noMultiLvlLbl val="0"/>
      </c:catAx>
      <c:valAx>
        <c:axId val="194771200"/>
        <c:scaling>
          <c:orientation val="minMax"/>
        </c:scaling>
        <c:delete val="1"/>
        <c:axPos val="l"/>
        <c:numFmt formatCode="General" sourceLinked="1"/>
        <c:majorTickMark val="out"/>
        <c:minorTickMark val="none"/>
        <c:tickLblPos val="nextTo"/>
        <c:crossAx val="194751104"/>
        <c:crosses val="autoZero"/>
        <c:crossBetween val="between"/>
      </c:valAx>
      <c:spPr>
        <a:solidFill>
          <a:schemeClr val="bg1">
            <a:lumMod val="95000"/>
          </a:schemeClr>
        </a:solidFill>
      </c:spPr>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title>
      <c:layout/>
      <c:overlay val="0"/>
      <c:txPr>
        <a:bodyPr/>
        <a:lstStyle/>
        <a:p>
          <a:pPr>
            <a:defRPr sz="1050" b="0"/>
          </a:pPr>
          <a:endParaRPr lang="pt-BR"/>
        </a:p>
      </c:txPr>
    </c:title>
    <c:autoTitleDeleted val="0"/>
    <c:plotArea>
      <c:layout/>
      <c:barChart>
        <c:barDir val="col"/>
        <c:grouping val="clustered"/>
        <c:varyColors val="0"/>
        <c:ser>
          <c:idx val="0"/>
          <c:order val="0"/>
          <c:tx>
            <c:strRef>
              <c:f>Rel!$B$21</c:f>
              <c:strCache>
                <c:ptCount val="1"/>
                <c:pt idx="0">
                  <c:v>Eatpa 4 - Estudo de caso</c:v>
                </c:pt>
              </c:strCache>
            </c:strRef>
          </c:tx>
          <c:invertIfNegative val="0"/>
          <c:dPt>
            <c:idx val="0"/>
            <c:invertIfNegative val="0"/>
            <c:bubble3D val="0"/>
            <c:spPr>
              <a:solidFill>
                <a:schemeClr val="accent1"/>
              </a:solidFill>
            </c:spPr>
          </c:dPt>
          <c:dPt>
            <c:idx val="1"/>
            <c:invertIfNegative val="0"/>
            <c:bubble3D val="0"/>
            <c:spPr>
              <a:solidFill>
                <a:srgbClr val="C0504D"/>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Rel!$C$17:$D$17</c:f>
              <c:strCache>
                <c:ptCount val="2"/>
                <c:pt idx="0">
                  <c:v>Nota</c:v>
                </c:pt>
                <c:pt idx="1">
                  <c:v>Média geral</c:v>
                </c:pt>
              </c:strCache>
            </c:strRef>
          </c:cat>
          <c:val>
            <c:numRef>
              <c:f>Rel!$C$21:$D$21</c:f>
              <c:numCache>
                <c:formatCode>0.0</c:formatCode>
                <c:ptCount val="2"/>
                <c:pt idx="0" formatCode="General">
                  <c:v>6</c:v>
                </c:pt>
                <c:pt idx="1">
                  <c:v>8</c:v>
                </c:pt>
              </c:numCache>
            </c:numRef>
          </c:val>
        </c:ser>
        <c:dLbls>
          <c:showLegendKey val="0"/>
          <c:showVal val="1"/>
          <c:showCatName val="0"/>
          <c:showSerName val="0"/>
          <c:showPercent val="0"/>
          <c:showBubbleSize val="0"/>
        </c:dLbls>
        <c:gapWidth val="150"/>
        <c:overlap val="-25"/>
        <c:axId val="194787200"/>
        <c:axId val="194799104"/>
      </c:barChart>
      <c:catAx>
        <c:axId val="194787200"/>
        <c:scaling>
          <c:orientation val="minMax"/>
        </c:scaling>
        <c:delete val="0"/>
        <c:axPos val="b"/>
        <c:numFmt formatCode="General" sourceLinked="0"/>
        <c:majorTickMark val="none"/>
        <c:minorTickMark val="none"/>
        <c:tickLblPos val="nextTo"/>
        <c:crossAx val="194799104"/>
        <c:crosses val="autoZero"/>
        <c:auto val="1"/>
        <c:lblAlgn val="ctr"/>
        <c:lblOffset val="100"/>
        <c:noMultiLvlLbl val="0"/>
      </c:catAx>
      <c:valAx>
        <c:axId val="194799104"/>
        <c:scaling>
          <c:orientation val="minMax"/>
        </c:scaling>
        <c:delete val="1"/>
        <c:axPos val="l"/>
        <c:numFmt formatCode="General" sourceLinked="1"/>
        <c:majorTickMark val="out"/>
        <c:minorTickMark val="none"/>
        <c:tickLblPos val="nextTo"/>
        <c:crossAx val="194787200"/>
        <c:crosses val="autoZero"/>
        <c:crossBetween val="between"/>
      </c:valAx>
      <c:spPr>
        <a:solidFill>
          <a:schemeClr val="bg1">
            <a:lumMod val="95000"/>
          </a:schemeClr>
        </a:solidFill>
      </c:spPr>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title>
      <c:layout/>
      <c:overlay val="0"/>
      <c:txPr>
        <a:bodyPr/>
        <a:lstStyle/>
        <a:p>
          <a:pPr>
            <a:defRPr sz="1050" b="0"/>
          </a:pPr>
          <a:endParaRPr lang="pt-BR"/>
        </a:p>
      </c:txPr>
    </c:title>
    <c:autoTitleDeleted val="0"/>
    <c:plotArea>
      <c:layout/>
      <c:barChart>
        <c:barDir val="col"/>
        <c:grouping val="clustered"/>
        <c:varyColors val="0"/>
        <c:ser>
          <c:idx val="0"/>
          <c:order val="0"/>
          <c:tx>
            <c:strRef>
              <c:f>Rel!$B$22</c:f>
              <c:strCache>
                <c:ptCount val="1"/>
                <c:pt idx="0">
                  <c:v>Eatpa 5 - Entrevista com gestor</c:v>
                </c:pt>
              </c:strCache>
            </c:strRef>
          </c:tx>
          <c:invertIfNegative val="0"/>
          <c:dPt>
            <c:idx val="0"/>
            <c:invertIfNegative val="0"/>
            <c:bubble3D val="0"/>
            <c:spPr>
              <a:solidFill>
                <a:schemeClr val="accent1"/>
              </a:solidFill>
            </c:spPr>
          </c:dPt>
          <c:dPt>
            <c:idx val="1"/>
            <c:invertIfNegative val="0"/>
            <c:bubble3D val="0"/>
            <c:spPr>
              <a:solidFill>
                <a:srgbClr val="C0504D"/>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Rel!$C$17:$D$17</c:f>
              <c:strCache>
                <c:ptCount val="2"/>
                <c:pt idx="0">
                  <c:v>Nota</c:v>
                </c:pt>
                <c:pt idx="1">
                  <c:v>Média geral</c:v>
                </c:pt>
              </c:strCache>
            </c:strRef>
          </c:cat>
          <c:val>
            <c:numRef>
              <c:f>Rel!$C$22:$D$22</c:f>
              <c:numCache>
                <c:formatCode>0.0</c:formatCode>
                <c:ptCount val="2"/>
                <c:pt idx="0" formatCode="General">
                  <c:v>4</c:v>
                </c:pt>
                <c:pt idx="1">
                  <c:v>6.5</c:v>
                </c:pt>
              </c:numCache>
            </c:numRef>
          </c:val>
        </c:ser>
        <c:dLbls>
          <c:showLegendKey val="0"/>
          <c:showVal val="1"/>
          <c:showCatName val="0"/>
          <c:showSerName val="0"/>
          <c:showPercent val="0"/>
          <c:showBubbleSize val="0"/>
        </c:dLbls>
        <c:gapWidth val="150"/>
        <c:overlap val="-25"/>
        <c:axId val="194820736"/>
        <c:axId val="197069056"/>
      </c:barChart>
      <c:catAx>
        <c:axId val="194820736"/>
        <c:scaling>
          <c:orientation val="minMax"/>
        </c:scaling>
        <c:delete val="0"/>
        <c:axPos val="b"/>
        <c:numFmt formatCode="General" sourceLinked="0"/>
        <c:majorTickMark val="none"/>
        <c:minorTickMark val="none"/>
        <c:tickLblPos val="nextTo"/>
        <c:crossAx val="197069056"/>
        <c:crosses val="autoZero"/>
        <c:auto val="1"/>
        <c:lblAlgn val="ctr"/>
        <c:lblOffset val="100"/>
        <c:noMultiLvlLbl val="0"/>
      </c:catAx>
      <c:valAx>
        <c:axId val="197069056"/>
        <c:scaling>
          <c:orientation val="minMax"/>
        </c:scaling>
        <c:delete val="1"/>
        <c:axPos val="l"/>
        <c:numFmt formatCode="General" sourceLinked="1"/>
        <c:majorTickMark val="out"/>
        <c:minorTickMark val="none"/>
        <c:tickLblPos val="nextTo"/>
        <c:crossAx val="194820736"/>
        <c:crosses val="autoZero"/>
        <c:crossBetween val="between"/>
      </c:valAx>
      <c:spPr>
        <a:solidFill>
          <a:schemeClr val="bg1">
            <a:lumMod val="95000"/>
          </a:schemeClr>
        </a:solidFill>
      </c:spPr>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Rel!$C$17</c:f>
              <c:strCache>
                <c:ptCount val="1"/>
                <c:pt idx="0">
                  <c:v>Nota</c:v>
                </c:pt>
              </c:strCache>
            </c:strRef>
          </c:tx>
          <c:spPr>
            <a:ln>
              <a:solidFill>
                <a:schemeClr val="bg1"/>
              </a:solidFill>
            </a:ln>
          </c:spPr>
          <c:dLbls>
            <c:spPr>
              <a:solidFill>
                <a:schemeClr val="bg1"/>
              </a:solidFill>
            </c:spPr>
            <c:txPr>
              <a:bodyPr/>
              <a:lstStyle/>
              <a:p>
                <a:pPr>
                  <a:defRPr sz="900"/>
                </a:pPr>
                <a:endParaRPr lang="pt-BR"/>
              </a:p>
            </c:txPr>
            <c:dLblPos val="inEnd"/>
            <c:showLegendKey val="0"/>
            <c:showVal val="1"/>
            <c:showCatName val="0"/>
            <c:showSerName val="0"/>
            <c:showPercent val="0"/>
            <c:showBubbleSize val="0"/>
            <c:showLeaderLines val="1"/>
          </c:dLbls>
          <c:cat>
            <c:strRef>
              <c:f>Rel!$B$18:$B$22</c:f>
              <c:strCache>
                <c:ptCount val="5"/>
                <c:pt idx="0">
                  <c:v>Etapa 1 - Análise de currículo</c:v>
                </c:pt>
                <c:pt idx="1">
                  <c:v>Eatpa 2 - Entrevista via WhatsApp</c:v>
                </c:pt>
                <c:pt idx="2">
                  <c:v>Eatpa 3 - Prova escrita</c:v>
                </c:pt>
                <c:pt idx="3">
                  <c:v>Eatpa 4 - Estudo de caso</c:v>
                </c:pt>
                <c:pt idx="4">
                  <c:v>Eatpa 5 - Entrevista com gestor</c:v>
                </c:pt>
              </c:strCache>
            </c:strRef>
          </c:cat>
          <c:val>
            <c:numRef>
              <c:f>Rel!$C$18:$C$22</c:f>
              <c:numCache>
                <c:formatCode>General</c:formatCode>
                <c:ptCount val="5"/>
                <c:pt idx="0">
                  <c:v>8</c:v>
                </c:pt>
                <c:pt idx="1">
                  <c:v>7</c:v>
                </c:pt>
                <c:pt idx="2">
                  <c:v>7</c:v>
                </c:pt>
                <c:pt idx="3">
                  <c:v>6</c:v>
                </c:pt>
                <c:pt idx="4">
                  <c:v>4</c:v>
                </c:pt>
              </c:numCache>
            </c:numRef>
          </c:val>
        </c:ser>
        <c:dLbls>
          <c:dLblPos val="inEnd"/>
          <c:showLegendKey val="0"/>
          <c:showVal val="1"/>
          <c:showCatName val="0"/>
          <c:showSerName val="0"/>
          <c:showPercent val="0"/>
          <c:showBubbleSize val="0"/>
          <c:showLeaderLines val="1"/>
        </c:dLbls>
        <c:firstSliceAng val="0"/>
      </c:pieChart>
    </c:plotArea>
    <c:legend>
      <c:legendPos val="r"/>
      <c:layout/>
      <c:overlay val="0"/>
      <c:txPr>
        <a:bodyPr/>
        <a:lstStyle/>
        <a:p>
          <a:pPr>
            <a:defRPr sz="900"/>
          </a:pPr>
          <a:endParaRPr lang="pt-BR"/>
        </a:p>
      </c:txPr>
    </c:legend>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FunilGer!A1"/><Relationship Id="rId3" Type="http://schemas.openxmlformats.org/officeDocument/2006/relationships/hyperlink" Target="#Etapa1!A1"/><Relationship Id="rId7" Type="http://schemas.openxmlformats.org/officeDocument/2006/relationships/hyperlink" Target="#Das!A1"/><Relationship Id="rId2" Type="http://schemas.openxmlformats.org/officeDocument/2006/relationships/hyperlink" Target="#Proc!A1"/><Relationship Id="rId1" Type="http://schemas.openxmlformats.org/officeDocument/2006/relationships/hyperlink" Target="#Cad!A1"/><Relationship Id="rId6" Type="http://schemas.openxmlformats.org/officeDocument/2006/relationships/hyperlink" Target="#Mapa!A1"/><Relationship Id="rId5" Type="http://schemas.openxmlformats.org/officeDocument/2006/relationships/image" Target="../media/image1.jpeg"/><Relationship Id="rId10" Type="http://schemas.openxmlformats.org/officeDocument/2006/relationships/hyperlink" Target="#Apro!A1"/><Relationship Id="rId4" Type="http://schemas.openxmlformats.org/officeDocument/2006/relationships/hyperlink" Target="#Ini!A1"/><Relationship Id="rId9" Type="http://schemas.openxmlformats.org/officeDocument/2006/relationships/hyperlink" Target="#Rel!A1"/></Relationships>
</file>

<file path=xl/drawings/_rels/drawing10.xml.rels><?xml version="1.0" encoding="UTF-8" standalone="yes"?>
<Relationships xmlns="http://schemas.openxmlformats.org/package/2006/relationships"><Relationship Id="rId8" Type="http://schemas.openxmlformats.org/officeDocument/2006/relationships/hyperlink" Target="#Mapa!A1"/><Relationship Id="rId13" Type="http://schemas.openxmlformats.org/officeDocument/2006/relationships/hyperlink" Target="#FunilPro!A1"/><Relationship Id="rId3" Type="http://schemas.openxmlformats.org/officeDocument/2006/relationships/hyperlink" Target="#Cad!A1"/><Relationship Id="rId7" Type="http://schemas.openxmlformats.org/officeDocument/2006/relationships/image" Target="../media/image1.jpeg"/><Relationship Id="rId12" Type="http://schemas.openxmlformats.org/officeDocument/2006/relationships/hyperlink" Target="#Apro!A1"/><Relationship Id="rId2" Type="http://schemas.openxmlformats.org/officeDocument/2006/relationships/chart" Target="../charts/chart1.xml"/><Relationship Id="rId1" Type="http://schemas.openxmlformats.org/officeDocument/2006/relationships/image" Target="../media/image2.png"/><Relationship Id="rId6" Type="http://schemas.openxmlformats.org/officeDocument/2006/relationships/hyperlink" Target="#Ini!A1"/><Relationship Id="rId11" Type="http://schemas.openxmlformats.org/officeDocument/2006/relationships/hyperlink" Target="#Rel!A1"/><Relationship Id="rId5" Type="http://schemas.openxmlformats.org/officeDocument/2006/relationships/hyperlink" Target="#Etapa1!A1"/><Relationship Id="rId10" Type="http://schemas.openxmlformats.org/officeDocument/2006/relationships/hyperlink" Target="#FunilGer!A1"/><Relationship Id="rId4" Type="http://schemas.openxmlformats.org/officeDocument/2006/relationships/hyperlink" Target="#Proc!A1"/><Relationship Id="rId9" Type="http://schemas.openxmlformats.org/officeDocument/2006/relationships/hyperlink" Target="#Das!A1"/></Relationships>
</file>

<file path=xl/drawings/_rels/drawing11.xml.rels><?xml version="1.0" encoding="UTF-8" standalone="yes"?>
<Relationships xmlns="http://schemas.openxmlformats.org/package/2006/relationships"><Relationship Id="rId8" Type="http://schemas.openxmlformats.org/officeDocument/2006/relationships/hyperlink" Target="#Das!A1"/><Relationship Id="rId13" Type="http://schemas.openxmlformats.org/officeDocument/2006/relationships/hyperlink" Target="#FunilPro!A1"/><Relationship Id="rId3" Type="http://schemas.openxmlformats.org/officeDocument/2006/relationships/hyperlink" Target="#Cad!A1"/><Relationship Id="rId7" Type="http://schemas.openxmlformats.org/officeDocument/2006/relationships/hyperlink" Target="#Mapa!A1"/><Relationship Id="rId12"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image" Target="../media/image2.png"/><Relationship Id="rId6" Type="http://schemas.openxmlformats.org/officeDocument/2006/relationships/hyperlink" Target="#Ini!A1"/><Relationship Id="rId11" Type="http://schemas.openxmlformats.org/officeDocument/2006/relationships/hyperlink" Target="#Apro!A1"/><Relationship Id="rId5" Type="http://schemas.openxmlformats.org/officeDocument/2006/relationships/hyperlink" Target="#Etapa1!A1"/><Relationship Id="rId10" Type="http://schemas.openxmlformats.org/officeDocument/2006/relationships/hyperlink" Target="#Rel!A1"/><Relationship Id="rId4" Type="http://schemas.openxmlformats.org/officeDocument/2006/relationships/hyperlink" Target="#Proc!A1"/><Relationship Id="rId9" Type="http://schemas.openxmlformats.org/officeDocument/2006/relationships/hyperlink" Target="#FunilGer!A1"/></Relationships>
</file>

<file path=xl/drawings/_rels/drawing12.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image" Target="../media/image1.jpeg"/><Relationship Id="rId18" Type="http://schemas.openxmlformats.org/officeDocument/2006/relationships/hyperlink" Target="#Apro!A1"/><Relationship Id="rId3" Type="http://schemas.openxmlformats.org/officeDocument/2006/relationships/chart" Target="../charts/chart4.xml"/><Relationship Id="rId7" Type="http://schemas.openxmlformats.org/officeDocument/2006/relationships/chart" Target="../charts/chart8.xml"/><Relationship Id="rId12" Type="http://schemas.openxmlformats.org/officeDocument/2006/relationships/hyperlink" Target="#Ini!A1"/><Relationship Id="rId17" Type="http://schemas.openxmlformats.org/officeDocument/2006/relationships/hyperlink" Target="#Rel!A1"/><Relationship Id="rId2" Type="http://schemas.openxmlformats.org/officeDocument/2006/relationships/chart" Target="../charts/chart3.xml"/><Relationship Id="rId16" Type="http://schemas.openxmlformats.org/officeDocument/2006/relationships/hyperlink" Target="#FunilGer!A1"/><Relationship Id="rId1" Type="http://schemas.openxmlformats.org/officeDocument/2006/relationships/image" Target="../media/image2.png"/><Relationship Id="rId6" Type="http://schemas.openxmlformats.org/officeDocument/2006/relationships/chart" Target="../charts/chart7.xml"/><Relationship Id="rId11" Type="http://schemas.openxmlformats.org/officeDocument/2006/relationships/hyperlink" Target="#Etapa1!A1"/><Relationship Id="rId5" Type="http://schemas.openxmlformats.org/officeDocument/2006/relationships/chart" Target="../charts/chart6.xml"/><Relationship Id="rId15" Type="http://schemas.openxmlformats.org/officeDocument/2006/relationships/hyperlink" Target="#Das!A1"/><Relationship Id="rId10" Type="http://schemas.openxmlformats.org/officeDocument/2006/relationships/hyperlink" Target="#Proc!A1"/><Relationship Id="rId4" Type="http://schemas.openxmlformats.org/officeDocument/2006/relationships/chart" Target="../charts/chart5.xml"/><Relationship Id="rId9" Type="http://schemas.openxmlformats.org/officeDocument/2006/relationships/hyperlink" Target="#Cad!A1"/><Relationship Id="rId14" Type="http://schemas.openxmlformats.org/officeDocument/2006/relationships/hyperlink" Target="#Mapa!A1"/></Relationships>
</file>

<file path=xl/drawings/_rels/drawing13.xml.rels><?xml version="1.0" encoding="UTF-8" standalone="yes"?>
<Relationships xmlns="http://schemas.openxmlformats.org/package/2006/relationships"><Relationship Id="rId8" Type="http://schemas.openxmlformats.org/officeDocument/2006/relationships/hyperlink" Target="#Proc!A1"/><Relationship Id="rId13" Type="http://schemas.openxmlformats.org/officeDocument/2006/relationships/hyperlink" Target="#Das!A1"/><Relationship Id="rId3" Type="http://schemas.openxmlformats.org/officeDocument/2006/relationships/chart" Target="../charts/chart12.xml"/><Relationship Id="rId7" Type="http://schemas.openxmlformats.org/officeDocument/2006/relationships/hyperlink" Target="#Cad!A1"/><Relationship Id="rId12" Type="http://schemas.openxmlformats.org/officeDocument/2006/relationships/hyperlink" Target="#Mapa!A1"/><Relationship Id="rId2" Type="http://schemas.openxmlformats.org/officeDocument/2006/relationships/chart" Target="../charts/chart11.xml"/><Relationship Id="rId16" Type="http://schemas.openxmlformats.org/officeDocument/2006/relationships/hyperlink" Target="#Apro!A1"/><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image" Target="../media/image1.jpeg"/><Relationship Id="rId5" Type="http://schemas.openxmlformats.org/officeDocument/2006/relationships/chart" Target="../charts/chart14.xml"/><Relationship Id="rId15" Type="http://schemas.openxmlformats.org/officeDocument/2006/relationships/hyperlink" Target="#Rel!A1"/><Relationship Id="rId10" Type="http://schemas.openxmlformats.org/officeDocument/2006/relationships/hyperlink" Target="#Ini!A1"/><Relationship Id="rId4" Type="http://schemas.openxmlformats.org/officeDocument/2006/relationships/chart" Target="../charts/chart13.xml"/><Relationship Id="rId9" Type="http://schemas.openxmlformats.org/officeDocument/2006/relationships/hyperlink" Target="#Etapa1!A1"/><Relationship Id="rId14" Type="http://schemas.openxmlformats.org/officeDocument/2006/relationships/hyperlink" Target="#FunilGer!A1"/></Relationships>
</file>

<file path=xl/drawings/_rels/drawing14.xml.rels><?xml version="1.0" encoding="UTF-8" standalone="yes"?>
<Relationships xmlns="http://schemas.openxmlformats.org/package/2006/relationships"><Relationship Id="rId8" Type="http://schemas.openxmlformats.org/officeDocument/2006/relationships/hyperlink" Target="https://www.youtube.com/watch?v=iXW21xFU1x8&amp;list=PLrfhJOPFAvctsgqsZHzsNbEwHBMknV1pD&amp;index=3" TargetMode="External"/><Relationship Id="rId13" Type="http://schemas.openxmlformats.org/officeDocument/2006/relationships/hyperlink" Target="#Mapa!A1"/><Relationship Id="rId18" Type="http://schemas.openxmlformats.org/officeDocument/2006/relationships/hyperlink" Target="#Rel!A1"/><Relationship Id="rId3" Type="http://schemas.openxmlformats.org/officeDocument/2006/relationships/hyperlink" Target="#Etapa1!A1"/><Relationship Id="rId21" Type="http://schemas.openxmlformats.org/officeDocument/2006/relationships/hyperlink" Target="https://www.youtube.com/watch?v=DGUAJFXaNEM&amp;list=PLrfhJOPFAvctsgqsZHzsNbEwHBMknV1pD&amp;index=8" TargetMode="External"/><Relationship Id="rId7" Type="http://schemas.openxmlformats.org/officeDocument/2006/relationships/image" Target="../media/image3.png"/><Relationship Id="rId12" Type="http://schemas.openxmlformats.org/officeDocument/2006/relationships/image" Target="../media/image1.jpeg"/><Relationship Id="rId17" Type="http://schemas.openxmlformats.org/officeDocument/2006/relationships/hyperlink" Target="#FunilGer!A1"/><Relationship Id="rId2" Type="http://schemas.openxmlformats.org/officeDocument/2006/relationships/hyperlink" Target="#Proc!A1"/><Relationship Id="rId16" Type="http://schemas.openxmlformats.org/officeDocument/2006/relationships/hyperlink" Target="#Sou!A1"/><Relationship Id="rId20" Type="http://schemas.openxmlformats.org/officeDocument/2006/relationships/hyperlink" Target="https://www.youtube.com/watch?v=0KE7hFOUMnA&amp;list=PLrfhJOPFAvctsgqsZHzsNbEwHBMknV1pD&amp;index=7" TargetMode="External"/><Relationship Id="rId1" Type="http://schemas.openxmlformats.org/officeDocument/2006/relationships/hyperlink" Target="#Cad!A1"/><Relationship Id="rId6" Type="http://schemas.openxmlformats.org/officeDocument/2006/relationships/hyperlink" Target="https://www.youtube.com/watch?v=OfifewNm0yw&amp;list=PLrfhJOPFAvctsgqsZHzsNbEwHBMknV1pD&amp;index=2" TargetMode="External"/><Relationship Id="rId11" Type="http://schemas.openxmlformats.org/officeDocument/2006/relationships/hyperlink" Target="https://www.youtube.com/watch?v=c9fcF50ABMc&amp;list=PLrfhJOPFAvctsgqsZHzsNbEwHBMknV1pD&amp;index=6" TargetMode="External"/><Relationship Id="rId5" Type="http://schemas.openxmlformats.org/officeDocument/2006/relationships/hyperlink" Target="#Duv!A1"/><Relationship Id="rId15" Type="http://schemas.openxmlformats.org/officeDocument/2006/relationships/hyperlink" Target="#Sug!A1"/><Relationship Id="rId10" Type="http://schemas.openxmlformats.org/officeDocument/2006/relationships/hyperlink" Target="https://www.youtube.com/watch?v=HGaCPPeIbLk&amp;list=PLrfhJOPFAvctsgqsZHzsNbEwHBMknV1pD&amp;index=5" TargetMode="External"/><Relationship Id="rId19" Type="http://schemas.openxmlformats.org/officeDocument/2006/relationships/hyperlink" Target="#Apro!A1"/><Relationship Id="rId4" Type="http://schemas.openxmlformats.org/officeDocument/2006/relationships/hyperlink" Target="#Ini!A1"/><Relationship Id="rId9" Type="http://schemas.openxmlformats.org/officeDocument/2006/relationships/hyperlink" Target="https://www.youtube.com/watch?v=lAXpHJiqkvc&amp;list=PLrfhJOPFAvctsgqsZHzsNbEwHBMknV1pD&amp;index=4" TargetMode="External"/><Relationship Id="rId14" Type="http://schemas.openxmlformats.org/officeDocument/2006/relationships/hyperlink" Target="#Das!A1"/><Relationship Id="rId22" Type="http://schemas.openxmlformats.org/officeDocument/2006/relationships/hyperlink" Target="https://www.youtube.com/watch?v=m4WjV_lPD2s&amp;list=PLrfhJOPFAvctsgqsZHzsNbEwHBMknV1pD&amp;index=9" TargetMode="External"/></Relationships>
</file>

<file path=xl/drawings/_rels/drawing15.xml.rels><?xml version="1.0" encoding="UTF-8" standalone="yes"?>
<Relationships xmlns="http://schemas.openxmlformats.org/package/2006/relationships"><Relationship Id="rId8" Type="http://schemas.openxmlformats.org/officeDocument/2006/relationships/image" Target="../media/image1.jpeg"/><Relationship Id="rId13" Type="http://schemas.openxmlformats.org/officeDocument/2006/relationships/hyperlink" Target="#Apro!A1"/><Relationship Id="rId3" Type="http://schemas.openxmlformats.org/officeDocument/2006/relationships/hyperlink" Target="#Sug!A1"/><Relationship Id="rId7" Type="http://schemas.openxmlformats.org/officeDocument/2006/relationships/hyperlink" Target="#Etapa1!A1"/><Relationship Id="rId12" Type="http://schemas.openxmlformats.org/officeDocument/2006/relationships/hyperlink" Target="#Rel!A1"/><Relationship Id="rId2" Type="http://schemas.openxmlformats.org/officeDocument/2006/relationships/hyperlink" Target="#Duv!A1"/><Relationship Id="rId1" Type="http://schemas.openxmlformats.org/officeDocument/2006/relationships/hyperlink" Target="#Ini!A1"/><Relationship Id="rId6" Type="http://schemas.openxmlformats.org/officeDocument/2006/relationships/hyperlink" Target="#Proc!A1"/><Relationship Id="rId11" Type="http://schemas.openxmlformats.org/officeDocument/2006/relationships/hyperlink" Target="#FunilGer!A1"/><Relationship Id="rId5" Type="http://schemas.openxmlformats.org/officeDocument/2006/relationships/hyperlink" Target="#Cad!A1"/><Relationship Id="rId10" Type="http://schemas.openxmlformats.org/officeDocument/2006/relationships/hyperlink" Target="#Das!A1"/><Relationship Id="rId4" Type="http://schemas.openxmlformats.org/officeDocument/2006/relationships/hyperlink" Target="#Sou!A1"/><Relationship Id="rId9" Type="http://schemas.openxmlformats.org/officeDocument/2006/relationships/hyperlink" Target="#Mapa!A1"/></Relationships>
</file>

<file path=xl/drawings/_rels/drawing16.xml.rels><?xml version="1.0" encoding="UTF-8" standalone="yes"?>
<Relationships xmlns="http://schemas.openxmlformats.org/package/2006/relationships"><Relationship Id="rId8" Type="http://schemas.openxmlformats.org/officeDocument/2006/relationships/image" Target="../media/image5.JPG"/><Relationship Id="rId13" Type="http://schemas.openxmlformats.org/officeDocument/2006/relationships/hyperlink" Target="#Mapa!A1"/><Relationship Id="rId3" Type="http://schemas.openxmlformats.org/officeDocument/2006/relationships/hyperlink" Target="#Ini!A1"/><Relationship Id="rId7" Type="http://schemas.openxmlformats.org/officeDocument/2006/relationships/hyperlink" Target="https://souza.xyz/produto/pacote-de-planilhas-de-gestao-de-pessoas/" TargetMode="External"/><Relationship Id="rId12" Type="http://schemas.openxmlformats.org/officeDocument/2006/relationships/image" Target="../media/image1.jpeg"/><Relationship Id="rId17" Type="http://schemas.openxmlformats.org/officeDocument/2006/relationships/hyperlink" Target="#Apro!A1"/><Relationship Id="rId2" Type="http://schemas.openxmlformats.org/officeDocument/2006/relationships/image" Target="../media/image4.JPG"/><Relationship Id="rId16" Type="http://schemas.openxmlformats.org/officeDocument/2006/relationships/hyperlink" Target="#Rel!A1"/><Relationship Id="rId1" Type="http://schemas.openxmlformats.org/officeDocument/2006/relationships/hyperlink" Target="https://souza.xyz/produto/pacote-com-todas-as-planilhas-da-souza-promocao-2019/" TargetMode="External"/><Relationship Id="rId6" Type="http://schemas.openxmlformats.org/officeDocument/2006/relationships/hyperlink" Target="#Sou!A1"/><Relationship Id="rId11" Type="http://schemas.openxmlformats.org/officeDocument/2006/relationships/hyperlink" Target="#Etapa1!A1"/><Relationship Id="rId5" Type="http://schemas.openxmlformats.org/officeDocument/2006/relationships/hyperlink" Target="#Sug!A1"/><Relationship Id="rId15" Type="http://schemas.openxmlformats.org/officeDocument/2006/relationships/hyperlink" Target="#FunilGer!A1"/><Relationship Id="rId10" Type="http://schemas.openxmlformats.org/officeDocument/2006/relationships/hyperlink" Target="#Proc!A1"/><Relationship Id="rId4" Type="http://schemas.openxmlformats.org/officeDocument/2006/relationships/hyperlink" Target="#Duv!A1"/><Relationship Id="rId9" Type="http://schemas.openxmlformats.org/officeDocument/2006/relationships/hyperlink" Target="#Cad!A1"/><Relationship Id="rId14" Type="http://schemas.openxmlformats.org/officeDocument/2006/relationships/hyperlink" Target="#Das!A1"/></Relationships>
</file>

<file path=xl/drawings/_rels/drawing17.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hyperlink" Target="#Sug!A1"/><Relationship Id="rId18" Type="http://schemas.openxmlformats.org/officeDocument/2006/relationships/image" Target="../media/image1.jpeg"/><Relationship Id="rId3" Type="http://schemas.openxmlformats.org/officeDocument/2006/relationships/hyperlink" Target="https://www.instagram.com/souza_sistemas/" TargetMode="External"/><Relationship Id="rId21" Type="http://schemas.openxmlformats.org/officeDocument/2006/relationships/hyperlink" Target="#FunilGer!A1"/><Relationship Id="rId7" Type="http://schemas.openxmlformats.org/officeDocument/2006/relationships/hyperlink" Target="https://www.youtube.com/c/FlavioSouza3350/featured" TargetMode="External"/><Relationship Id="rId12" Type="http://schemas.openxmlformats.org/officeDocument/2006/relationships/hyperlink" Target="#Duv!A1"/><Relationship Id="rId17" Type="http://schemas.openxmlformats.org/officeDocument/2006/relationships/hyperlink" Target="#Etapa1!A1"/><Relationship Id="rId2" Type="http://schemas.openxmlformats.org/officeDocument/2006/relationships/image" Target="../media/image6.png"/><Relationship Id="rId16" Type="http://schemas.openxmlformats.org/officeDocument/2006/relationships/hyperlink" Target="#Proc!A1"/><Relationship Id="rId20" Type="http://schemas.openxmlformats.org/officeDocument/2006/relationships/hyperlink" Target="#Das!A1"/><Relationship Id="rId1" Type="http://schemas.openxmlformats.org/officeDocument/2006/relationships/hyperlink" Target="https://souza.xyz/loja/" TargetMode="External"/><Relationship Id="rId6" Type="http://schemas.openxmlformats.org/officeDocument/2006/relationships/image" Target="../media/image8.png"/><Relationship Id="rId11" Type="http://schemas.openxmlformats.org/officeDocument/2006/relationships/hyperlink" Target="#Ini!A1"/><Relationship Id="rId5" Type="http://schemas.openxmlformats.org/officeDocument/2006/relationships/hyperlink" Target="https://www.facebook.com/souzasistemas" TargetMode="External"/><Relationship Id="rId15" Type="http://schemas.openxmlformats.org/officeDocument/2006/relationships/hyperlink" Target="#Cad!A1"/><Relationship Id="rId23" Type="http://schemas.openxmlformats.org/officeDocument/2006/relationships/hyperlink" Target="#Apro!A1"/><Relationship Id="rId10" Type="http://schemas.openxmlformats.org/officeDocument/2006/relationships/image" Target="../media/image10.png"/><Relationship Id="rId19" Type="http://schemas.openxmlformats.org/officeDocument/2006/relationships/hyperlink" Target="#Mapa!A1"/><Relationship Id="rId4" Type="http://schemas.openxmlformats.org/officeDocument/2006/relationships/image" Target="../media/image7.png"/><Relationship Id="rId9" Type="http://schemas.openxmlformats.org/officeDocument/2006/relationships/hyperlink" Target="http://blog.souza.xyz/" TargetMode="External"/><Relationship Id="rId14" Type="http://schemas.openxmlformats.org/officeDocument/2006/relationships/hyperlink" Target="#Sou!A1"/><Relationship Id="rId22" Type="http://schemas.openxmlformats.org/officeDocument/2006/relationships/hyperlink" Target="#Rel!A1"/></Relationships>
</file>

<file path=xl/drawings/_rels/drawing2.xml.rels><?xml version="1.0" encoding="UTF-8" standalone="yes"?>
<Relationships xmlns="http://schemas.openxmlformats.org/package/2006/relationships"><Relationship Id="rId8" Type="http://schemas.openxmlformats.org/officeDocument/2006/relationships/hyperlink" Target="#FunilGer!A1"/><Relationship Id="rId3" Type="http://schemas.openxmlformats.org/officeDocument/2006/relationships/hyperlink" Target="#Etapa1!A1"/><Relationship Id="rId7" Type="http://schemas.openxmlformats.org/officeDocument/2006/relationships/hyperlink" Target="#Das!A1"/><Relationship Id="rId2" Type="http://schemas.openxmlformats.org/officeDocument/2006/relationships/hyperlink" Target="#Proc!A1"/><Relationship Id="rId1" Type="http://schemas.openxmlformats.org/officeDocument/2006/relationships/hyperlink" Target="#Cad!A1"/><Relationship Id="rId6" Type="http://schemas.openxmlformats.org/officeDocument/2006/relationships/hyperlink" Target="#Mapa!A1"/><Relationship Id="rId5" Type="http://schemas.openxmlformats.org/officeDocument/2006/relationships/image" Target="../media/image1.jpeg"/><Relationship Id="rId10" Type="http://schemas.openxmlformats.org/officeDocument/2006/relationships/hyperlink" Target="#Apro!A1"/><Relationship Id="rId4" Type="http://schemas.openxmlformats.org/officeDocument/2006/relationships/hyperlink" Target="#Ini!A1"/><Relationship Id="rId9" Type="http://schemas.openxmlformats.org/officeDocument/2006/relationships/hyperlink" Target="#Rel!A1"/></Relationships>
</file>

<file path=xl/drawings/_rels/drawing3.xml.rels><?xml version="1.0" encoding="UTF-8" standalone="yes"?>
<Relationships xmlns="http://schemas.openxmlformats.org/package/2006/relationships"><Relationship Id="rId8" Type="http://schemas.openxmlformats.org/officeDocument/2006/relationships/hyperlink" Target="#Das!A1"/><Relationship Id="rId3" Type="http://schemas.openxmlformats.org/officeDocument/2006/relationships/hyperlink" Target="#Proc!A1"/><Relationship Id="rId7" Type="http://schemas.openxmlformats.org/officeDocument/2006/relationships/hyperlink" Target="#Mapa!A1"/><Relationship Id="rId2" Type="http://schemas.openxmlformats.org/officeDocument/2006/relationships/hyperlink" Target="#Cad!A1"/><Relationship Id="rId1" Type="http://schemas.openxmlformats.org/officeDocument/2006/relationships/image" Target="../media/image2.png"/><Relationship Id="rId6" Type="http://schemas.openxmlformats.org/officeDocument/2006/relationships/image" Target="../media/image1.jpeg"/><Relationship Id="rId11" Type="http://schemas.openxmlformats.org/officeDocument/2006/relationships/hyperlink" Target="#Apro!A1"/><Relationship Id="rId5" Type="http://schemas.openxmlformats.org/officeDocument/2006/relationships/hyperlink" Target="#Ini!A1"/><Relationship Id="rId10" Type="http://schemas.openxmlformats.org/officeDocument/2006/relationships/hyperlink" Target="#Rel!A1"/><Relationship Id="rId4" Type="http://schemas.openxmlformats.org/officeDocument/2006/relationships/hyperlink" Target="#Etapa1!A1"/><Relationship Id="rId9" Type="http://schemas.openxmlformats.org/officeDocument/2006/relationships/hyperlink" Target="#FunilGer!A1"/></Relationships>
</file>

<file path=xl/drawings/_rels/drawing4.xml.rels><?xml version="1.0" encoding="UTF-8" standalone="yes"?>
<Relationships xmlns="http://schemas.openxmlformats.org/package/2006/relationships"><Relationship Id="rId8" Type="http://schemas.openxmlformats.org/officeDocument/2006/relationships/hyperlink" Target="#Das!A1"/><Relationship Id="rId13" Type="http://schemas.openxmlformats.org/officeDocument/2006/relationships/hyperlink" Target="#Etapa3!A1"/><Relationship Id="rId3" Type="http://schemas.openxmlformats.org/officeDocument/2006/relationships/hyperlink" Target="#Proc!A1"/><Relationship Id="rId7" Type="http://schemas.openxmlformats.org/officeDocument/2006/relationships/hyperlink" Target="#Mapa!A1"/><Relationship Id="rId12" Type="http://schemas.openxmlformats.org/officeDocument/2006/relationships/hyperlink" Target="#Etapa2!A1"/><Relationship Id="rId2" Type="http://schemas.openxmlformats.org/officeDocument/2006/relationships/hyperlink" Target="#Cad!A1"/><Relationship Id="rId1" Type="http://schemas.openxmlformats.org/officeDocument/2006/relationships/image" Target="../media/image2.png"/><Relationship Id="rId6" Type="http://schemas.openxmlformats.org/officeDocument/2006/relationships/image" Target="../media/image1.jpeg"/><Relationship Id="rId11" Type="http://schemas.openxmlformats.org/officeDocument/2006/relationships/hyperlink" Target="#Apro!A1"/><Relationship Id="rId5" Type="http://schemas.openxmlformats.org/officeDocument/2006/relationships/hyperlink" Target="#Ini!A1"/><Relationship Id="rId15" Type="http://schemas.openxmlformats.org/officeDocument/2006/relationships/hyperlink" Target="#Etapa5!A1"/><Relationship Id="rId10" Type="http://schemas.openxmlformats.org/officeDocument/2006/relationships/hyperlink" Target="#Rel!A1"/><Relationship Id="rId4" Type="http://schemas.openxmlformats.org/officeDocument/2006/relationships/hyperlink" Target="#Etapa1!A1"/><Relationship Id="rId9" Type="http://schemas.openxmlformats.org/officeDocument/2006/relationships/hyperlink" Target="#FunilGer!A1"/><Relationship Id="rId14" Type="http://schemas.openxmlformats.org/officeDocument/2006/relationships/hyperlink" Target="#Etapa4!A1"/></Relationships>
</file>

<file path=xl/drawings/_rels/drawing5.xml.rels><?xml version="1.0" encoding="UTF-8" standalone="yes"?>
<Relationships xmlns="http://schemas.openxmlformats.org/package/2006/relationships"><Relationship Id="rId8" Type="http://schemas.openxmlformats.org/officeDocument/2006/relationships/hyperlink" Target="#FunilGer!A1"/><Relationship Id="rId13" Type="http://schemas.openxmlformats.org/officeDocument/2006/relationships/hyperlink" Target="#Etapa3!A1"/><Relationship Id="rId3" Type="http://schemas.openxmlformats.org/officeDocument/2006/relationships/hyperlink" Target="#Proc!A1"/><Relationship Id="rId7" Type="http://schemas.openxmlformats.org/officeDocument/2006/relationships/hyperlink" Target="#Das!A1"/><Relationship Id="rId12" Type="http://schemas.openxmlformats.org/officeDocument/2006/relationships/hyperlink" Target="#Etapa2!A1"/><Relationship Id="rId2" Type="http://schemas.openxmlformats.org/officeDocument/2006/relationships/hyperlink" Target="#Cad!A1"/><Relationship Id="rId1" Type="http://schemas.openxmlformats.org/officeDocument/2006/relationships/image" Target="../media/image2.png"/><Relationship Id="rId6" Type="http://schemas.openxmlformats.org/officeDocument/2006/relationships/hyperlink" Target="#Mapa!A1"/><Relationship Id="rId11" Type="http://schemas.openxmlformats.org/officeDocument/2006/relationships/image" Target="../media/image1.jpeg"/><Relationship Id="rId5" Type="http://schemas.openxmlformats.org/officeDocument/2006/relationships/hyperlink" Target="#Ini!A1"/><Relationship Id="rId15" Type="http://schemas.openxmlformats.org/officeDocument/2006/relationships/hyperlink" Target="#Etapa5!A1"/><Relationship Id="rId10" Type="http://schemas.openxmlformats.org/officeDocument/2006/relationships/hyperlink" Target="#Apro!A1"/><Relationship Id="rId4" Type="http://schemas.openxmlformats.org/officeDocument/2006/relationships/hyperlink" Target="#Etapa1!A1"/><Relationship Id="rId9" Type="http://schemas.openxmlformats.org/officeDocument/2006/relationships/hyperlink" Target="#Rel!A1"/><Relationship Id="rId14" Type="http://schemas.openxmlformats.org/officeDocument/2006/relationships/hyperlink" Target="#Etapa4!A1"/></Relationships>
</file>

<file path=xl/drawings/_rels/drawing6.xml.rels><?xml version="1.0" encoding="UTF-8" standalone="yes"?>
<Relationships xmlns="http://schemas.openxmlformats.org/package/2006/relationships"><Relationship Id="rId8" Type="http://schemas.openxmlformats.org/officeDocument/2006/relationships/hyperlink" Target="#FunilGer!A1"/><Relationship Id="rId13" Type="http://schemas.openxmlformats.org/officeDocument/2006/relationships/hyperlink" Target="#Etapa3!A1"/><Relationship Id="rId3" Type="http://schemas.openxmlformats.org/officeDocument/2006/relationships/hyperlink" Target="#Proc!A1"/><Relationship Id="rId7" Type="http://schemas.openxmlformats.org/officeDocument/2006/relationships/hyperlink" Target="#Das!A1"/><Relationship Id="rId12" Type="http://schemas.openxmlformats.org/officeDocument/2006/relationships/hyperlink" Target="#Etapa2!A1"/><Relationship Id="rId2" Type="http://schemas.openxmlformats.org/officeDocument/2006/relationships/hyperlink" Target="#Cad!A1"/><Relationship Id="rId1" Type="http://schemas.openxmlformats.org/officeDocument/2006/relationships/image" Target="../media/image2.png"/><Relationship Id="rId6" Type="http://schemas.openxmlformats.org/officeDocument/2006/relationships/hyperlink" Target="#Mapa!A1"/><Relationship Id="rId11" Type="http://schemas.openxmlformats.org/officeDocument/2006/relationships/image" Target="../media/image1.jpeg"/><Relationship Id="rId5" Type="http://schemas.openxmlformats.org/officeDocument/2006/relationships/hyperlink" Target="#Ini!A1"/><Relationship Id="rId15" Type="http://schemas.openxmlformats.org/officeDocument/2006/relationships/hyperlink" Target="#Etapa5!A1"/><Relationship Id="rId10" Type="http://schemas.openxmlformats.org/officeDocument/2006/relationships/hyperlink" Target="#Apro!A1"/><Relationship Id="rId4" Type="http://schemas.openxmlformats.org/officeDocument/2006/relationships/hyperlink" Target="#Etapa1!A1"/><Relationship Id="rId9" Type="http://schemas.openxmlformats.org/officeDocument/2006/relationships/hyperlink" Target="#Rel!A1"/><Relationship Id="rId14" Type="http://schemas.openxmlformats.org/officeDocument/2006/relationships/hyperlink" Target="#Etapa4!A1"/></Relationships>
</file>

<file path=xl/drawings/_rels/drawing7.xml.rels><?xml version="1.0" encoding="UTF-8" standalone="yes"?>
<Relationships xmlns="http://schemas.openxmlformats.org/package/2006/relationships"><Relationship Id="rId8" Type="http://schemas.openxmlformats.org/officeDocument/2006/relationships/hyperlink" Target="#FunilGer!A1"/><Relationship Id="rId13" Type="http://schemas.openxmlformats.org/officeDocument/2006/relationships/hyperlink" Target="#Etapa3!A1"/><Relationship Id="rId3" Type="http://schemas.openxmlformats.org/officeDocument/2006/relationships/hyperlink" Target="#Proc!A1"/><Relationship Id="rId7" Type="http://schemas.openxmlformats.org/officeDocument/2006/relationships/hyperlink" Target="#Das!A1"/><Relationship Id="rId12" Type="http://schemas.openxmlformats.org/officeDocument/2006/relationships/hyperlink" Target="#Etapa2!A1"/><Relationship Id="rId2" Type="http://schemas.openxmlformats.org/officeDocument/2006/relationships/hyperlink" Target="#Cad!A1"/><Relationship Id="rId1" Type="http://schemas.openxmlformats.org/officeDocument/2006/relationships/image" Target="../media/image2.png"/><Relationship Id="rId6" Type="http://schemas.openxmlformats.org/officeDocument/2006/relationships/hyperlink" Target="#Mapa!A1"/><Relationship Id="rId11" Type="http://schemas.openxmlformats.org/officeDocument/2006/relationships/image" Target="../media/image1.jpeg"/><Relationship Id="rId5" Type="http://schemas.openxmlformats.org/officeDocument/2006/relationships/hyperlink" Target="#Ini!A1"/><Relationship Id="rId15" Type="http://schemas.openxmlformats.org/officeDocument/2006/relationships/hyperlink" Target="#Etapa5!A1"/><Relationship Id="rId10" Type="http://schemas.openxmlformats.org/officeDocument/2006/relationships/hyperlink" Target="#Apro!A1"/><Relationship Id="rId4" Type="http://schemas.openxmlformats.org/officeDocument/2006/relationships/hyperlink" Target="#Etapa1!A1"/><Relationship Id="rId9" Type="http://schemas.openxmlformats.org/officeDocument/2006/relationships/hyperlink" Target="#Rel!A1"/><Relationship Id="rId14" Type="http://schemas.openxmlformats.org/officeDocument/2006/relationships/hyperlink" Target="#Etapa4!A1"/></Relationships>
</file>

<file path=xl/drawings/_rels/drawing8.xml.rels><?xml version="1.0" encoding="UTF-8" standalone="yes"?>
<Relationships xmlns="http://schemas.openxmlformats.org/package/2006/relationships"><Relationship Id="rId8" Type="http://schemas.openxmlformats.org/officeDocument/2006/relationships/hyperlink" Target="#FunilGer!A1"/><Relationship Id="rId13" Type="http://schemas.openxmlformats.org/officeDocument/2006/relationships/hyperlink" Target="#Etapa3!A1"/><Relationship Id="rId3" Type="http://schemas.openxmlformats.org/officeDocument/2006/relationships/hyperlink" Target="#Proc!A1"/><Relationship Id="rId7" Type="http://schemas.openxmlformats.org/officeDocument/2006/relationships/hyperlink" Target="#Das!A1"/><Relationship Id="rId12" Type="http://schemas.openxmlformats.org/officeDocument/2006/relationships/hyperlink" Target="#Etapa2!A1"/><Relationship Id="rId2" Type="http://schemas.openxmlformats.org/officeDocument/2006/relationships/hyperlink" Target="#Cad!A1"/><Relationship Id="rId1" Type="http://schemas.openxmlformats.org/officeDocument/2006/relationships/image" Target="../media/image2.png"/><Relationship Id="rId6" Type="http://schemas.openxmlformats.org/officeDocument/2006/relationships/hyperlink" Target="#Mapa!A1"/><Relationship Id="rId11" Type="http://schemas.openxmlformats.org/officeDocument/2006/relationships/image" Target="../media/image1.jpeg"/><Relationship Id="rId5" Type="http://schemas.openxmlformats.org/officeDocument/2006/relationships/hyperlink" Target="#Ini!A1"/><Relationship Id="rId15" Type="http://schemas.openxmlformats.org/officeDocument/2006/relationships/hyperlink" Target="#Etapa5!A1"/><Relationship Id="rId10" Type="http://schemas.openxmlformats.org/officeDocument/2006/relationships/hyperlink" Target="#Apro!A1"/><Relationship Id="rId4" Type="http://schemas.openxmlformats.org/officeDocument/2006/relationships/hyperlink" Target="#Etapa1!A1"/><Relationship Id="rId9" Type="http://schemas.openxmlformats.org/officeDocument/2006/relationships/hyperlink" Target="#Rel!A1"/><Relationship Id="rId14" Type="http://schemas.openxmlformats.org/officeDocument/2006/relationships/hyperlink" Target="#Etapa4!A1"/></Relationships>
</file>

<file path=xl/drawings/_rels/drawing9.xml.rels><?xml version="1.0" encoding="UTF-8" standalone="yes"?>
<Relationships xmlns="http://schemas.openxmlformats.org/package/2006/relationships"><Relationship Id="rId8" Type="http://schemas.openxmlformats.org/officeDocument/2006/relationships/hyperlink" Target="#Das!A1"/><Relationship Id="rId3" Type="http://schemas.openxmlformats.org/officeDocument/2006/relationships/hyperlink" Target="#Proc!A1"/><Relationship Id="rId7" Type="http://schemas.openxmlformats.org/officeDocument/2006/relationships/hyperlink" Target="#Mapa!A1"/><Relationship Id="rId2" Type="http://schemas.openxmlformats.org/officeDocument/2006/relationships/hyperlink" Target="#Cad!A1"/><Relationship Id="rId1" Type="http://schemas.openxmlformats.org/officeDocument/2006/relationships/image" Target="../media/image2.png"/><Relationship Id="rId6" Type="http://schemas.openxmlformats.org/officeDocument/2006/relationships/image" Target="../media/image1.jpeg"/><Relationship Id="rId11" Type="http://schemas.openxmlformats.org/officeDocument/2006/relationships/hyperlink" Target="#Apro!A1"/><Relationship Id="rId5" Type="http://schemas.openxmlformats.org/officeDocument/2006/relationships/hyperlink" Target="#Ini!A1"/><Relationship Id="rId10" Type="http://schemas.openxmlformats.org/officeDocument/2006/relationships/hyperlink" Target="#Rel!A1"/><Relationship Id="rId4" Type="http://schemas.openxmlformats.org/officeDocument/2006/relationships/hyperlink" Target="#Etapa1!A1"/><Relationship Id="rId9" Type="http://schemas.openxmlformats.org/officeDocument/2006/relationships/hyperlink" Target="#FunilGer!A1"/></Relationships>
</file>

<file path=xl/drawings/drawing1.xml><?xml version="1.0" encoding="utf-8"?>
<xdr:wsDr xmlns:xdr="http://schemas.openxmlformats.org/drawingml/2006/spreadsheetDrawing" xmlns:a="http://schemas.openxmlformats.org/drawingml/2006/main">
  <xdr:oneCellAnchor>
    <xdr:from>
      <xdr:col>3</xdr:col>
      <xdr:colOff>2619375</xdr:colOff>
      <xdr:row>3</xdr:row>
      <xdr:rowOff>28575</xdr:rowOff>
    </xdr:from>
    <xdr:ext cx="5112000" cy="421141"/>
    <xdr:sp macro="" textlink="">
      <xdr:nvSpPr>
        <xdr:cNvPr id="2" name="CaixaDeTexto 1"/>
        <xdr:cNvSpPr txBox="1"/>
      </xdr:nvSpPr>
      <xdr:spPr>
        <a:xfrm>
          <a:off x="6991350" y="600075"/>
          <a:ext cx="5112000" cy="421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r"/>
          <a:r>
            <a:rPr lang="pt-BR" sz="1050"/>
            <a:t>Nessa aba você irá cadastrar os níveis de escolaridade, as etapas do processo</a:t>
          </a:r>
          <a:r>
            <a:rPr lang="pt-BR" sz="1050" baseline="0"/>
            <a:t> seletivo e as vagas ofertadas. Esses dados serão utilizados em outras abas da planilha.</a:t>
          </a:r>
          <a:endParaRPr lang="pt-BR" sz="1050"/>
        </a:p>
      </xdr:txBody>
    </xdr:sp>
    <xdr:clientData/>
  </xdr:oneCellAnchor>
  <xdr:twoCellAnchor editAs="absolute">
    <xdr:from>
      <xdr:col>1</xdr:col>
      <xdr:colOff>2170373</xdr:colOff>
      <xdr:row>0</xdr:row>
      <xdr:rowOff>0</xdr:rowOff>
    </xdr:from>
    <xdr:to>
      <xdr:col>1</xdr:col>
      <xdr:colOff>2998373</xdr:colOff>
      <xdr:row>1</xdr:row>
      <xdr:rowOff>15000</xdr:rowOff>
    </xdr:to>
    <xdr:sp macro="" textlink="">
      <xdr:nvSpPr>
        <xdr:cNvPr id="3" name="Retângulo 2">
          <a:hlinkClick xmlns:r="http://schemas.openxmlformats.org/officeDocument/2006/relationships" r:id="rId1"/>
          <a:extLst>
            <a:ext uri="{FF2B5EF4-FFF2-40B4-BE49-F238E27FC236}">
              <a16:creationId xmlns:a16="http://schemas.microsoft.com/office/drawing/2014/main" xmlns="" id="{59780814-C7F9-4922-9F89-14605BB9382F}"/>
            </a:ext>
          </a:extLst>
        </xdr:cNvPr>
        <xdr:cNvSpPr/>
      </xdr:nvSpPr>
      <xdr:spPr>
        <a:xfrm>
          <a:off x="2351348" y="0"/>
          <a:ext cx="828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CADASTRO</a:t>
          </a:r>
        </a:p>
      </xdr:txBody>
    </xdr:sp>
    <xdr:clientData/>
  </xdr:twoCellAnchor>
  <xdr:twoCellAnchor editAs="absolute">
    <xdr:from>
      <xdr:col>1</xdr:col>
      <xdr:colOff>3077099</xdr:colOff>
      <xdr:row>0</xdr:row>
      <xdr:rowOff>0</xdr:rowOff>
    </xdr:from>
    <xdr:to>
      <xdr:col>2</xdr:col>
      <xdr:colOff>323699</xdr:colOff>
      <xdr:row>1</xdr:row>
      <xdr:rowOff>15000</xdr:rowOff>
    </xdr:to>
    <xdr:sp macro="" textlink="">
      <xdr:nvSpPr>
        <xdr:cNvPr id="4" name="Retângulo 3">
          <a:hlinkClick xmlns:r="http://schemas.openxmlformats.org/officeDocument/2006/relationships" r:id="rId2"/>
          <a:extLst>
            <a:ext uri="{FF2B5EF4-FFF2-40B4-BE49-F238E27FC236}">
              <a16:creationId xmlns:a16="http://schemas.microsoft.com/office/drawing/2014/main" xmlns="" id="{4D6D05B1-42C8-47E2-90C8-8606C977F2FF}"/>
            </a:ext>
          </a:extLst>
        </xdr:cNvPr>
        <xdr:cNvSpPr/>
      </xdr:nvSpPr>
      <xdr:spPr>
        <a:xfrm>
          <a:off x="3258074"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PROCESSOS</a:t>
          </a:r>
        </a:p>
      </xdr:txBody>
    </xdr:sp>
    <xdr:clientData/>
  </xdr:twoCellAnchor>
  <xdr:twoCellAnchor editAs="absolute">
    <xdr:from>
      <xdr:col>3</xdr:col>
      <xdr:colOff>714362</xdr:colOff>
      <xdr:row>0</xdr:row>
      <xdr:rowOff>0</xdr:rowOff>
    </xdr:from>
    <xdr:to>
      <xdr:col>3</xdr:col>
      <xdr:colOff>1542362</xdr:colOff>
      <xdr:row>1</xdr:row>
      <xdr:rowOff>15000</xdr:rowOff>
    </xdr:to>
    <xdr:sp macro="" textlink="">
      <xdr:nvSpPr>
        <xdr:cNvPr id="5" name="Retângulo 4">
          <a:hlinkClick xmlns:r="http://schemas.openxmlformats.org/officeDocument/2006/relationships" r:id="rId3"/>
          <a:extLst>
            <a:ext uri="{FF2B5EF4-FFF2-40B4-BE49-F238E27FC236}">
              <a16:creationId xmlns:a16="http://schemas.microsoft.com/office/drawing/2014/main" xmlns="" id="{8B667718-2F2C-484E-9D8C-4658B16D3488}"/>
            </a:ext>
          </a:extLst>
        </xdr:cNvPr>
        <xdr:cNvSpPr/>
      </xdr:nvSpPr>
      <xdr:spPr>
        <a:xfrm>
          <a:off x="5086337"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ETAPAS</a:t>
          </a:r>
        </a:p>
      </xdr:txBody>
    </xdr:sp>
    <xdr:clientData/>
  </xdr:twoCellAnchor>
  <xdr:twoCellAnchor editAs="absolute">
    <xdr:from>
      <xdr:col>5</xdr:col>
      <xdr:colOff>1214420</xdr:colOff>
      <xdr:row>0</xdr:row>
      <xdr:rowOff>0</xdr:rowOff>
    </xdr:from>
    <xdr:to>
      <xdr:col>5</xdr:col>
      <xdr:colOff>2042420</xdr:colOff>
      <xdr:row>1</xdr:row>
      <xdr:rowOff>15000</xdr:rowOff>
    </xdr:to>
    <xdr:sp macro="" textlink="">
      <xdr:nvSpPr>
        <xdr:cNvPr id="6" name="Retângulo 5">
          <a:hlinkClick xmlns:r="http://schemas.openxmlformats.org/officeDocument/2006/relationships" r:id="rId4"/>
          <a:extLst>
            <a:ext uri="{FF2B5EF4-FFF2-40B4-BE49-F238E27FC236}">
              <a16:creationId xmlns:a16="http://schemas.microsoft.com/office/drawing/2014/main" xmlns="" id="{76C32809-6107-4C6B-85DF-66702C9AF183}"/>
            </a:ext>
          </a:extLst>
        </xdr:cNvPr>
        <xdr:cNvSpPr/>
      </xdr:nvSpPr>
      <xdr:spPr>
        <a:xfrm>
          <a:off x="9777395"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0</xdr:col>
      <xdr:colOff>0</xdr:colOff>
      <xdr:row>0</xdr:row>
      <xdr:rowOff>0</xdr:rowOff>
    </xdr:from>
    <xdr:to>
      <xdr:col>1</xdr:col>
      <xdr:colOff>781208</xdr:colOff>
      <xdr:row>0</xdr:row>
      <xdr:rowOff>378000</xdr:rowOff>
    </xdr:to>
    <xdr:pic>
      <xdr:nvPicPr>
        <xdr:cNvPr id="7" name="Imagem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2</xdr:col>
      <xdr:colOff>400043</xdr:colOff>
      <xdr:row>0</xdr:row>
      <xdr:rowOff>0</xdr:rowOff>
    </xdr:from>
    <xdr:to>
      <xdr:col>3</xdr:col>
      <xdr:colOff>618443</xdr:colOff>
      <xdr:row>1</xdr:row>
      <xdr:rowOff>15000</xdr:rowOff>
    </xdr:to>
    <xdr:sp macro="" textlink="">
      <xdr:nvSpPr>
        <xdr:cNvPr id="8" name="Retângulo 7">
          <a:hlinkClick xmlns:r="http://schemas.openxmlformats.org/officeDocument/2006/relationships" r:id="rId6"/>
          <a:extLst>
            <a:ext uri="{FF2B5EF4-FFF2-40B4-BE49-F238E27FC236}">
              <a16:creationId xmlns:a16="http://schemas.microsoft.com/office/drawing/2014/main" xmlns="" id="{8B667718-2F2C-484E-9D8C-4658B16D3488}"/>
            </a:ext>
          </a:extLst>
        </xdr:cNvPr>
        <xdr:cNvSpPr/>
      </xdr:nvSpPr>
      <xdr:spPr>
        <a:xfrm>
          <a:off x="416241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MAPA</a:t>
          </a:r>
        </a:p>
      </xdr:txBody>
    </xdr:sp>
    <xdr:clientData/>
  </xdr:twoCellAnchor>
  <xdr:twoCellAnchor editAs="absolute">
    <xdr:from>
      <xdr:col>5</xdr:col>
      <xdr:colOff>238118</xdr:colOff>
      <xdr:row>0</xdr:row>
      <xdr:rowOff>0</xdr:rowOff>
    </xdr:from>
    <xdr:to>
      <xdr:col>5</xdr:col>
      <xdr:colOff>1138118</xdr:colOff>
      <xdr:row>1</xdr:row>
      <xdr:rowOff>15000</xdr:rowOff>
    </xdr:to>
    <xdr:sp macro="" textlink="">
      <xdr:nvSpPr>
        <xdr:cNvPr id="9" name="Retângulo 8">
          <a:hlinkClick xmlns:r="http://schemas.openxmlformats.org/officeDocument/2006/relationships" r:id="rId7"/>
          <a:extLst>
            <a:ext uri="{FF2B5EF4-FFF2-40B4-BE49-F238E27FC236}">
              <a16:creationId xmlns:a16="http://schemas.microsoft.com/office/drawing/2014/main" xmlns="" id="{8B667718-2F2C-484E-9D8C-4658B16D3488}"/>
            </a:ext>
          </a:extLst>
        </xdr:cNvPr>
        <xdr:cNvSpPr/>
      </xdr:nvSpPr>
      <xdr:spPr>
        <a:xfrm>
          <a:off x="880109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3</xdr:col>
      <xdr:colOff>2600318</xdr:colOff>
      <xdr:row>0</xdr:row>
      <xdr:rowOff>0</xdr:rowOff>
    </xdr:from>
    <xdr:to>
      <xdr:col>3</xdr:col>
      <xdr:colOff>3428318</xdr:colOff>
      <xdr:row>1</xdr:row>
      <xdr:rowOff>15000</xdr:rowOff>
    </xdr:to>
    <xdr:sp macro="" textlink="">
      <xdr:nvSpPr>
        <xdr:cNvPr id="10" name="Retângulo 9">
          <a:hlinkClick xmlns:r="http://schemas.openxmlformats.org/officeDocument/2006/relationships" r:id="rId8"/>
          <a:extLst>
            <a:ext uri="{FF2B5EF4-FFF2-40B4-BE49-F238E27FC236}">
              <a16:creationId xmlns:a16="http://schemas.microsoft.com/office/drawing/2014/main" xmlns="" id="{8B667718-2F2C-484E-9D8C-4658B16D3488}"/>
            </a:ext>
          </a:extLst>
        </xdr:cNvPr>
        <xdr:cNvSpPr/>
      </xdr:nvSpPr>
      <xdr:spPr>
        <a:xfrm>
          <a:off x="69722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FUNIL</a:t>
          </a:r>
        </a:p>
      </xdr:txBody>
    </xdr:sp>
    <xdr:clientData/>
  </xdr:twoCellAnchor>
  <xdr:twoCellAnchor editAs="absolute">
    <xdr:from>
      <xdr:col>3</xdr:col>
      <xdr:colOff>3514718</xdr:colOff>
      <xdr:row>0</xdr:row>
      <xdr:rowOff>0</xdr:rowOff>
    </xdr:from>
    <xdr:to>
      <xdr:col>5</xdr:col>
      <xdr:colOff>151718</xdr:colOff>
      <xdr:row>1</xdr:row>
      <xdr:rowOff>15000</xdr:rowOff>
    </xdr:to>
    <xdr:sp macro="" textlink="">
      <xdr:nvSpPr>
        <xdr:cNvPr id="11" name="Retângulo 10">
          <a:hlinkClick xmlns:r="http://schemas.openxmlformats.org/officeDocument/2006/relationships" r:id="rId9"/>
          <a:extLst>
            <a:ext uri="{FF2B5EF4-FFF2-40B4-BE49-F238E27FC236}">
              <a16:creationId xmlns:a16="http://schemas.microsoft.com/office/drawing/2014/main" xmlns="" id="{8B667718-2F2C-484E-9D8C-4658B16D3488}"/>
            </a:ext>
          </a:extLst>
        </xdr:cNvPr>
        <xdr:cNvSpPr/>
      </xdr:nvSpPr>
      <xdr:spPr>
        <a:xfrm>
          <a:off x="78866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3</xdr:col>
      <xdr:colOff>1628768</xdr:colOff>
      <xdr:row>0</xdr:row>
      <xdr:rowOff>0</xdr:rowOff>
    </xdr:from>
    <xdr:to>
      <xdr:col>3</xdr:col>
      <xdr:colOff>2528768</xdr:colOff>
      <xdr:row>1</xdr:row>
      <xdr:rowOff>15000</xdr:rowOff>
    </xdr:to>
    <xdr:sp macro="" textlink="">
      <xdr:nvSpPr>
        <xdr:cNvPr id="12" name="Retângulo 11">
          <a:hlinkClick xmlns:r="http://schemas.openxmlformats.org/officeDocument/2006/relationships" r:id="rId10"/>
          <a:extLst>
            <a:ext uri="{FF2B5EF4-FFF2-40B4-BE49-F238E27FC236}">
              <a16:creationId xmlns:a16="http://schemas.microsoft.com/office/drawing/2014/main" xmlns="" id="{8B667718-2F2C-484E-9D8C-4658B16D3488}"/>
            </a:ext>
          </a:extLst>
        </xdr:cNvPr>
        <xdr:cNvSpPr/>
      </xdr:nvSpPr>
      <xdr:spPr>
        <a:xfrm>
          <a:off x="600074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APROVAÇÃO</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215900</xdr:colOff>
      <xdr:row>5</xdr:row>
      <xdr:rowOff>0</xdr:rowOff>
    </xdr:from>
    <xdr:to>
      <xdr:col>1</xdr:col>
      <xdr:colOff>215900</xdr:colOff>
      <xdr:row>5</xdr:row>
      <xdr:rowOff>0</xdr:rowOff>
    </xdr:to>
    <xdr:pic>
      <xdr:nvPicPr>
        <xdr:cNvPr id="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1663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107950</xdr:rowOff>
    </xdr:to>
    <xdr:pic>
      <xdr:nvPicPr>
        <xdr:cNvPr id="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8900" y="1143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57150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8900" y="1143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69850</xdr:rowOff>
    </xdr:to>
    <xdr:pic>
      <xdr:nvPicPr>
        <xdr:cNvPr id="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8900" y="11430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69850</xdr:rowOff>
    </xdr:to>
    <xdr:pic>
      <xdr:nvPicPr>
        <xdr:cNvPr id="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1430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342900</xdr:colOff>
      <xdr:row>3</xdr:row>
      <xdr:rowOff>91727</xdr:rowOff>
    </xdr:from>
    <xdr:ext cx="7239000" cy="256737"/>
    <xdr:sp macro="" textlink="">
      <xdr:nvSpPr>
        <xdr:cNvPr id="22" name="CaixaDeTexto 21"/>
        <xdr:cNvSpPr txBox="1"/>
      </xdr:nvSpPr>
      <xdr:spPr>
        <a:xfrm>
          <a:off x="4772025" y="663227"/>
          <a:ext cx="7239000" cy="256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r"/>
          <a:r>
            <a:rPr lang="pt-BR" sz="1050"/>
            <a:t>Nesta aba você encontra o funil de seleção geral que mostra a taxa de conversão em cada etapa do processo seletivo.</a:t>
          </a:r>
        </a:p>
      </xdr:txBody>
    </xdr:sp>
    <xdr:clientData/>
  </xdr:oneCellAnchor>
  <xdr:twoCellAnchor editAs="oneCell">
    <xdr:from>
      <xdr:col>4</xdr:col>
      <xdr:colOff>38100</xdr:colOff>
      <xdr:row>5</xdr:row>
      <xdr:rowOff>28575</xdr:rowOff>
    </xdr:from>
    <xdr:to>
      <xdr:col>15</xdr:col>
      <xdr:colOff>581025</xdr:colOff>
      <xdr:row>15</xdr:row>
      <xdr:rowOff>47625</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2170373</xdr:colOff>
      <xdr:row>0</xdr:row>
      <xdr:rowOff>0</xdr:rowOff>
    </xdr:from>
    <xdr:to>
      <xdr:col>2</xdr:col>
      <xdr:colOff>817148</xdr:colOff>
      <xdr:row>1</xdr:row>
      <xdr:rowOff>15000</xdr:rowOff>
    </xdr:to>
    <xdr:sp macro="" textlink="">
      <xdr:nvSpPr>
        <xdr:cNvPr id="9" name="Retângulo 8">
          <a:hlinkClick xmlns:r="http://schemas.openxmlformats.org/officeDocument/2006/relationships" r:id="rId3"/>
          <a:extLst>
            <a:ext uri="{FF2B5EF4-FFF2-40B4-BE49-F238E27FC236}">
              <a16:creationId xmlns:a16="http://schemas.microsoft.com/office/drawing/2014/main" xmlns="" id="{59780814-C7F9-4922-9F89-14605BB9382F}"/>
            </a:ext>
          </a:extLst>
        </xdr:cNvPr>
        <xdr:cNvSpPr/>
      </xdr:nvSpPr>
      <xdr:spPr>
        <a:xfrm>
          <a:off x="235134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CADASTRO</a:t>
          </a:r>
        </a:p>
      </xdr:txBody>
    </xdr:sp>
    <xdr:clientData/>
  </xdr:twoCellAnchor>
  <xdr:twoCellAnchor editAs="absolute">
    <xdr:from>
      <xdr:col>2</xdr:col>
      <xdr:colOff>895874</xdr:colOff>
      <xdr:row>0</xdr:row>
      <xdr:rowOff>0</xdr:rowOff>
    </xdr:from>
    <xdr:to>
      <xdr:col>3</xdr:col>
      <xdr:colOff>723749</xdr:colOff>
      <xdr:row>1</xdr:row>
      <xdr:rowOff>15000</xdr:rowOff>
    </xdr:to>
    <xdr:sp macro="" textlink="">
      <xdr:nvSpPr>
        <xdr:cNvPr id="10" name="Retângulo 9">
          <a:hlinkClick xmlns:r="http://schemas.openxmlformats.org/officeDocument/2006/relationships" r:id="rId4"/>
          <a:extLst>
            <a:ext uri="{FF2B5EF4-FFF2-40B4-BE49-F238E27FC236}">
              <a16:creationId xmlns:a16="http://schemas.microsoft.com/office/drawing/2014/main" xmlns="" id="{4D6D05B1-42C8-47E2-90C8-8606C977F2FF}"/>
            </a:ext>
          </a:extLst>
        </xdr:cNvPr>
        <xdr:cNvSpPr/>
      </xdr:nvSpPr>
      <xdr:spPr>
        <a:xfrm>
          <a:off x="3258074"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PROCESSOS</a:t>
          </a:r>
        </a:p>
      </xdr:txBody>
    </xdr:sp>
    <xdr:clientData/>
  </xdr:twoCellAnchor>
  <xdr:twoCellAnchor editAs="absolute">
    <xdr:from>
      <xdr:col>5</xdr:col>
      <xdr:colOff>85712</xdr:colOff>
      <xdr:row>0</xdr:row>
      <xdr:rowOff>0</xdr:rowOff>
    </xdr:from>
    <xdr:to>
      <xdr:col>6</xdr:col>
      <xdr:colOff>275537</xdr:colOff>
      <xdr:row>1</xdr:row>
      <xdr:rowOff>15000</xdr:rowOff>
    </xdr:to>
    <xdr:sp macro="" textlink="">
      <xdr:nvSpPr>
        <xdr:cNvPr id="11" name="Retângulo 10">
          <a:hlinkClick xmlns:r="http://schemas.openxmlformats.org/officeDocument/2006/relationships" r:id="rId5"/>
          <a:extLst>
            <a:ext uri="{FF2B5EF4-FFF2-40B4-BE49-F238E27FC236}">
              <a16:creationId xmlns:a16="http://schemas.microsoft.com/office/drawing/2014/main" xmlns="" id="{8B667718-2F2C-484E-9D8C-4658B16D3488}"/>
            </a:ext>
          </a:extLst>
        </xdr:cNvPr>
        <xdr:cNvSpPr/>
      </xdr:nvSpPr>
      <xdr:spPr>
        <a:xfrm>
          <a:off x="5086337"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ETAPAS</a:t>
          </a:r>
        </a:p>
      </xdr:txBody>
    </xdr:sp>
    <xdr:clientData/>
  </xdr:twoCellAnchor>
  <xdr:twoCellAnchor editAs="absolute">
    <xdr:from>
      <xdr:col>12</xdr:col>
      <xdr:colOff>309545</xdr:colOff>
      <xdr:row>0</xdr:row>
      <xdr:rowOff>0</xdr:rowOff>
    </xdr:from>
    <xdr:to>
      <xdr:col>13</xdr:col>
      <xdr:colOff>499370</xdr:colOff>
      <xdr:row>1</xdr:row>
      <xdr:rowOff>15000</xdr:rowOff>
    </xdr:to>
    <xdr:sp macro="" textlink="">
      <xdr:nvSpPr>
        <xdr:cNvPr id="12" name="Retângulo 11">
          <a:hlinkClick xmlns:r="http://schemas.openxmlformats.org/officeDocument/2006/relationships" r:id="rId6"/>
          <a:extLst>
            <a:ext uri="{FF2B5EF4-FFF2-40B4-BE49-F238E27FC236}">
              <a16:creationId xmlns:a16="http://schemas.microsoft.com/office/drawing/2014/main" xmlns="" id="{76C32809-6107-4C6B-85DF-66702C9AF183}"/>
            </a:ext>
          </a:extLst>
        </xdr:cNvPr>
        <xdr:cNvSpPr/>
      </xdr:nvSpPr>
      <xdr:spPr>
        <a:xfrm>
          <a:off x="9777395"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0</xdr:col>
      <xdr:colOff>0</xdr:colOff>
      <xdr:row>0</xdr:row>
      <xdr:rowOff>0</xdr:rowOff>
    </xdr:from>
    <xdr:to>
      <xdr:col>1</xdr:col>
      <xdr:colOff>781208</xdr:colOff>
      <xdr:row>0</xdr:row>
      <xdr:rowOff>378000</xdr:rowOff>
    </xdr:to>
    <xdr:pic>
      <xdr:nvPicPr>
        <xdr:cNvPr id="13" name="Imagem 1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3</xdr:col>
      <xdr:colOff>800093</xdr:colOff>
      <xdr:row>0</xdr:row>
      <xdr:rowOff>0</xdr:rowOff>
    </xdr:from>
    <xdr:to>
      <xdr:col>4</xdr:col>
      <xdr:colOff>627968</xdr:colOff>
      <xdr:row>1</xdr:row>
      <xdr:rowOff>15000</xdr:rowOff>
    </xdr:to>
    <xdr:sp macro="" textlink="">
      <xdr:nvSpPr>
        <xdr:cNvPr id="14" name="Retângulo 13">
          <a:hlinkClick xmlns:r="http://schemas.openxmlformats.org/officeDocument/2006/relationships" r:id="rId8"/>
          <a:extLst>
            <a:ext uri="{FF2B5EF4-FFF2-40B4-BE49-F238E27FC236}">
              <a16:creationId xmlns:a16="http://schemas.microsoft.com/office/drawing/2014/main" xmlns="" id="{8B667718-2F2C-484E-9D8C-4658B16D3488}"/>
            </a:ext>
          </a:extLst>
        </xdr:cNvPr>
        <xdr:cNvSpPr/>
      </xdr:nvSpPr>
      <xdr:spPr>
        <a:xfrm>
          <a:off x="416241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MAPA</a:t>
          </a:r>
        </a:p>
      </xdr:txBody>
    </xdr:sp>
    <xdr:clientData/>
  </xdr:twoCellAnchor>
  <xdr:twoCellAnchor editAs="absolute">
    <xdr:from>
      <xdr:col>10</xdr:col>
      <xdr:colOff>609593</xdr:colOff>
      <xdr:row>0</xdr:row>
      <xdr:rowOff>0</xdr:rowOff>
    </xdr:from>
    <xdr:to>
      <xdr:col>12</xdr:col>
      <xdr:colOff>233243</xdr:colOff>
      <xdr:row>1</xdr:row>
      <xdr:rowOff>15000</xdr:rowOff>
    </xdr:to>
    <xdr:sp macro="" textlink="">
      <xdr:nvSpPr>
        <xdr:cNvPr id="15" name="Retângulo 14">
          <a:hlinkClick xmlns:r="http://schemas.openxmlformats.org/officeDocument/2006/relationships" r:id="rId9"/>
          <a:extLst>
            <a:ext uri="{FF2B5EF4-FFF2-40B4-BE49-F238E27FC236}">
              <a16:creationId xmlns:a16="http://schemas.microsoft.com/office/drawing/2014/main" xmlns="" id="{8B667718-2F2C-484E-9D8C-4658B16D3488}"/>
            </a:ext>
          </a:extLst>
        </xdr:cNvPr>
        <xdr:cNvSpPr/>
      </xdr:nvSpPr>
      <xdr:spPr>
        <a:xfrm>
          <a:off x="880109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8</xdr:col>
      <xdr:colOff>57143</xdr:colOff>
      <xdr:row>0</xdr:row>
      <xdr:rowOff>0</xdr:rowOff>
    </xdr:from>
    <xdr:to>
      <xdr:col>9</xdr:col>
      <xdr:colOff>246968</xdr:colOff>
      <xdr:row>1</xdr:row>
      <xdr:rowOff>15000</xdr:rowOff>
    </xdr:to>
    <xdr:sp macro="" textlink="">
      <xdr:nvSpPr>
        <xdr:cNvPr id="16" name="Retângulo 15">
          <a:hlinkClick xmlns:r="http://schemas.openxmlformats.org/officeDocument/2006/relationships" r:id="rId10"/>
          <a:extLst>
            <a:ext uri="{FF2B5EF4-FFF2-40B4-BE49-F238E27FC236}">
              <a16:creationId xmlns:a16="http://schemas.microsoft.com/office/drawing/2014/main" xmlns="" id="{8B667718-2F2C-484E-9D8C-4658B16D3488}"/>
            </a:ext>
          </a:extLst>
        </xdr:cNvPr>
        <xdr:cNvSpPr/>
      </xdr:nvSpPr>
      <xdr:spPr>
        <a:xfrm>
          <a:off x="6972293" y="0"/>
          <a:ext cx="828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FUNIL</a:t>
          </a:r>
        </a:p>
      </xdr:txBody>
    </xdr:sp>
    <xdr:clientData/>
  </xdr:twoCellAnchor>
  <xdr:twoCellAnchor editAs="absolute">
    <xdr:from>
      <xdr:col>9</xdr:col>
      <xdr:colOff>333368</xdr:colOff>
      <xdr:row>0</xdr:row>
      <xdr:rowOff>0</xdr:rowOff>
    </xdr:from>
    <xdr:to>
      <xdr:col>10</xdr:col>
      <xdr:colOff>523193</xdr:colOff>
      <xdr:row>1</xdr:row>
      <xdr:rowOff>15000</xdr:rowOff>
    </xdr:to>
    <xdr:sp macro="" textlink="">
      <xdr:nvSpPr>
        <xdr:cNvPr id="17" name="Retângulo 16">
          <a:hlinkClick xmlns:r="http://schemas.openxmlformats.org/officeDocument/2006/relationships" r:id="rId11"/>
          <a:extLst>
            <a:ext uri="{FF2B5EF4-FFF2-40B4-BE49-F238E27FC236}">
              <a16:creationId xmlns:a16="http://schemas.microsoft.com/office/drawing/2014/main" xmlns="" id="{8B667718-2F2C-484E-9D8C-4658B16D3488}"/>
            </a:ext>
          </a:extLst>
        </xdr:cNvPr>
        <xdr:cNvSpPr/>
      </xdr:nvSpPr>
      <xdr:spPr>
        <a:xfrm>
          <a:off x="78866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6</xdr:col>
      <xdr:colOff>361943</xdr:colOff>
      <xdr:row>0</xdr:row>
      <xdr:rowOff>0</xdr:rowOff>
    </xdr:from>
    <xdr:to>
      <xdr:col>7</xdr:col>
      <xdr:colOff>623768</xdr:colOff>
      <xdr:row>1</xdr:row>
      <xdr:rowOff>15000</xdr:rowOff>
    </xdr:to>
    <xdr:sp macro="" textlink="">
      <xdr:nvSpPr>
        <xdr:cNvPr id="18" name="Retângulo 17">
          <a:hlinkClick xmlns:r="http://schemas.openxmlformats.org/officeDocument/2006/relationships" r:id="rId12"/>
          <a:extLst>
            <a:ext uri="{FF2B5EF4-FFF2-40B4-BE49-F238E27FC236}">
              <a16:creationId xmlns:a16="http://schemas.microsoft.com/office/drawing/2014/main" xmlns="" id="{8B667718-2F2C-484E-9D8C-4658B16D3488}"/>
            </a:ext>
          </a:extLst>
        </xdr:cNvPr>
        <xdr:cNvSpPr/>
      </xdr:nvSpPr>
      <xdr:spPr>
        <a:xfrm>
          <a:off x="600074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APROVAÇÃO</a:t>
          </a:r>
        </a:p>
      </xdr:txBody>
    </xdr:sp>
    <xdr:clientData/>
  </xdr:twoCellAnchor>
  <xdr:twoCellAnchor editAs="absolute">
    <xdr:from>
      <xdr:col>2</xdr:col>
      <xdr:colOff>0</xdr:colOff>
      <xdr:row>1</xdr:row>
      <xdr:rowOff>28575</xdr:rowOff>
    </xdr:from>
    <xdr:to>
      <xdr:col>2</xdr:col>
      <xdr:colOff>684000</xdr:colOff>
      <xdr:row>2</xdr:row>
      <xdr:rowOff>38250</xdr:rowOff>
    </xdr:to>
    <xdr:sp macro="" textlink="">
      <xdr:nvSpPr>
        <xdr:cNvPr id="19" name="Retângulo 18">
          <a:hlinkClick xmlns:r="http://schemas.openxmlformats.org/officeDocument/2006/relationships" r:id="rId10"/>
          <a:extLst>
            <a:ext uri="{FF2B5EF4-FFF2-40B4-BE49-F238E27FC236}">
              <a16:creationId xmlns:a16="http://schemas.microsoft.com/office/drawing/2014/main" xmlns="" id="{8B667718-2F2C-484E-9D8C-4658B16D3488}"/>
            </a:ext>
          </a:extLst>
        </xdr:cNvPr>
        <xdr:cNvSpPr/>
      </xdr:nvSpPr>
      <xdr:spPr>
        <a:xfrm>
          <a:off x="2362200" y="409575"/>
          <a:ext cx="684000" cy="324000"/>
        </a:xfrm>
        <a:prstGeom prst="rect">
          <a:avLst/>
        </a:prstGeom>
        <a:solidFill>
          <a:schemeClr val="bg1"/>
        </a:solidFill>
        <a:ln>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1">
              <a:solidFill>
                <a:sysClr val="windowText" lastClr="000000"/>
              </a:solidFill>
            </a:rPr>
            <a:t>Geral</a:t>
          </a:r>
        </a:p>
      </xdr:txBody>
    </xdr:sp>
    <xdr:clientData/>
  </xdr:twoCellAnchor>
  <xdr:twoCellAnchor editAs="absolute">
    <xdr:from>
      <xdr:col>2</xdr:col>
      <xdr:colOff>744277</xdr:colOff>
      <xdr:row>1</xdr:row>
      <xdr:rowOff>28575</xdr:rowOff>
    </xdr:from>
    <xdr:to>
      <xdr:col>3</xdr:col>
      <xdr:colOff>428152</xdr:colOff>
      <xdr:row>2</xdr:row>
      <xdr:rowOff>38250</xdr:rowOff>
    </xdr:to>
    <xdr:sp macro="" textlink="">
      <xdr:nvSpPr>
        <xdr:cNvPr id="20" name="Retângulo 19">
          <a:hlinkClick xmlns:r="http://schemas.openxmlformats.org/officeDocument/2006/relationships" r:id="rId13"/>
          <a:extLst>
            <a:ext uri="{FF2B5EF4-FFF2-40B4-BE49-F238E27FC236}">
              <a16:creationId xmlns:a16="http://schemas.microsoft.com/office/drawing/2014/main" xmlns="" id="{8B667718-2F2C-484E-9D8C-4658B16D3488}"/>
            </a:ext>
          </a:extLst>
        </xdr:cNvPr>
        <xdr:cNvSpPr/>
      </xdr:nvSpPr>
      <xdr:spPr>
        <a:xfrm>
          <a:off x="3106477" y="409575"/>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Processo</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215900</xdr:colOff>
      <xdr:row>7</xdr:row>
      <xdr:rowOff>0</xdr:rowOff>
    </xdr:from>
    <xdr:to>
      <xdr:col>1</xdr:col>
      <xdr:colOff>215900</xdr:colOff>
      <xdr:row>7</xdr:row>
      <xdr:rowOff>0</xdr:rowOff>
    </xdr:to>
    <xdr:pic>
      <xdr:nvPicPr>
        <xdr:cNvPr id="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1028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107950</xdr:rowOff>
    </xdr:to>
    <xdr:pic>
      <xdr:nvPicPr>
        <xdr:cNvPr id="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381000"/>
          <a:ext cx="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57150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38100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69850</xdr:rowOff>
    </xdr:to>
    <xdr:pic>
      <xdr:nvPicPr>
        <xdr:cNvPr id="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381000"/>
          <a:ext cx="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69850</xdr:rowOff>
    </xdr:to>
    <xdr:pic>
      <xdr:nvPicPr>
        <xdr:cNvPr id="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381000"/>
          <a:ext cx="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971550</xdr:colOff>
      <xdr:row>3</xdr:row>
      <xdr:rowOff>91727</xdr:rowOff>
    </xdr:from>
    <xdr:ext cx="7610475" cy="256737"/>
    <xdr:sp macro="" textlink="">
      <xdr:nvSpPr>
        <xdr:cNvPr id="7" name="CaixaDeTexto 6"/>
        <xdr:cNvSpPr txBox="1"/>
      </xdr:nvSpPr>
      <xdr:spPr>
        <a:xfrm>
          <a:off x="4400550" y="663227"/>
          <a:ext cx="7610475" cy="256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r"/>
          <a:r>
            <a:rPr lang="pt-BR" sz="1050">
              <a:solidFill>
                <a:schemeClr val="dk1"/>
              </a:solidFill>
              <a:effectLst/>
              <a:latin typeface="+mn-lt"/>
              <a:ea typeface="+mn-ea"/>
              <a:cs typeface="+mn-cs"/>
            </a:rPr>
            <a:t>Nesta aba você encontra o funil de seleção por</a:t>
          </a:r>
          <a:r>
            <a:rPr lang="pt-BR" sz="1050" baseline="0">
              <a:solidFill>
                <a:schemeClr val="dk1"/>
              </a:solidFill>
              <a:effectLst/>
              <a:latin typeface="+mn-lt"/>
              <a:ea typeface="+mn-ea"/>
              <a:cs typeface="+mn-cs"/>
            </a:rPr>
            <a:t> processo seletivo </a:t>
          </a:r>
          <a:r>
            <a:rPr lang="pt-BR" sz="1050">
              <a:solidFill>
                <a:schemeClr val="dk1"/>
              </a:solidFill>
              <a:effectLst/>
              <a:latin typeface="+mn-lt"/>
              <a:ea typeface="+mn-ea"/>
              <a:cs typeface="+mn-cs"/>
            </a:rPr>
            <a:t>que mostra a taxa de conversão em cada etapa do processo seletivo.</a:t>
          </a:r>
          <a:endParaRPr lang="pt-BR" sz="1050">
            <a:effectLst/>
          </a:endParaRPr>
        </a:p>
      </xdr:txBody>
    </xdr:sp>
    <xdr:clientData/>
  </xdr:oneCellAnchor>
  <xdr:twoCellAnchor editAs="oneCell">
    <xdr:from>
      <xdr:col>4</xdr:col>
      <xdr:colOff>38100</xdr:colOff>
      <xdr:row>7</xdr:row>
      <xdr:rowOff>28575</xdr:rowOff>
    </xdr:from>
    <xdr:to>
      <xdr:col>15</xdr:col>
      <xdr:colOff>581025</xdr:colOff>
      <xdr:row>17</xdr:row>
      <xdr:rowOff>9525</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2170373</xdr:colOff>
      <xdr:row>0</xdr:row>
      <xdr:rowOff>0</xdr:rowOff>
    </xdr:from>
    <xdr:to>
      <xdr:col>2</xdr:col>
      <xdr:colOff>817148</xdr:colOff>
      <xdr:row>1</xdr:row>
      <xdr:rowOff>15000</xdr:rowOff>
    </xdr:to>
    <xdr:sp macro="" textlink="">
      <xdr:nvSpPr>
        <xdr:cNvPr id="9" name="Retângulo 8">
          <a:hlinkClick xmlns:r="http://schemas.openxmlformats.org/officeDocument/2006/relationships" r:id="rId3"/>
          <a:extLst>
            <a:ext uri="{FF2B5EF4-FFF2-40B4-BE49-F238E27FC236}">
              <a16:creationId xmlns:a16="http://schemas.microsoft.com/office/drawing/2014/main" xmlns="" id="{59780814-C7F9-4922-9F89-14605BB9382F}"/>
            </a:ext>
          </a:extLst>
        </xdr:cNvPr>
        <xdr:cNvSpPr/>
      </xdr:nvSpPr>
      <xdr:spPr>
        <a:xfrm>
          <a:off x="235134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CADASTRO</a:t>
          </a:r>
        </a:p>
      </xdr:txBody>
    </xdr:sp>
    <xdr:clientData/>
  </xdr:twoCellAnchor>
  <xdr:twoCellAnchor editAs="absolute">
    <xdr:from>
      <xdr:col>2</xdr:col>
      <xdr:colOff>895874</xdr:colOff>
      <xdr:row>0</xdr:row>
      <xdr:rowOff>0</xdr:rowOff>
    </xdr:from>
    <xdr:to>
      <xdr:col>3</xdr:col>
      <xdr:colOff>723749</xdr:colOff>
      <xdr:row>1</xdr:row>
      <xdr:rowOff>15000</xdr:rowOff>
    </xdr:to>
    <xdr:sp macro="" textlink="">
      <xdr:nvSpPr>
        <xdr:cNvPr id="10" name="Retângulo 9">
          <a:hlinkClick xmlns:r="http://schemas.openxmlformats.org/officeDocument/2006/relationships" r:id="rId4"/>
          <a:extLst>
            <a:ext uri="{FF2B5EF4-FFF2-40B4-BE49-F238E27FC236}">
              <a16:creationId xmlns:a16="http://schemas.microsoft.com/office/drawing/2014/main" xmlns="" id="{4D6D05B1-42C8-47E2-90C8-8606C977F2FF}"/>
            </a:ext>
          </a:extLst>
        </xdr:cNvPr>
        <xdr:cNvSpPr/>
      </xdr:nvSpPr>
      <xdr:spPr>
        <a:xfrm>
          <a:off x="3258074"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PROCESSOS</a:t>
          </a:r>
        </a:p>
      </xdr:txBody>
    </xdr:sp>
    <xdr:clientData/>
  </xdr:twoCellAnchor>
  <xdr:twoCellAnchor editAs="absolute">
    <xdr:from>
      <xdr:col>5</xdr:col>
      <xdr:colOff>85712</xdr:colOff>
      <xdr:row>0</xdr:row>
      <xdr:rowOff>0</xdr:rowOff>
    </xdr:from>
    <xdr:to>
      <xdr:col>6</xdr:col>
      <xdr:colOff>275537</xdr:colOff>
      <xdr:row>1</xdr:row>
      <xdr:rowOff>15000</xdr:rowOff>
    </xdr:to>
    <xdr:sp macro="" textlink="">
      <xdr:nvSpPr>
        <xdr:cNvPr id="11" name="Retângulo 10">
          <a:hlinkClick xmlns:r="http://schemas.openxmlformats.org/officeDocument/2006/relationships" r:id="rId5"/>
          <a:extLst>
            <a:ext uri="{FF2B5EF4-FFF2-40B4-BE49-F238E27FC236}">
              <a16:creationId xmlns:a16="http://schemas.microsoft.com/office/drawing/2014/main" xmlns="" id="{8B667718-2F2C-484E-9D8C-4658B16D3488}"/>
            </a:ext>
          </a:extLst>
        </xdr:cNvPr>
        <xdr:cNvSpPr/>
      </xdr:nvSpPr>
      <xdr:spPr>
        <a:xfrm>
          <a:off x="5086337"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ETAPAS</a:t>
          </a:r>
        </a:p>
      </xdr:txBody>
    </xdr:sp>
    <xdr:clientData/>
  </xdr:twoCellAnchor>
  <xdr:twoCellAnchor editAs="absolute">
    <xdr:from>
      <xdr:col>12</xdr:col>
      <xdr:colOff>309545</xdr:colOff>
      <xdr:row>0</xdr:row>
      <xdr:rowOff>0</xdr:rowOff>
    </xdr:from>
    <xdr:to>
      <xdr:col>13</xdr:col>
      <xdr:colOff>499370</xdr:colOff>
      <xdr:row>1</xdr:row>
      <xdr:rowOff>15000</xdr:rowOff>
    </xdr:to>
    <xdr:sp macro="" textlink="">
      <xdr:nvSpPr>
        <xdr:cNvPr id="12" name="Retângulo 11">
          <a:hlinkClick xmlns:r="http://schemas.openxmlformats.org/officeDocument/2006/relationships" r:id="rId6"/>
          <a:extLst>
            <a:ext uri="{FF2B5EF4-FFF2-40B4-BE49-F238E27FC236}">
              <a16:creationId xmlns:a16="http://schemas.microsoft.com/office/drawing/2014/main" xmlns="" id="{76C32809-6107-4C6B-85DF-66702C9AF183}"/>
            </a:ext>
          </a:extLst>
        </xdr:cNvPr>
        <xdr:cNvSpPr/>
      </xdr:nvSpPr>
      <xdr:spPr>
        <a:xfrm>
          <a:off x="9777395"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3</xdr:col>
      <xdr:colOff>800093</xdr:colOff>
      <xdr:row>0</xdr:row>
      <xdr:rowOff>0</xdr:rowOff>
    </xdr:from>
    <xdr:to>
      <xdr:col>4</xdr:col>
      <xdr:colOff>627968</xdr:colOff>
      <xdr:row>1</xdr:row>
      <xdr:rowOff>15000</xdr:rowOff>
    </xdr:to>
    <xdr:sp macro="" textlink="">
      <xdr:nvSpPr>
        <xdr:cNvPr id="14" name="Retângulo 13">
          <a:hlinkClick xmlns:r="http://schemas.openxmlformats.org/officeDocument/2006/relationships" r:id="rId7"/>
          <a:extLst>
            <a:ext uri="{FF2B5EF4-FFF2-40B4-BE49-F238E27FC236}">
              <a16:creationId xmlns:a16="http://schemas.microsoft.com/office/drawing/2014/main" xmlns="" id="{8B667718-2F2C-484E-9D8C-4658B16D3488}"/>
            </a:ext>
          </a:extLst>
        </xdr:cNvPr>
        <xdr:cNvSpPr/>
      </xdr:nvSpPr>
      <xdr:spPr>
        <a:xfrm>
          <a:off x="416241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MAPA</a:t>
          </a:r>
        </a:p>
      </xdr:txBody>
    </xdr:sp>
    <xdr:clientData/>
  </xdr:twoCellAnchor>
  <xdr:twoCellAnchor editAs="absolute">
    <xdr:from>
      <xdr:col>10</xdr:col>
      <xdr:colOff>609593</xdr:colOff>
      <xdr:row>0</xdr:row>
      <xdr:rowOff>0</xdr:rowOff>
    </xdr:from>
    <xdr:to>
      <xdr:col>12</xdr:col>
      <xdr:colOff>233243</xdr:colOff>
      <xdr:row>1</xdr:row>
      <xdr:rowOff>15000</xdr:rowOff>
    </xdr:to>
    <xdr:sp macro="" textlink="">
      <xdr:nvSpPr>
        <xdr:cNvPr id="15" name="Retângulo 14">
          <a:hlinkClick xmlns:r="http://schemas.openxmlformats.org/officeDocument/2006/relationships" r:id="rId8"/>
          <a:extLst>
            <a:ext uri="{FF2B5EF4-FFF2-40B4-BE49-F238E27FC236}">
              <a16:creationId xmlns:a16="http://schemas.microsoft.com/office/drawing/2014/main" xmlns="" id="{8B667718-2F2C-484E-9D8C-4658B16D3488}"/>
            </a:ext>
          </a:extLst>
        </xdr:cNvPr>
        <xdr:cNvSpPr/>
      </xdr:nvSpPr>
      <xdr:spPr>
        <a:xfrm>
          <a:off x="880109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8</xdr:col>
      <xdr:colOff>57143</xdr:colOff>
      <xdr:row>0</xdr:row>
      <xdr:rowOff>0</xdr:rowOff>
    </xdr:from>
    <xdr:to>
      <xdr:col>9</xdr:col>
      <xdr:colOff>246968</xdr:colOff>
      <xdr:row>1</xdr:row>
      <xdr:rowOff>15000</xdr:rowOff>
    </xdr:to>
    <xdr:sp macro="" textlink="">
      <xdr:nvSpPr>
        <xdr:cNvPr id="16" name="Retângulo 15">
          <a:hlinkClick xmlns:r="http://schemas.openxmlformats.org/officeDocument/2006/relationships" r:id="rId9"/>
          <a:extLst>
            <a:ext uri="{FF2B5EF4-FFF2-40B4-BE49-F238E27FC236}">
              <a16:creationId xmlns:a16="http://schemas.microsoft.com/office/drawing/2014/main" xmlns="" id="{8B667718-2F2C-484E-9D8C-4658B16D3488}"/>
            </a:ext>
          </a:extLst>
        </xdr:cNvPr>
        <xdr:cNvSpPr/>
      </xdr:nvSpPr>
      <xdr:spPr>
        <a:xfrm>
          <a:off x="6972293" y="0"/>
          <a:ext cx="828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FUNIL</a:t>
          </a:r>
        </a:p>
      </xdr:txBody>
    </xdr:sp>
    <xdr:clientData/>
  </xdr:twoCellAnchor>
  <xdr:twoCellAnchor editAs="absolute">
    <xdr:from>
      <xdr:col>9</xdr:col>
      <xdr:colOff>333368</xdr:colOff>
      <xdr:row>0</xdr:row>
      <xdr:rowOff>0</xdr:rowOff>
    </xdr:from>
    <xdr:to>
      <xdr:col>10</xdr:col>
      <xdr:colOff>523193</xdr:colOff>
      <xdr:row>1</xdr:row>
      <xdr:rowOff>15000</xdr:rowOff>
    </xdr:to>
    <xdr:sp macro="" textlink="">
      <xdr:nvSpPr>
        <xdr:cNvPr id="17" name="Retângulo 16">
          <a:hlinkClick xmlns:r="http://schemas.openxmlformats.org/officeDocument/2006/relationships" r:id="rId10"/>
          <a:extLst>
            <a:ext uri="{FF2B5EF4-FFF2-40B4-BE49-F238E27FC236}">
              <a16:creationId xmlns:a16="http://schemas.microsoft.com/office/drawing/2014/main" xmlns="" id="{8B667718-2F2C-484E-9D8C-4658B16D3488}"/>
            </a:ext>
          </a:extLst>
        </xdr:cNvPr>
        <xdr:cNvSpPr/>
      </xdr:nvSpPr>
      <xdr:spPr>
        <a:xfrm>
          <a:off x="78866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6</xdr:col>
      <xdr:colOff>361943</xdr:colOff>
      <xdr:row>0</xdr:row>
      <xdr:rowOff>0</xdr:rowOff>
    </xdr:from>
    <xdr:to>
      <xdr:col>7</xdr:col>
      <xdr:colOff>623768</xdr:colOff>
      <xdr:row>1</xdr:row>
      <xdr:rowOff>15000</xdr:rowOff>
    </xdr:to>
    <xdr:sp macro="" textlink="">
      <xdr:nvSpPr>
        <xdr:cNvPr id="18" name="Retângulo 17">
          <a:hlinkClick xmlns:r="http://schemas.openxmlformats.org/officeDocument/2006/relationships" r:id="rId11"/>
          <a:extLst>
            <a:ext uri="{FF2B5EF4-FFF2-40B4-BE49-F238E27FC236}">
              <a16:creationId xmlns:a16="http://schemas.microsoft.com/office/drawing/2014/main" xmlns="" id="{8B667718-2F2C-484E-9D8C-4658B16D3488}"/>
            </a:ext>
          </a:extLst>
        </xdr:cNvPr>
        <xdr:cNvSpPr/>
      </xdr:nvSpPr>
      <xdr:spPr>
        <a:xfrm>
          <a:off x="600074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APROVAÇÃO</a:t>
          </a:r>
        </a:p>
      </xdr:txBody>
    </xdr:sp>
    <xdr:clientData/>
  </xdr:twoCellAnchor>
  <xdr:twoCellAnchor editAs="absolute">
    <xdr:from>
      <xdr:col>0</xdr:col>
      <xdr:colOff>0</xdr:colOff>
      <xdr:row>0</xdr:row>
      <xdr:rowOff>0</xdr:rowOff>
    </xdr:from>
    <xdr:to>
      <xdr:col>1</xdr:col>
      <xdr:colOff>781208</xdr:colOff>
      <xdr:row>0</xdr:row>
      <xdr:rowOff>378000</xdr:rowOff>
    </xdr:to>
    <xdr:pic>
      <xdr:nvPicPr>
        <xdr:cNvPr id="19" name="Imagem 1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2</xdr:col>
      <xdr:colOff>0</xdr:colOff>
      <xdr:row>1</xdr:row>
      <xdr:rowOff>28575</xdr:rowOff>
    </xdr:from>
    <xdr:to>
      <xdr:col>2</xdr:col>
      <xdr:colOff>684000</xdr:colOff>
      <xdr:row>2</xdr:row>
      <xdr:rowOff>38250</xdr:rowOff>
    </xdr:to>
    <xdr:sp macro="" textlink="">
      <xdr:nvSpPr>
        <xdr:cNvPr id="20" name="Retângulo 19">
          <a:hlinkClick xmlns:r="http://schemas.openxmlformats.org/officeDocument/2006/relationships" r:id="rId9"/>
          <a:extLst>
            <a:ext uri="{FF2B5EF4-FFF2-40B4-BE49-F238E27FC236}">
              <a16:creationId xmlns:a16="http://schemas.microsoft.com/office/drawing/2014/main" xmlns="" id="{8B667718-2F2C-484E-9D8C-4658B16D3488}"/>
            </a:ext>
          </a:extLst>
        </xdr:cNvPr>
        <xdr:cNvSpPr/>
      </xdr:nvSpPr>
      <xdr:spPr>
        <a:xfrm>
          <a:off x="2362200" y="409575"/>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Geral</a:t>
          </a:r>
        </a:p>
      </xdr:txBody>
    </xdr:sp>
    <xdr:clientData/>
  </xdr:twoCellAnchor>
  <xdr:twoCellAnchor editAs="absolute">
    <xdr:from>
      <xdr:col>2</xdr:col>
      <xdr:colOff>744277</xdr:colOff>
      <xdr:row>1</xdr:row>
      <xdr:rowOff>28575</xdr:rowOff>
    </xdr:from>
    <xdr:to>
      <xdr:col>3</xdr:col>
      <xdr:colOff>428152</xdr:colOff>
      <xdr:row>2</xdr:row>
      <xdr:rowOff>38250</xdr:rowOff>
    </xdr:to>
    <xdr:sp macro="" textlink="">
      <xdr:nvSpPr>
        <xdr:cNvPr id="21" name="Retângulo 20">
          <a:hlinkClick xmlns:r="http://schemas.openxmlformats.org/officeDocument/2006/relationships" r:id="rId13"/>
          <a:extLst>
            <a:ext uri="{FF2B5EF4-FFF2-40B4-BE49-F238E27FC236}">
              <a16:creationId xmlns:a16="http://schemas.microsoft.com/office/drawing/2014/main" xmlns="" id="{8B667718-2F2C-484E-9D8C-4658B16D3488}"/>
            </a:ext>
          </a:extLst>
        </xdr:cNvPr>
        <xdr:cNvSpPr/>
      </xdr:nvSpPr>
      <xdr:spPr>
        <a:xfrm>
          <a:off x="3106477" y="409575"/>
          <a:ext cx="684000" cy="324000"/>
        </a:xfrm>
        <a:prstGeom prst="rect">
          <a:avLst/>
        </a:prstGeom>
        <a:solidFill>
          <a:schemeClr val="bg1"/>
        </a:solidFill>
        <a:ln>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1">
              <a:solidFill>
                <a:sysClr val="windowText" lastClr="000000"/>
              </a:solidFill>
            </a:rPr>
            <a:t>Processo</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215900</xdr:colOff>
      <xdr:row>5</xdr:row>
      <xdr:rowOff>0</xdr:rowOff>
    </xdr:from>
    <xdr:to>
      <xdr:col>1</xdr:col>
      <xdr:colOff>215900</xdr:colOff>
      <xdr:row>5</xdr:row>
      <xdr:rowOff>0</xdr:rowOff>
    </xdr:to>
    <xdr:pic>
      <xdr:nvPicPr>
        <xdr:cNvPr id="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1663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114300</xdr:rowOff>
    </xdr:to>
    <xdr:pic>
      <xdr:nvPicPr>
        <xdr:cNvPr id="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8900" y="1143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57150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8900" y="1143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69850</xdr:rowOff>
    </xdr:to>
    <xdr:pic>
      <xdr:nvPicPr>
        <xdr:cNvPr id="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8900" y="11430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69850</xdr:rowOff>
    </xdr:to>
    <xdr:pic>
      <xdr:nvPicPr>
        <xdr:cNvPr id="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1430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60324</xdr:colOff>
      <xdr:row>22</xdr:row>
      <xdr:rowOff>85725</xdr:rowOff>
    </xdr:from>
    <xdr:to>
      <xdr:col>1</xdr:col>
      <xdr:colOff>3840324</xdr:colOff>
      <xdr:row>35</xdr:row>
      <xdr:rowOff>92075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44450</xdr:colOff>
      <xdr:row>36</xdr:row>
      <xdr:rowOff>19050</xdr:rowOff>
    </xdr:from>
    <xdr:to>
      <xdr:col>1</xdr:col>
      <xdr:colOff>2564450</xdr:colOff>
      <xdr:row>47</xdr:row>
      <xdr:rowOff>83550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2609850</xdr:colOff>
      <xdr:row>36</xdr:row>
      <xdr:rowOff>19050</xdr:rowOff>
    </xdr:from>
    <xdr:to>
      <xdr:col>3</xdr:col>
      <xdr:colOff>224475</xdr:colOff>
      <xdr:row>47</xdr:row>
      <xdr:rowOff>83550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266699</xdr:colOff>
      <xdr:row>36</xdr:row>
      <xdr:rowOff>19050</xdr:rowOff>
    </xdr:from>
    <xdr:to>
      <xdr:col>5</xdr:col>
      <xdr:colOff>900749</xdr:colOff>
      <xdr:row>47</xdr:row>
      <xdr:rowOff>83550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47624</xdr:colOff>
      <xdr:row>48</xdr:row>
      <xdr:rowOff>0</xdr:rowOff>
    </xdr:from>
    <xdr:to>
      <xdr:col>1</xdr:col>
      <xdr:colOff>2567624</xdr:colOff>
      <xdr:row>59</xdr:row>
      <xdr:rowOff>64500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2609850</xdr:colOff>
      <xdr:row>48</xdr:row>
      <xdr:rowOff>0</xdr:rowOff>
    </xdr:from>
    <xdr:to>
      <xdr:col>3</xdr:col>
      <xdr:colOff>224475</xdr:colOff>
      <xdr:row>59</xdr:row>
      <xdr:rowOff>64500</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2628900</xdr:colOff>
      <xdr:row>2</xdr:row>
      <xdr:rowOff>94230</xdr:rowOff>
    </xdr:from>
    <xdr:ext cx="5153025" cy="421141"/>
    <xdr:sp macro="" textlink="">
      <xdr:nvSpPr>
        <xdr:cNvPr id="27" name="CaixaDeTexto 26"/>
        <xdr:cNvSpPr txBox="1"/>
      </xdr:nvSpPr>
      <xdr:spPr>
        <a:xfrm>
          <a:off x="2876550" y="789555"/>
          <a:ext cx="5153025" cy="421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r"/>
          <a:r>
            <a:rPr lang="pt-BR" sz="1050"/>
            <a:t>Nesta aba você encontra um relatório gerencial pronto para impressão com o resultado da</a:t>
          </a:r>
          <a:r>
            <a:rPr lang="pt-BR" sz="1050" baseline="0"/>
            <a:t> avaliação do candidato em cada etapa do processo seletivo.</a:t>
          </a:r>
          <a:endParaRPr lang="pt-BR" sz="1050"/>
        </a:p>
      </xdr:txBody>
    </xdr:sp>
    <xdr:clientData/>
  </xdr:oneCellAnchor>
  <xdr:twoCellAnchor editAs="oneCell">
    <xdr:from>
      <xdr:col>1</xdr:col>
      <xdr:colOff>3895725</xdr:colOff>
      <xdr:row>22</xdr:row>
      <xdr:rowOff>85725</xdr:rowOff>
    </xdr:from>
    <xdr:to>
      <xdr:col>5</xdr:col>
      <xdr:colOff>884400</xdr:colOff>
      <xdr:row>35</xdr:row>
      <xdr:rowOff>93225</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1</xdr:col>
      <xdr:colOff>2103698</xdr:colOff>
      <xdr:row>0</xdr:row>
      <xdr:rowOff>0</xdr:rowOff>
    </xdr:from>
    <xdr:to>
      <xdr:col>1</xdr:col>
      <xdr:colOff>2931698</xdr:colOff>
      <xdr:row>1</xdr:row>
      <xdr:rowOff>15000</xdr:rowOff>
    </xdr:to>
    <xdr:sp macro="" textlink="">
      <xdr:nvSpPr>
        <xdr:cNvPr id="15" name="Retângulo 14">
          <a:hlinkClick xmlns:r="http://schemas.openxmlformats.org/officeDocument/2006/relationships" r:id="rId9"/>
          <a:extLst>
            <a:ext uri="{FF2B5EF4-FFF2-40B4-BE49-F238E27FC236}">
              <a16:creationId xmlns:a16="http://schemas.microsoft.com/office/drawing/2014/main" xmlns="" id="{59780814-C7F9-4922-9F89-14605BB9382F}"/>
            </a:ext>
          </a:extLst>
        </xdr:cNvPr>
        <xdr:cNvSpPr/>
      </xdr:nvSpPr>
      <xdr:spPr>
        <a:xfrm>
          <a:off x="235134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CADASTRO</a:t>
          </a:r>
        </a:p>
      </xdr:txBody>
    </xdr:sp>
    <xdr:clientData/>
  </xdr:twoCellAnchor>
  <xdr:twoCellAnchor editAs="absolute">
    <xdr:from>
      <xdr:col>1</xdr:col>
      <xdr:colOff>3010424</xdr:colOff>
      <xdr:row>0</xdr:row>
      <xdr:rowOff>0</xdr:rowOff>
    </xdr:from>
    <xdr:to>
      <xdr:col>1</xdr:col>
      <xdr:colOff>3838424</xdr:colOff>
      <xdr:row>1</xdr:row>
      <xdr:rowOff>15000</xdr:rowOff>
    </xdr:to>
    <xdr:sp macro="" textlink="">
      <xdr:nvSpPr>
        <xdr:cNvPr id="16" name="Retângulo 15">
          <a:hlinkClick xmlns:r="http://schemas.openxmlformats.org/officeDocument/2006/relationships" r:id="rId10"/>
          <a:extLst>
            <a:ext uri="{FF2B5EF4-FFF2-40B4-BE49-F238E27FC236}">
              <a16:creationId xmlns:a16="http://schemas.microsoft.com/office/drawing/2014/main" xmlns="" id="{4D6D05B1-42C8-47E2-90C8-8606C977F2FF}"/>
            </a:ext>
          </a:extLst>
        </xdr:cNvPr>
        <xdr:cNvSpPr/>
      </xdr:nvSpPr>
      <xdr:spPr>
        <a:xfrm>
          <a:off x="3258074"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PROCESSOS</a:t>
          </a:r>
        </a:p>
      </xdr:txBody>
    </xdr:sp>
    <xdr:clientData/>
  </xdr:twoCellAnchor>
  <xdr:twoCellAnchor editAs="absolute">
    <xdr:from>
      <xdr:col>2</xdr:col>
      <xdr:colOff>876287</xdr:colOff>
      <xdr:row>0</xdr:row>
      <xdr:rowOff>0</xdr:rowOff>
    </xdr:from>
    <xdr:to>
      <xdr:col>3</xdr:col>
      <xdr:colOff>761312</xdr:colOff>
      <xdr:row>1</xdr:row>
      <xdr:rowOff>15000</xdr:rowOff>
    </xdr:to>
    <xdr:sp macro="" textlink="">
      <xdr:nvSpPr>
        <xdr:cNvPr id="17" name="Retângulo 16">
          <a:hlinkClick xmlns:r="http://schemas.openxmlformats.org/officeDocument/2006/relationships" r:id="rId11"/>
          <a:extLst>
            <a:ext uri="{FF2B5EF4-FFF2-40B4-BE49-F238E27FC236}">
              <a16:creationId xmlns:a16="http://schemas.microsoft.com/office/drawing/2014/main" xmlns="" id="{8B667718-2F2C-484E-9D8C-4658B16D3488}"/>
            </a:ext>
          </a:extLst>
        </xdr:cNvPr>
        <xdr:cNvSpPr/>
      </xdr:nvSpPr>
      <xdr:spPr>
        <a:xfrm>
          <a:off x="5086337"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ETAPAS</a:t>
          </a:r>
        </a:p>
      </xdr:txBody>
    </xdr:sp>
    <xdr:clientData/>
  </xdr:twoCellAnchor>
  <xdr:twoCellAnchor editAs="absolute">
    <xdr:from>
      <xdr:col>9</xdr:col>
      <xdr:colOff>480995</xdr:colOff>
      <xdr:row>0</xdr:row>
      <xdr:rowOff>0</xdr:rowOff>
    </xdr:from>
    <xdr:to>
      <xdr:col>11</xdr:col>
      <xdr:colOff>51695</xdr:colOff>
      <xdr:row>1</xdr:row>
      <xdr:rowOff>15000</xdr:rowOff>
    </xdr:to>
    <xdr:sp macro="" textlink="">
      <xdr:nvSpPr>
        <xdr:cNvPr id="18" name="Retângulo 17">
          <a:hlinkClick xmlns:r="http://schemas.openxmlformats.org/officeDocument/2006/relationships" r:id="rId12"/>
          <a:extLst>
            <a:ext uri="{FF2B5EF4-FFF2-40B4-BE49-F238E27FC236}">
              <a16:creationId xmlns:a16="http://schemas.microsoft.com/office/drawing/2014/main" xmlns="" id="{76C32809-6107-4C6B-85DF-66702C9AF183}"/>
            </a:ext>
          </a:extLst>
        </xdr:cNvPr>
        <xdr:cNvSpPr/>
      </xdr:nvSpPr>
      <xdr:spPr>
        <a:xfrm>
          <a:off x="9777395"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0</xdr:col>
      <xdr:colOff>0</xdr:colOff>
      <xdr:row>0</xdr:row>
      <xdr:rowOff>0</xdr:rowOff>
    </xdr:from>
    <xdr:to>
      <xdr:col>1</xdr:col>
      <xdr:colOff>714533</xdr:colOff>
      <xdr:row>0</xdr:row>
      <xdr:rowOff>378000</xdr:rowOff>
    </xdr:to>
    <xdr:pic>
      <xdr:nvPicPr>
        <xdr:cNvPr id="19" name="Imagem 1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1</xdr:col>
      <xdr:colOff>3914768</xdr:colOff>
      <xdr:row>0</xdr:row>
      <xdr:rowOff>0</xdr:rowOff>
    </xdr:from>
    <xdr:to>
      <xdr:col>2</xdr:col>
      <xdr:colOff>780368</xdr:colOff>
      <xdr:row>1</xdr:row>
      <xdr:rowOff>15000</xdr:rowOff>
    </xdr:to>
    <xdr:sp macro="" textlink="">
      <xdr:nvSpPr>
        <xdr:cNvPr id="20" name="Retângulo 19">
          <a:hlinkClick xmlns:r="http://schemas.openxmlformats.org/officeDocument/2006/relationships" r:id="rId14"/>
          <a:extLst>
            <a:ext uri="{FF2B5EF4-FFF2-40B4-BE49-F238E27FC236}">
              <a16:creationId xmlns:a16="http://schemas.microsoft.com/office/drawing/2014/main" xmlns="" id="{8B667718-2F2C-484E-9D8C-4658B16D3488}"/>
            </a:ext>
          </a:extLst>
        </xdr:cNvPr>
        <xdr:cNvSpPr/>
      </xdr:nvSpPr>
      <xdr:spPr>
        <a:xfrm>
          <a:off x="416241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MAPA</a:t>
          </a:r>
        </a:p>
      </xdr:txBody>
    </xdr:sp>
    <xdr:clientData/>
  </xdr:twoCellAnchor>
  <xdr:twoCellAnchor editAs="absolute">
    <xdr:from>
      <xdr:col>8</xdr:col>
      <xdr:colOff>133343</xdr:colOff>
      <xdr:row>0</xdr:row>
      <xdr:rowOff>0</xdr:rowOff>
    </xdr:from>
    <xdr:to>
      <xdr:col>9</xdr:col>
      <xdr:colOff>404693</xdr:colOff>
      <xdr:row>1</xdr:row>
      <xdr:rowOff>15000</xdr:rowOff>
    </xdr:to>
    <xdr:sp macro="" textlink="">
      <xdr:nvSpPr>
        <xdr:cNvPr id="21" name="Retângulo 20">
          <a:hlinkClick xmlns:r="http://schemas.openxmlformats.org/officeDocument/2006/relationships" r:id="rId15"/>
          <a:extLst>
            <a:ext uri="{FF2B5EF4-FFF2-40B4-BE49-F238E27FC236}">
              <a16:creationId xmlns:a16="http://schemas.microsoft.com/office/drawing/2014/main" xmlns="" id="{8B667718-2F2C-484E-9D8C-4658B16D3488}"/>
            </a:ext>
          </a:extLst>
        </xdr:cNvPr>
        <xdr:cNvSpPr/>
      </xdr:nvSpPr>
      <xdr:spPr>
        <a:xfrm>
          <a:off x="880109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4</xdr:col>
      <xdr:colOff>876293</xdr:colOff>
      <xdr:row>0</xdr:row>
      <xdr:rowOff>0</xdr:rowOff>
    </xdr:from>
    <xdr:to>
      <xdr:col>5</xdr:col>
      <xdr:colOff>761318</xdr:colOff>
      <xdr:row>1</xdr:row>
      <xdr:rowOff>15000</xdr:rowOff>
    </xdr:to>
    <xdr:sp macro="" textlink="">
      <xdr:nvSpPr>
        <xdr:cNvPr id="22" name="Retângulo 21">
          <a:hlinkClick xmlns:r="http://schemas.openxmlformats.org/officeDocument/2006/relationships" r:id="rId16"/>
          <a:extLst>
            <a:ext uri="{FF2B5EF4-FFF2-40B4-BE49-F238E27FC236}">
              <a16:creationId xmlns:a16="http://schemas.microsoft.com/office/drawing/2014/main" xmlns="" id="{8B667718-2F2C-484E-9D8C-4658B16D3488}"/>
            </a:ext>
          </a:extLst>
        </xdr:cNvPr>
        <xdr:cNvSpPr/>
      </xdr:nvSpPr>
      <xdr:spPr>
        <a:xfrm>
          <a:off x="69722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FUNIL</a:t>
          </a:r>
        </a:p>
      </xdr:txBody>
    </xdr:sp>
    <xdr:clientData/>
  </xdr:twoCellAnchor>
  <xdr:twoCellAnchor editAs="absolute">
    <xdr:from>
      <xdr:col>5</xdr:col>
      <xdr:colOff>847718</xdr:colOff>
      <xdr:row>0</xdr:row>
      <xdr:rowOff>0</xdr:rowOff>
    </xdr:from>
    <xdr:to>
      <xdr:col>8</xdr:col>
      <xdr:colOff>46943</xdr:colOff>
      <xdr:row>1</xdr:row>
      <xdr:rowOff>15000</xdr:rowOff>
    </xdr:to>
    <xdr:sp macro="" textlink="">
      <xdr:nvSpPr>
        <xdr:cNvPr id="23" name="Retângulo 22">
          <a:hlinkClick xmlns:r="http://schemas.openxmlformats.org/officeDocument/2006/relationships" r:id="rId17"/>
          <a:extLst>
            <a:ext uri="{FF2B5EF4-FFF2-40B4-BE49-F238E27FC236}">
              <a16:creationId xmlns:a16="http://schemas.microsoft.com/office/drawing/2014/main" xmlns="" id="{8B667718-2F2C-484E-9D8C-4658B16D3488}"/>
            </a:ext>
          </a:extLst>
        </xdr:cNvPr>
        <xdr:cNvSpPr/>
      </xdr:nvSpPr>
      <xdr:spPr>
        <a:xfrm>
          <a:off x="7886693" y="0"/>
          <a:ext cx="828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RELATÓRIO</a:t>
          </a:r>
        </a:p>
      </xdr:txBody>
    </xdr:sp>
    <xdr:clientData/>
  </xdr:twoCellAnchor>
  <xdr:twoCellAnchor editAs="absolute">
    <xdr:from>
      <xdr:col>3</xdr:col>
      <xdr:colOff>847718</xdr:colOff>
      <xdr:row>0</xdr:row>
      <xdr:rowOff>0</xdr:rowOff>
    </xdr:from>
    <xdr:to>
      <xdr:col>4</xdr:col>
      <xdr:colOff>804743</xdr:colOff>
      <xdr:row>1</xdr:row>
      <xdr:rowOff>15000</xdr:rowOff>
    </xdr:to>
    <xdr:sp macro="" textlink="">
      <xdr:nvSpPr>
        <xdr:cNvPr id="24" name="Retângulo 23">
          <a:hlinkClick xmlns:r="http://schemas.openxmlformats.org/officeDocument/2006/relationships" r:id="rId18"/>
          <a:extLst>
            <a:ext uri="{FF2B5EF4-FFF2-40B4-BE49-F238E27FC236}">
              <a16:creationId xmlns:a16="http://schemas.microsoft.com/office/drawing/2014/main" xmlns="" id="{8B667718-2F2C-484E-9D8C-4658B16D3488}"/>
            </a:ext>
          </a:extLst>
        </xdr:cNvPr>
        <xdr:cNvSpPr/>
      </xdr:nvSpPr>
      <xdr:spPr>
        <a:xfrm>
          <a:off x="600074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APROVAÇÃO</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28574</xdr:colOff>
      <xdr:row>5</xdr:row>
      <xdr:rowOff>47625</xdr:rowOff>
    </xdr:from>
    <xdr:to>
      <xdr:col>3</xdr:col>
      <xdr:colOff>1598474</xdr:colOff>
      <xdr:row>17</xdr:row>
      <xdr:rowOff>101625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28574</xdr:colOff>
      <xdr:row>17</xdr:row>
      <xdr:rowOff>123825</xdr:rowOff>
    </xdr:from>
    <xdr:to>
      <xdr:col>3</xdr:col>
      <xdr:colOff>1598474</xdr:colOff>
      <xdr:row>30</xdr:row>
      <xdr:rowOff>167325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1628775</xdr:colOff>
      <xdr:row>17</xdr:row>
      <xdr:rowOff>123825</xdr:rowOff>
    </xdr:from>
    <xdr:to>
      <xdr:col>7</xdr:col>
      <xdr:colOff>722175</xdr:colOff>
      <xdr:row>30</xdr:row>
      <xdr:rowOff>167325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742950</xdr:colOff>
      <xdr:row>5</xdr:row>
      <xdr:rowOff>47625</xdr:rowOff>
    </xdr:from>
    <xdr:to>
      <xdr:col>10</xdr:col>
      <xdr:colOff>17325</xdr:colOff>
      <xdr:row>17</xdr:row>
      <xdr:rowOff>101625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1628775</xdr:colOff>
      <xdr:row>5</xdr:row>
      <xdr:rowOff>47625</xdr:rowOff>
    </xdr:from>
    <xdr:to>
      <xdr:col>7</xdr:col>
      <xdr:colOff>722175</xdr:colOff>
      <xdr:row>17</xdr:row>
      <xdr:rowOff>101625</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742950</xdr:colOff>
      <xdr:row>17</xdr:row>
      <xdr:rowOff>123825</xdr:rowOff>
    </xdr:from>
    <xdr:to>
      <xdr:col>10</xdr:col>
      <xdr:colOff>17325</xdr:colOff>
      <xdr:row>30</xdr:row>
      <xdr:rowOff>167325</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xdr:col>
      <xdr:colOff>2170373</xdr:colOff>
      <xdr:row>0</xdr:row>
      <xdr:rowOff>0</xdr:rowOff>
    </xdr:from>
    <xdr:to>
      <xdr:col>3</xdr:col>
      <xdr:colOff>521873</xdr:colOff>
      <xdr:row>1</xdr:row>
      <xdr:rowOff>15000</xdr:rowOff>
    </xdr:to>
    <xdr:sp macro="" textlink="">
      <xdr:nvSpPr>
        <xdr:cNvPr id="8" name="Retângulo 7">
          <a:hlinkClick xmlns:r="http://schemas.openxmlformats.org/officeDocument/2006/relationships" r:id="rId7"/>
          <a:extLst>
            <a:ext uri="{FF2B5EF4-FFF2-40B4-BE49-F238E27FC236}">
              <a16:creationId xmlns:a16="http://schemas.microsoft.com/office/drawing/2014/main" xmlns="" id="{59780814-C7F9-4922-9F89-14605BB9382F}"/>
            </a:ext>
          </a:extLst>
        </xdr:cNvPr>
        <xdr:cNvSpPr/>
      </xdr:nvSpPr>
      <xdr:spPr>
        <a:xfrm>
          <a:off x="235134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CADASTRO</a:t>
          </a:r>
        </a:p>
      </xdr:txBody>
    </xdr:sp>
    <xdr:clientData/>
  </xdr:twoCellAnchor>
  <xdr:twoCellAnchor editAs="absolute">
    <xdr:from>
      <xdr:col>3</xdr:col>
      <xdr:colOff>600599</xdr:colOff>
      <xdr:row>0</xdr:row>
      <xdr:rowOff>0</xdr:rowOff>
    </xdr:from>
    <xdr:to>
      <xdr:col>3</xdr:col>
      <xdr:colOff>1428599</xdr:colOff>
      <xdr:row>1</xdr:row>
      <xdr:rowOff>15000</xdr:rowOff>
    </xdr:to>
    <xdr:sp macro="" textlink="">
      <xdr:nvSpPr>
        <xdr:cNvPr id="9" name="Retângulo 8">
          <a:hlinkClick xmlns:r="http://schemas.openxmlformats.org/officeDocument/2006/relationships" r:id="rId8"/>
          <a:extLst>
            <a:ext uri="{FF2B5EF4-FFF2-40B4-BE49-F238E27FC236}">
              <a16:creationId xmlns:a16="http://schemas.microsoft.com/office/drawing/2014/main" xmlns="" id="{4D6D05B1-42C8-47E2-90C8-8606C977F2FF}"/>
            </a:ext>
          </a:extLst>
        </xdr:cNvPr>
        <xdr:cNvSpPr/>
      </xdr:nvSpPr>
      <xdr:spPr>
        <a:xfrm>
          <a:off x="3258074"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PROCESSOS</a:t>
          </a:r>
        </a:p>
      </xdr:txBody>
    </xdr:sp>
    <xdr:clientData/>
  </xdr:twoCellAnchor>
  <xdr:twoCellAnchor editAs="absolute">
    <xdr:from>
      <xdr:col>4</xdr:col>
      <xdr:colOff>133337</xdr:colOff>
      <xdr:row>0</xdr:row>
      <xdr:rowOff>0</xdr:rowOff>
    </xdr:from>
    <xdr:to>
      <xdr:col>5</xdr:col>
      <xdr:colOff>780362</xdr:colOff>
      <xdr:row>1</xdr:row>
      <xdr:rowOff>15000</xdr:rowOff>
    </xdr:to>
    <xdr:sp macro="" textlink="">
      <xdr:nvSpPr>
        <xdr:cNvPr id="10" name="Retângulo 9">
          <a:hlinkClick xmlns:r="http://schemas.openxmlformats.org/officeDocument/2006/relationships" r:id="rId9"/>
          <a:extLst>
            <a:ext uri="{FF2B5EF4-FFF2-40B4-BE49-F238E27FC236}">
              <a16:creationId xmlns:a16="http://schemas.microsoft.com/office/drawing/2014/main" xmlns="" id="{8B667718-2F2C-484E-9D8C-4658B16D3488}"/>
            </a:ext>
          </a:extLst>
        </xdr:cNvPr>
        <xdr:cNvSpPr/>
      </xdr:nvSpPr>
      <xdr:spPr>
        <a:xfrm>
          <a:off x="5086337"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ETAPAS</a:t>
          </a:r>
        </a:p>
      </xdr:txBody>
    </xdr:sp>
    <xdr:clientData/>
  </xdr:twoCellAnchor>
  <xdr:twoCellAnchor editAs="absolute">
    <xdr:from>
      <xdr:col>7</xdr:col>
      <xdr:colOff>2166920</xdr:colOff>
      <xdr:row>0</xdr:row>
      <xdr:rowOff>0</xdr:rowOff>
    </xdr:from>
    <xdr:to>
      <xdr:col>9</xdr:col>
      <xdr:colOff>518420</xdr:colOff>
      <xdr:row>1</xdr:row>
      <xdr:rowOff>15000</xdr:rowOff>
    </xdr:to>
    <xdr:sp macro="" textlink="">
      <xdr:nvSpPr>
        <xdr:cNvPr id="11" name="Retângulo 10">
          <a:hlinkClick xmlns:r="http://schemas.openxmlformats.org/officeDocument/2006/relationships" r:id="rId10"/>
          <a:extLst>
            <a:ext uri="{FF2B5EF4-FFF2-40B4-BE49-F238E27FC236}">
              <a16:creationId xmlns:a16="http://schemas.microsoft.com/office/drawing/2014/main" xmlns="" id="{76C32809-6107-4C6B-85DF-66702C9AF183}"/>
            </a:ext>
          </a:extLst>
        </xdr:cNvPr>
        <xdr:cNvSpPr/>
      </xdr:nvSpPr>
      <xdr:spPr>
        <a:xfrm>
          <a:off x="9777395"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0</xdr:col>
      <xdr:colOff>0</xdr:colOff>
      <xdr:row>0</xdr:row>
      <xdr:rowOff>0</xdr:rowOff>
    </xdr:from>
    <xdr:to>
      <xdr:col>1</xdr:col>
      <xdr:colOff>781208</xdr:colOff>
      <xdr:row>0</xdr:row>
      <xdr:rowOff>378000</xdr:rowOff>
    </xdr:to>
    <xdr:pic>
      <xdr:nvPicPr>
        <xdr:cNvPr id="12" name="Imagem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3</xdr:col>
      <xdr:colOff>1504943</xdr:colOff>
      <xdr:row>0</xdr:row>
      <xdr:rowOff>0</xdr:rowOff>
    </xdr:from>
    <xdr:to>
      <xdr:col>4</xdr:col>
      <xdr:colOff>37418</xdr:colOff>
      <xdr:row>1</xdr:row>
      <xdr:rowOff>15000</xdr:rowOff>
    </xdr:to>
    <xdr:sp macro="" textlink="">
      <xdr:nvSpPr>
        <xdr:cNvPr id="13" name="Retângulo 12">
          <a:hlinkClick xmlns:r="http://schemas.openxmlformats.org/officeDocument/2006/relationships" r:id="rId12"/>
          <a:extLst>
            <a:ext uri="{FF2B5EF4-FFF2-40B4-BE49-F238E27FC236}">
              <a16:creationId xmlns:a16="http://schemas.microsoft.com/office/drawing/2014/main" xmlns="" id="{8B667718-2F2C-484E-9D8C-4658B16D3488}"/>
            </a:ext>
          </a:extLst>
        </xdr:cNvPr>
        <xdr:cNvSpPr/>
      </xdr:nvSpPr>
      <xdr:spPr>
        <a:xfrm>
          <a:off x="416241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MAPA</a:t>
          </a:r>
        </a:p>
      </xdr:txBody>
    </xdr:sp>
    <xdr:clientData/>
  </xdr:twoCellAnchor>
  <xdr:twoCellAnchor editAs="absolute">
    <xdr:from>
      <xdr:col>7</xdr:col>
      <xdr:colOff>1190618</xdr:colOff>
      <xdr:row>0</xdr:row>
      <xdr:rowOff>0</xdr:rowOff>
    </xdr:from>
    <xdr:to>
      <xdr:col>7</xdr:col>
      <xdr:colOff>2090618</xdr:colOff>
      <xdr:row>1</xdr:row>
      <xdr:rowOff>15000</xdr:rowOff>
    </xdr:to>
    <xdr:sp macro="" textlink="">
      <xdr:nvSpPr>
        <xdr:cNvPr id="14" name="Retângulo 13">
          <a:hlinkClick xmlns:r="http://schemas.openxmlformats.org/officeDocument/2006/relationships" r:id="rId13"/>
          <a:extLst>
            <a:ext uri="{FF2B5EF4-FFF2-40B4-BE49-F238E27FC236}">
              <a16:creationId xmlns:a16="http://schemas.microsoft.com/office/drawing/2014/main" xmlns="" id="{8B667718-2F2C-484E-9D8C-4658B16D3488}"/>
            </a:ext>
          </a:extLst>
        </xdr:cNvPr>
        <xdr:cNvSpPr/>
      </xdr:nvSpPr>
      <xdr:spPr>
        <a:xfrm>
          <a:off x="8801093" y="0"/>
          <a:ext cx="900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DASHBOARD</a:t>
          </a:r>
        </a:p>
      </xdr:txBody>
    </xdr:sp>
    <xdr:clientData/>
  </xdr:twoCellAnchor>
  <xdr:twoCellAnchor editAs="absolute">
    <xdr:from>
      <xdr:col>5</xdr:col>
      <xdr:colOff>1838318</xdr:colOff>
      <xdr:row>0</xdr:row>
      <xdr:rowOff>0</xdr:rowOff>
    </xdr:from>
    <xdr:to>
      <xdr:col>7</xdr:col>
      <xdr:colOff>189818</xdr:colOff>
      <xdr:row>1</xdr:row>
      <xdr:rowOff>15000</xdr:rowOff>
    </xdr:to>
    <xdr:sp macro="" textlink="">
      <xdr:nvSpPr>
        <xdr:cNvPr id="15" name="Retângulo 14">
          <a:hlinkClick xmlns:r="http://schemas.openxmlformats.org/officeDocument/2006/relationships" r:id="rId14"/>
          <a:extLst>
            <a:ext uri="{FF2B5EF4-FFF2-40B4-BE49-F238E27FC236}">
              <a16:creationId xmlns:a16="http://schemas.microsoft.com/office/drawing/2014/main" xmlns="" id="{8B667718-2F2C-484E-9D8C-4658B16D3488}"/>
            </a:ext>
          </a:extLst>
        </xdr:cNvPr>
        <xdr:cNvSpPr/>
      </xdr:nvSpPr>
      <xdr:spPr>
        <a:xfrm>
          <a:off x="69722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FUNIL</a:t>
          </a:r>
        </a:p>
      </xdr:txBody>
    </xdr:sp>
    <xdr:clientData/>
  </xdr:twoCellAnchor>
  <xdr:twoCellAnchor editAs="absolute">
    <xdr:from>
      <xdr:col>7</xdr:col>
      <xdr:colOff>276218</xdr:colOff>
      <xdr:row>0</xdr:row>
      <xdr:rowOff>0</xdr:rowOff>
    </xdr:from>
    <xdr:to>
      <xdr:col>7</xdr:col>
      <xdr:colOff>1104218</xdr:colOff>
      <xdr:row>1</xdr:row>
      <xdr:rowOff>15000</xdr:rowOff>
    </xdr:to>
    <xdr:sp macro="" textlink="">
      <xdr:nvSpPr>
        <xdr:cNvPr id="16" name="Retângulo 15">
          <a:hlinkClick xmlns:r="http://schemas.openxmlformats.org/officeDocument/2006/relationships" r:id="rId15"/>
          <a:extLst>
            <a:ext uri="{FF2B5EF4-FFF2-40B4-BE49-F238E27FC236}">
              <a16:creationId xmlns:a16="http://schemas.microsoft.com/office/drawing/2014/main" xmlns="" id="{8B667718-2F2C-484E-9D8C-4658B16D3488}"/>
            </a:ext>
          </a:extLst>
        </xdr:cNvPr>
        <xdr:cNvSpPr/>
      </xdr:nvSpPr>
      <xdr:spPr>
        <a:xfrm>
          <a:off x="78866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5</xdr:col>
      <xdr:colOff>866768</xdr:colOff>
      <xdr:row>0</xdr:row>
      <xdr:rowOff>0</xdr:rowOff>
    </xdr:from>
    <xdr:to>
      <xdr:col>5</xdr:col>
      <xdr:colOff>1766768</xdr:colOff>
      <xdr:row>1</xdr:row>
      <xdr:rowOff>15000</xdr:rowOff>
    </xdr:to>
    <xdr:sp macro="" textlink="">
      <xdr:nvSpPr>
        <xdr:cNvPr id="17" name="Retângulo 16">
          <a:hlinkClick xmlns:r="http://schemas.openxmlformats.org/officeDocument/2006/relationships" r:id="rId16"/>
          <a:extLst>
            <a:ext uri="{FF2B5EF4-FFF2-40B4-BE49-F238E27FC236}">
              <a16:creationId xmlns:a16="http://schemas.microsoft.com/office/drawing/2014/main" xmlns="" id="{8B667718-2F2C-484E-9D8C-4658B16D3488}"/>
            </a:ext>
          </a:extLst>
        </xdr:cNvPr>
        <xdr:cNvSpPr/>
      </xdr:nvSpPr>
      <xdr:spPr>
        <a:xfrm>
          <a:off x="600074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APROVAÇÃO</a:t>
          </a: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2</xdr:col>
      <xdr:colOff>417780</xdr:colOff>
      <xdr:row>0</xdr:row>
      <xdr:rowOff>0</xdr:rowOff>
    </xdr:from>
    <xdr:to>
      <xdr:col>3</xdr:col>
      <xdr:colOff>426630</xdr:colOff>
      <xdr:row>1</xdr:row>
      <xdr:rowOff>15000</xdr:rowOff>
    </xdr:to>
    <xdr:sp macro="" textlink="">
      <xdr:nvSpPr>
        <xdr:cNvPr id="2" name="Retângulo 1">
          <a:hlinkClick xmlns:r="http://schemas.openxmlformats.org/officeDocument/2006/relationships" r:id="rId1"/>
          <a:extLst>
            <a:ext uri="{FF2B5EF4-FFF2-40B4-BE49-F238E27FC236}">
              <a16:creationId xmlns:a16="http://schemas.microsoft.com/office/drawing/2014/main" xmlns="" id="{59780814-C7F9-4922-9F89-14605BB9382F}"/>
            </a:ext>
          </a:extLst>
        </xdr:cNvPr>
        <xdr:cNvSpPr/>
      </xdr:nvSpPr>
      <xdr:spPr>
        <a:xfrm>
          <a:off x="2351355"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CADASTRO</a:t>
          </a:r>
        </a:p>
      </xdr:txBody>
    </xdr:sp>
    <xdr:clientData/>
  </xdr:twoCellAnchor>
  <xdr:twoCellAnchor editAs="absolute">
    <xdr:from>
      <xdr:col>3</xdr:col>
      <xdr:colOff>505356</xdr:colOff>
      <xdr:row>0</xdr:row>
      <xdr:rowOff>0</xdr:rowOff>
    </xdr:from>
    <xdr:to>
      <xdr:col>4</xdr:col>
      <xdr:colOff>514206</xdr:colOff>
      <xdr:row>1</xdr:row>
      <xdr:rowOff>15000</xdr:rowOff>
    </xdr:to>
    <xdr:sp macro="" textlink="">
      <xdr:nvSpPr>
        <xdr:cNvPr id="3" name="Retângulo 2">
          <a:hlinkClick xmlns:r="http://schemas.openxmlformats.org/officeDocument/2006/relationships" r:id="rId2"/>
          <a:extLst>
            <a:ext uri="{FF2B5EF4-FFF2-40B4-BE49-F238E27FC236}">
              <a16:creationId xmlns:a16="http://schemas.microsoft.com/office/drawing/2014/main" xmlns="" id="{4D6D05B1-42C8-47E2-90C8-8606C977F2FF}"/>
            </a:ext>
          </a:extLst>
        </xdr:cNvPr>
        <xdr:cNvSpPr/>
      </xdr:nvSpPr>
      <xdr:spPr>
        <a:xfrm>
          <a:off x="3258081"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PROCESSOS</a:t>
          </a:r>
        </a:p>
      </xdr:txBody>
    </xdr:sp>
    <xdr:clientData/>
  </xdr:twoCellAnchor>
  <xdr:twoCellAnchor editAs="absolute">
    <xdr:from>
      <xdr:col>5</xdr:col>
      <xdr:colOff>695319</xdr:colOff>
      <xdr:row>0</xdr:row>
      <xdr:rowOff>0</xdr:rowOff>
    </xdr:from>
    <xdr:to>
      <xdr:col>6</xdr:col>
      <xdr:colOff>704169</xdr:colOff>
      <xdr:row>1</xdr:row>
      <xdr:rowOff>15000</xdr:rowOff>
    </xdr:to>
    <xdr:sp macro="" textlink="">
      <xdr:nvSpPr>
        <xdr:cNvPr id="4" name="Retângulo 3">
          <a:hlinkClick xmlns:r="http://schemas.openxmlformats.org/officeDocument/2006/relationships" r:id="rId3"/>
          <a:extLst>
            <a:ext uri="{FF2B5EF4-FFF2-40B4-BE49-F238E27FC236}">
              <a16:creationId xmlns:a16="http://schemas.microsoft.com/office/drawing/2014/main" xmlns="" id="{8B667718-2F2C-484E-9D8C-4658B16D3488}"/>
            </a:ext>
          </a:extLst>
        </xdr:cNvPr>
        <xdr:cNvSpPr/>
      </xdr:nvSpPr>
      <xdr:spPr>
        <a:xfrm>
          <a:off x="5086344"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ETAPAS</a:t>
          </a:r>
        </a:p>
      </xdr:txBody>
    </xdr:sp>
    <xdr:clientData/>
  </xdr:twoCellAnchor>
  <xdr:twoCellAnchor editAs="absolute">
    <xdr:from>
      <xdr:col>11</xdr:col>
      <xdr:colOff>471477</xdr:colOff>
      <xdr:row>0</xdr:row>
      <xdr:rowOff>0</xdr:rowOff>
    </xdr:from>
    <xdr:to>
      <xdr:col>12</xdr:col>
      <xdr:colOff>480327</xdr:colOff>
      <xdr:row>1</xdr:row>
      <xdr:rowOff>15000</xdr:rowOff>
    </xdr:to>
    <xdr:sp macro="" textlink="">
      <xdr:nvSpPr>
        <xdr:cNvPr id="5" name="Retângulo 4">
          <a:hlinkClick xmlns:r="http://schemas.openxmlformats.org/officeDocument/2006/relationships" r:id="rId4"/>
          <a:extLst>
            <a:ext uri="{FF2B5EF4-FFF2-40B4-BE49-F238E27FC236}">
              <a16:creationId xmlns:a16="http://schemas.microsoft.com/office/drawing/2014/main" xmlns="" id="{76C32809-6107-4C6B-85DF-66702C9AF183}"/>
            </a:ext>
          </a:extLst>
        </xdr:cNvPr>
        <xdr:cNvSpPr/>
      </xdr:nvSpPr>
      <xdr:spPr>
        <a:xfrm>
          <a:off x="9777402" y="0"/>
          <a:ext cx="828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INSTUÇÕES</a:t>
          </a:r>
        </a:p>
      </xdr:txBody>
    </xdr:sp>
    <xdr:clientData/>
  </xdr:twoCellAnchor>
  <xdr:twoCellAnchor editAs="absolute">
    <xdr:from>
      <xdr:col>2</xdr:col>
      <xdr:colOff>417778</xdr:colOff>
      <xdr:row>1</xdr:row>
      <xdr:rowOff>57150</xdr:rowOff>
    </xdr:from>
    <xdr:to>
      <xdr:col>3</xdr:col>
      <xdr:colOff>534628</xdr:colOff>
      <xdr:row>2</xdr:row>
      <xdr:rowOff>38100</xdr:rowOff>
    </xdr:to>
    <xdr:sp macro="" textlink="">
      <xdr:nvSpPr>
        <xdr:cNvPr id="6" name="Retângulo 5">
          <a:hlinkClick xmlns:r="http://schemas.openxmlformats.org/officeDocument/2006/relationships" r:id="rId4"/>
          <a:extLst>
            <a:ext uri="{FF2B5EF4-FFF2-40B4-BE49-F238E27FC236}">
              <a16:creationId xmlns:a16="http://schemas.microsoft.com/office/drawing/2014/main" xmlns="" id="{DA51B8B2-F2D7-4326-A77A-BE56CE7C72D4}"/>
            </a:ext>
          </a:extLst>
        </xdr:cNvPr>
        <xdr:cNvSpPr/>
      </xdr:nvSpPr>
      <xdr:spPr>
        <a:xfrm>
          <a:off x="2351353" y="438150"/>
          <a:ext cx="936000" cy="295275"/>
        </a:xfrm>
        <a:prstGeom prst="rect">
          <a:avLst/>
        </a:prstGeom>
        <a:solidFill>
          <a:schemeClr val="bg1"/>
        </a:solidFill>
        <a:ln>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1">
              <a:solidFill>
                <a:sysClr val="windowText" lastClr="000000"/>
              </a:solidFill>
            </a:rPr>
            <a:t>Passo a passo</a:t>
          </a:r>
        </a:p>
      </xdr:txBody>
    </xdr:sp>
    <xdr:clientData/>
  </xdr:twoCellAnchor>
  <xdr:twoCellAnchor editAs="absolute">
    <xdr:from>
      <xdr:col>3</xdr:col>
      <xdr:colOff>581026</xdr:colOff>
      <xdr:row>1</xdr:row>
      <xdr:rowOff>57150</xdr:rowOff>
    </xdr:from>
    <xdr:to>
      <xdr:col>4</xdr:col>
      <xdr:colOff>697876</xdr:colOff>
      <xdr:row>2</xdr:row>
      <xdr:rowOff>38100</xdr:rowOff>
    </xdr:to>
    <xdr:sp macro="" textlink="">
      <xdr:nvSpPr>
        <xdr:cNvPr id="7" name="Retângulo 6">
          <a:hlinkClick xmlns:r="http://schemas.openxmlformats.org/officeDocument/2006/relationships" r:id="rId5"/>
          <a:extLst>
            <a:ext uri="{FF2B5EF4-FFF2-40B4-BE49-F238E27FC236}">
              <a16:creationId xmlns:a16="http://schemas.microsoft.com/office/drawing/2014/main" xmlns="" id="{8F7A2942-91AE-4BCE-8A2B-ACBDBE83EEAE}"/>
            </a:ext>
          </a:extLst>
        </xdr:cNvPr>
        <xdr:cNvSpPr/>
      </xdr:nvSpPr>
      <xdr:spPr>
        <a:xfrm>
          <a:off x="3333751"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Dúvidas</a:t>
          </a:r>
        </a:p>
      </xdr:txBody>
    </xdr:sp>
    <xdr:clientData/>
  </xdr:twoCellAnchor>
  <xdr:twoCellAnchor editAs="oneCell">
    <xdr:from>
      <xdr:col>14</xdr:col>
      <xdr:colOff>47625</xdr:colOff>
      <xdr:row>6</xdr:row>
      <xdr:rowOff>38100</xdr:rowOff>
    </xdr:from>
    <xdr:to>
      <xdr:col>14</xdr:col>
      <xdr:colOff>574356</xdr:colOff>
      <xdr:row>6</xdr:row>
      <xdr:rowOff>542100</xdr:rowOff>
    </xdr:to>
    <xdr:pic>
      <xdr:nvPicPr>
        <xdr:cNvPr id="8" name="Imagem 7">
          <a:hlinkClick xmlns:r="http://schemas.openxmlformats.org/officeDocument/2006/relationships" r:id="rId6"/>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227" r="14869"/>
        <a:stretch/>
      </xdr:blipFill>
      <xdr:spPr>
        <a:xfrm>
          <a:off x="11191875" y="2124075"/>
          <a:ext cx="526731" cy="504000"/>
        </a:xfrm>
        <a:prstGeom prst="rect">
          <a:avLst/>
        </a:prstGeom>
      </xdr:spPr>
    </xdr:pic>
    <xdr:clientData/>
  </xdr:twoCellAnchor>
  <xdr:twoCellAnchor editAs="oneCell">
    <xdr:from>
      <xdr:col>14</xdr:col>
      <xdr:colOff>47625</xdr:colOff>
      <xdr:row>8</xdr:row>
      <xdr:rowOff>38100</xdr:rowOff>
    </xdr:from>
    <xdr:to>
      <xdr:col>14</xdr:col>
      <xdr:colOff>574356</xdr:colOff>
      <xdr:row>8</xdr:row>
      <xdr:rowOff>542100</xdr:rowOff>
    </xdr:to>
    <xdr:pic>
      <xdr:nvPicPr>
        <xdr:cNvPr id="9" name="Imagem 8">
          <a:hlinkClick xmlns:r="http://schemas.openxmlformats.org/officeDocument/2006/relationships" r:id="rId8"/>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227" r="14869"/>
        <a:stretch/>
      </xdr:blipFill>
      <xdr:spPr>
        <a:xfrm>
          <a:off x="11191875" y="2752725"/>
          <a:ext cx="526731" cy="504000"/>
        </a:xfrm>
        <a:prstGeom prst="rect">
          <a:avLst/>
        </a:prstGeom>
      </xdr:spPr>
    </xdr:pic>
    <xdr:clientData/>
  </xdr:twoCellAnchor>
  <xdr:twoCellAnchor editAs="oneCell">
    <xdr:from>
      <xdr:col>14</xdr:col>
      <xdr:colOff>47625</xdr:colOff>
      <xdr:row>10</xdr:row>
      <xdr:rowOff>38100</xdr:rowOff>
    </xdr:from>
    <xdr:to>
      <xdr:col>14</xdr:col>
      <xdr:colOff>574356</xdr:colOff>
      <xdr:row>10</xdr:row>
      <xdr:rowOff>542100</xdr:rowOff>
    </xdr:to>
    <xdr:pic>
      <xdr:nvPicPr>
        <xdr:cNvPr id="10" name="Imagem 9">
          <a:hlinkClick xmlns:r="http://schemas.openxmlformats.org/officeDocument/2006/relationships" r:id="rId9"/>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227" r="14869"/>
        <a:stretch/>
      </xdr:blipFill>
      <xdr:spPr>
        <a:xfrm>
          <a:off x="11191875" y="3381375"/>
          <a:ext cx="526731" cy="504000"/>
        </a:xfrm>
        <a:prstGeom prst="rect">
          <a:avLst/>
        </a:prstGeom>
      </xdr:spPr>
    </xdr:pic>
    <xdr:clientData/>
  </xdr:twoCellAnchor>
  <xdr:twoCellAnchor editAs="oneCell">
    <xdr:from>
      <xdr:col>14</xdr:col>
      <xdr:colOff>47625</xdr:colOff>
      <xdr:row>12</xdr:row>
      <xdr:rowOff>38100</xdr:rowOff>
    </xdr:from>
    <xdr:to>
      <xdr:col>14</xdr:col>
      <xdr:colOff>574356</xdr:colOff>
      <xdr:row>12</xdr:row>
      <xdr:rowOff>542100</xdr:rowOff>
    </xdr:to>
    <xdr:pic>
      <xdr:nvPicPr>
        <xdr:cNvPr id="11" name="Imagem 10">
          <a:hlinkClick xmlns:r="http://schemas.openxmlformats.org/officeDocument/2006/relationships" r:id="rId10"/>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227" r="14869"/>
        <a:stretch/>
      </xdr:blipFill>
      <xdr:spPr>
        <a:xfrm>
          <a:off x="11191875" y="4010025"/>
          <a:ext cx="526731" cy="504000"/>
        </a:xfrm>
        <a:prstGeom prst="rect">
          <a:avLst/>
        </a:prstGeom>
      </xdr:spPr>
    </xdr:pic>
    <xdr:clientData/>
  </xdr:twoCellAnchor>
  <xdr:twoCellAnchor editAs="oneCell">
    <xdr:from>
      <xdr:col>14</xdr:col>
      <xdr:colOff>47625</xdr:colOff>
      <xdr:row>14</xdr:row>
      <xdr:rowOff>38100</xdr:rowOff>
    </xdr:from>
    <xdr:to>
      <xdr:col>14</xdr:col>
      <xdr:colOff>574356</xdr:colOff>
      <xdr:row>14</xdr:row>
      <xdr:rowOff>542100</xdr:rowOff>
    </xdr:to>
    <xdr:pic>
      <xdr:nvPicPr>
        <xdr:cNvPr id="12" name="Imagem 11">
          <a:hlinkClick xmlns:r="http://schemas.openxmlformats.org/officeDocument/2006/relationships" r:id="rId11"/>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227" r="14869"/>
        <a:stretch/>
      </xdr:blipFill>
      <xdr:spPr>
        <a:xfrm>
          <a:off x="11191875" y="4638675"/>
          <a:ext cx="526731" cy="504000"/>
        </a:xfrm>
        <a:prstGeom prst="rect">
          <a:avLst/>
        </a:prstGeom>
      </xdr:spPr>
    </xdr:pic>
    <xdr:clientData/>
  </xdr:twoCellAnchor>
  <xdr:twoCellAnchor editAs="absolute">
    <xdr:from>
      <xdr:col>0</xdr:col>
      <xdr:colOff>7</xdr:colOff>
      <xdr:row>0</xdr:row>
      <xdr:rowOff>0</xdr:rowOff>
    </xdr:from>
    <xdr:to>
      <xdr:col>1</xdr:col>
      <xdr:colOff>762165</xdr:colOff>
      <xdr:row>0</xdr:row>
      <xdr:rowOff>378000</xdr:rowOff>
    </xdr:to>
    <xdr:pic>
      <xdr:nvPicPr>
        <xdr:cNvPr id="13" name="Imagem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 y="0"/>
          <a:ext cx="962183" cy="378000"/>
        </a:xfrm>
        <a:prstGeom prst="rect">
          <a:avLst/>
        </a:prstGeom>
      </xdr:spPr>
    </xdr:pic>
    <xdr:clientData/>
  </xdr:twoCellAnchor>
  <xdr:twoCellAnchor editAs="absolute">
    <xdr:from>
      <xdr:col>4</xdr:col>
      <xdr:colOff>590550</xdr:colOff>
      <xdr:row>0</xdr:row>
      <xdr:rowOff>0</xdr:rowOff>
    </xdr:from>
    <xdr:to>
      <xdr:col>5</xdr:col>
      <xdr:colOff>599400</xdr:colOff>
      <xdr:row>1</xdr:row>
      <xdr:rowOff>15000</xdr:rowOff>
    </xdr:to>
    <xdr:sp macro="" textlink="">
      <xdr:nvSpPr>
        <xdr:cNvPr id="14" name="Retângulo 13">
          <a:hlinkClick xmlns:r="http://schemas.openxmlformats.org/officeDocument/2006/relationships" r:id="rId13"/>
          <a:extLst>
            <a:ext uri="{FF2B5EF4-FFF2-40B4-BE49-F238E27FC236}">
              <a16:creationId xmlns:a16="http://schemas.microsoft.com/office/drawing/2014/main" xmlns="" id="{8B667718-2F2C-484E-9D8C-4658B16D3488}"/>
            </a:ext>
          </a:extLst>
        </xdr:cNvPr>
        <xdr:cNvSpPr/>
      </xdr:nvSpPr>
      <xdr:spPr>
        <a:xfrm>
          <a:off x="4162425"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MAPA</a:t>
          </a:r>
        </a:p>
      </xdr:txBody>
    </xdr:sp>
    <xdr:clientData/>
  </xdr:twoCellAnchor>
  <xdr:twoCellAnchor editAs="absolute">
    <xdr:from>
      <xdr:col>10</xdr:col>
      <xdr:colOff>314325</xdr:colOff>
      <xdr:row>0</xdr:row>
      <xdr:rowOff>0</xdr:rowOff>
    </xdr:from>
    <xdr:to>
      <xdr:col>11</xdr:col>
      <xdr:colOff>395175</xdr:colOff>
      <xdr:row>1</xdr:row>
      <xdr:rowOff>15000</xdr:rowOff>
    </xdr:to>
    <xdr:sp macro="" textlink="">
      <xdr:nvSpPr>
        <xdr:cNvPr id="15" name="Retângulo 14">
          <a:hlinkClick xmlns:r="http://schemas.openxmlformats.org/officeDocument/2006/relationships" r:id="rId14"/>
          <a:extLst>
            <a:ext uri="{FF2B5EF4-FFF2-40B4-BE49-F238E27FC236}">
              <a16:creationId xmlns:a16="http://schemas.microsoft.com/office/drawing/2014/main" xmlns="" id="{8B667718-2F2C-484E-9D8C-4658B16D3488}"/>
            </a:ext>
          </a:extLst>
        </xdr:cNvPr>
        <xdr:cNvSpPr/>
      </xdr:nvSpPr>
      <xdr:spPr>
        <a:xfrm>
          <a:off x="8801100"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4</xdr:col>
      <xdr:colOff>752475</xdr:colOff>
      <xdr:row>1</xdr:row>
      <xdr:rowOff>57150</xdr:rowOff>
    </xdr:from>
    <xdr:to>
      <xdr:col>6</xdr:col>
      <xdr:colOff>50175</xdr:colOff>
      <xdr:row>2</xdr:row>
      <xdr:rowOff>38100</xdr:rowOff>
    </xdr:to>
    <xdr:sp macro="" textlink="">
      <xdr:nvSpPr>
        <xdr:cNvPr id="16" name="Retângulo 15">
          <a:hlinkClick xmlns:r="http://schemas.openxmlformats.org/officeDocument/2006/relationships" r:id="rId15"/>
          <a:extLst>
            <a:ext uri="{FF2B5EF4-FFF2-40B4-BE49-F238E27FC236}">
              <a16:creationId xmlns:a16="http://schemas.microsoft.com/office/drawing/2014/main" xmlns="" id="{8F7A2942-91AE-4BCE-8A2B-ACBDBE83EEAE}"/>
            </a:ext>
          </a:extLst>
        </xdr:cNvPr>
        <xdr:cNvSpPr/>
      </xdr:nvSpPr>
      <xdr:spPr>
        <a:xfrm>
          <a:off x="4324350"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Sugestões</a:t>
          </a:r>
        </a:p>
      </xdr:txBody>
    </xdr:sp>
    <xdr:clientData/>
  </xdr:twoCellAnchor>
  <xdr:twoCellAnchor editAs="absolute">
    <xdr:from>
      <xdr:col>6</xdr:col>
      <xdr:colOff>104775</xdr:colOff>
      <xdr:row>1</xdr:row>
      <xdr:rowOff>57150</xdr:rowOff>
    </xdr:from>
    <xdr:to>
      <xdr:col>7</xdr:col>
      <xdr:colOff>221625</xdr:colOff>
      <xdr:row>2</xdr:row>
      <xdr:rowOff>38100</xdr:rowOff>
    </xdr:to>
    <xdr:sp macro="" textlink="">
      <xdr:nvSpPr>
        <xdr:cNvPr id="17" name="Retângulo 16">
          <a:hlinkClick xmlns:r="http://schemas.openxmlformats.org/officeDocument/2006/relationships" r:id="rId16"/>
          <a:extLst>
            <a:ext uri="{FF2B5EF4-FFF2-40B4-BE49-F238E27FC236}">
              <a16:creationId xmlns:a16="http://schemas.microsoft.com/office/drawing/2014/main" xmlns="" id="{8F7A2942-91AE-4BCE-8A2B-ACBDBE83EEAE}"/>
            </a:ext>
          </a:extLst>
        </xdr:cNvPr>
        <xdr:cNvSpPr/>
      </xdr:nvSpPr>
      <xdr:spPr>
        <a:xfrm>
          <a:off x="5314950"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Sobre nós</a:t>
          </a:r>
        </a:p>
      </xdr:txBody>
    </xdr:sp>
    <xdr:clientData/>
  </xdr:twoCellAnchor>
  <xdr:twoCellAnchor editAs="absolute">
    <xdr:from>
      <xdr:col>8</xdr:col>
      <xdr:colOff>123825</xdr:colOff>
      <xdr:row>0</xdr:row>
      <xdr:rowOff>0</xdr:rowOff>
    </xdr:from>
    <xdr:to>
      <xdr:col>9</xdr:col>
      <xdr:colOff>132675</xdr:colOff>
      <xdr:row>1</xdr:row>
      <xdr:rowOff>15000</xdr:rowOff>
    </xdr:to>
    <xdr:sp macro="" textlink="">
      <xdr:nvSpPr>
        <xdr:cNvPr id="18" name="Retângulo 17">
          <a:hlinkClick xmlns:r="http://schemas.openxmlformats.org/officeDocument/2006/relationships" r:id="rId17"/>
          <a:extLst>
            <a:ext uri="{FF2B5EF4-FFF2-40B4-BE49-F238E27FC236}">
              <a16:creationId xmlns:a16="http://schemas.microsoft.com/office/drawing/2014/main" xmlns="" id="{8B667718-2F2C-484E-9D8C-4658B16D3488}"/>
            </a:ext>
          </a:extLst>
        </xdr:cNvPr>
        <xdr:cNvSpPr/>
      </xdr:nvSpPr>
      <xdr:spPr>
        <a:xfrm>
          <a:off x="6972300"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FUNIL</a:t>
          </a:r>
        </a:p>
      </xdr:txBody>
    </xdr:sp>
    <xdr:clientData/>
  </xdr:twoCellAnchor>
  <xdr:twoCellAnchor editAs="absolute">
    <xdr:from>
      <xdr:col>9</xdr:col>
      <xdr:colOff>219075</xdr:colOff>
      <xdr:row>0</xdr:row>
      <xdr:rowOff>0</xdr:rowOff>
    </xdr:from>
    <xdr:to>
      <xdr:col>10</xdr:col>
      <xdr:colOff>227925</xdr:colOff>
      <xdr:row>1</xdr:row>
      <xdr:rowOff>15000</xdr:rowOff>
    </xdr:to>
    <xdr:sp macro="" textlink="">
      <xdr:nvSpPr>
        <xdr:cNvPr id="19" name="Retângulo 18">
          <a:hlinkClick xmlns:r="http://schemas.openxmlformats.org/officeDocument/2006/relationships" r:id="rId18"/>
          <a:extLst>
            <a:ext uri="{FF2B5EF4-FFF2-40B4-BE49-F238E27FC236}">
              <a16:creationId xmlns:a16="http://schemas.microsoft.com/office/drawing/2014/main" xmlns="" id="{8B667718-2F2C-484E-9D8C-4658B16D3488}"/>
            </a:ext>
          </a:extLst>
        </xdr:cNvPr>
        <xdr:cNvSpPr/>
      </xdr:nvSpPr>
      <xdr:spPr>
        <a:xfrm>
          <a:off x="7886700"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6</xdr:col>
      <xdr:colOff>790575</xdr:colOff>
      <xdr:row>0</xdr:row>
      <xdr:rowOff>0</xdr:rowOff>
    </xdr:from>
    <xdr:to>
      <xdr:col>8</xdr:col>
      <xdr:colOff>52275</xdr:colOff>
      <xdr:row>1</xdr:row>
      <xdr:rowOff>15000</xdr:rowOff>
    </xdr:to>
    <xdr:sp macro="" textlink="">
      <xdr:nvSpPr>
        <xdr:cNvPr id="21" name="Retângulo 20">
          <a:hlinkClick xmlns:r="http://schemas.openxmlformats.org/officeDocument/2006/relationships" r:id="rId19"/>
          <a:extLst>
            <a:ext uri="{FF2B5EF4-FFF2-40B4-BE49-F238E27FC236}">
              <a16:creationId xmlns:a16="http://schemas.microsoft.com/office/drawing/2014/main" xmlns="" id="{8B667718-2F2C-484E-9D8C-4658B16D3488}"/>
            </a:ext>
          </a:extLst>
        </xdr:cNvPr>
        <xdr:cNvSpPr/>
      </xdr:nvSpPr>
      <xdr:spPr>
        <a:xfrm>
          <a:off x="6000750"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APROVAÇÃO</a:t>
          </a:r>
        </a:p>
      </xdr:txBody>
    </xdr:sp>
    <xdr:clientData/>
  </xdr:twoCellAnchor>
  <xdr:oneCellAnchor>
    <xdr:from>
      <xdr:col>14</xdr:col>
      <xdr:colOff>47625</xdr:colOff>
      <xdr:row>16</xdr:row>
      <xdr:rowOff>38100</xdr:rowOff>
    </xdr:from>
    <xdr:ext cx="526731" cy="504000"/>
    <xdr:pic>
      <xdr:nvPicPr>
        <xdr:cNvPr id="22" name="Imagem 21">
          <a:hlinkClick xmlns:r="http://schemas.openxmlformats.org/officeDocument/2006/relationships" r:id="rId20"/>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227" r="14869"/>
        <a:stretch/>
      </xdr:blipFill>
      <xdr:spPr>
        <a:xfrm>
          <a:off x="11191875" y="5267325"/>
          <a:ext cx="526731" cy="504000"/>
        </a:xfrm>
        <a:prstGeom prst="rect">
          <a:avLst/>
        </a:prstGeom>
      </xdr:spPr>
    </xdr:pic>
    <xdr:clientData/>
  </xdr:oneCellAnchor>
  <xdr:oneCellAnchor>
    <xdr:from>
      <xdr:col>14</xdr:col>
      <xdr:colOff>47625</xdr:colOff>
      <xdr:row>18</xdr:row>
      <xdr:rowOff>38100</xdr:rowOff>
    </xdr:from>
    <xdr:ext cx="526731" cy="504000"/>
    <xdr:pic>
      <xdr:nvPicPr>
        <xdr:cNvPr id="23" name="Imagem 22">
          <a:hlinkClick xmlns:r="http://schemas.openxmlformats.org/officeDocument/2006/relationships" r:id="rId21"/>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227" r="14869"/>
        <a:stretch/>
      </xdr:blipFill>
      <xdr:spPr>
        <a:xfrm>
          <a:off x="11191875" y="5895975"/>
          <a:ext cx="526731" cy="504000"/>
        </a:xfrm>
        <a:prstGeom prst="rect">
          <a:avLst/>
        </a:prstGeom>
      </xdr:spPr>
    </xdr:pic>
    <xdr:clientData/>
  </xdr:oneCellAnchor>
  <xdr:oneCellAnchor>
    <xdr:from>
      <xdr:col>14</xdr:col>
      <xdr:colOff>47625</xdr:colOff>
      <xdr:row>20</xdr:row>
      <xdr:rowOff>38100</xdr:rowOff>
    </xdr:from>
    <xdr:ext cx="526731" cy="504000"/>
    <xdr:pic>
      <xdr:nvPicPr>
        <xdr:cNvPr id="24" name="Imagem 23">
          <a:hlinkClick xmlns:r="http://schemas.openxmlformats.org/officeDocument/2006/relationships" r:id="rId22"/>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227" r="14869"/>
        <a:stretch/>
      </xdr:blipFill>
      <xdr:spPr>
        <a:xfrm>
          <a:off x="11191875" y="6524625"/>
          <a:ext cx="526731" cy="50400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absolute">
    <xdr:from>
      <xdr:col>1</xdr:col>
      <xdr:colOff>2170371</xdr:colOff>
      <xdr:row>1</xdr:row>
      <xdr:rowOff>57150</xdr:rowOff>
    </xdr:from>
    <xdr:to>
      <xdr:col>1</xdr:col>
      <xdr:colOff>3106371</xdr:colOff>
      <xdr:row>2</xdr:row>
      <xdr:rowOff>38100</xdr:rowOff>
    </xdr:to>
    <xdr:sp macro="" textlink="">
      <xdr:nvSpPr>
        <xdr:cNvPr id="6" name="Retângulo 5">
          <a:hlinkClick xmlns:r="http://schemas.openxmlformats.org/officeDocument/2006/relationships" r:id="rId1"/>
          <a:extLst>
            <a:ext uri="{FF2B5EF4-FFF2-40B4-BE49-F238E27FC236}">
              <a16:creationId xmlns:a16="http://schemas.microsoft.com/office/drawing/2014/main" xmlns="" id="{DA51B8B2-F2D7-4326-A77A-BE56CE7C72D4}"/>
            </a:ext>
          </a:extLst>
        </xdr:cNvPr>
        <xdr:cNvSpPr/>
      </xdr:nvSpPr>
      <xdr:spPr>
        <a:xfrm>
          <a:off x="2351346"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Passo a passo</a:t>
          </a:r>
        </a:p>
      </xdr:txBody>
    </xdr:sp>
    <xdr:clientData/>
  </xdr:twoCellAnchor>
  <xdr:twoCellAnchor editAs="absolute">
    <xdr:from>
      <xdr:col>1</xdr:col>
      <xdr:colOff>3152769</xdr:colOff>
      <xdr:row>1</xdr:row>
      <xdr:rowOff>57150</xdr:rowOff>
    </xdr:from>
    <xdr:to>
      <xdr:col>1</xdr:col>
      <xdr:colOff>4088769</xdr:colOff>
      <xdr:row>2</xdr:row>
      <xdr:rowOff>38100</xdr:rowOff>
    </xdr:to>
    <xdr:sp macro="" textlink="">
      <xdr:nvSpPr>
        <xdr:cNvPr id="7" name="Retângulo 6">
          <a:hlinkClick xmlns:r="http://schemas.openxmlformats.org/officeDocument/2006/relationships" r:id="rId2"/>
          <a:extLst>
            <a:ext uri="{FF2B5EF4-FFF2-40B4-BE49-F238E27FC236}">
              <a16:creationId xmlns:a16="http://schemas.microsoft.com/office/drawing/2014/main" xmlns="" id="{8F7A2942-91AE-4BCE-8A2B-ACBDBE83EEAE}"/>
            </a:ext>
          </a:extLst>
        </xdr:cNvPr>
        <xdr:cNvSpPr/>
      </xdr:nvSpPr>
      <xdr:spPr>
        <a:xfrm>
          <a:off x="3333744" y="438150"/>
          <a:ext cx="936000" cy="295275"/>
        </a:xfrm>
        <a:prstGeom prst="rect">
          <a:avLst/>
        </a:prstGeom>
        <a:solidFill>
          <a:schemeClr val="bg1"/>
        </a:solidFill>
        <a:ln>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1">
              <a:solidFill>
                <a:sysClr val="windowText" lastClr="000000"/>
              </a:solidFill>
            </a:rPr>
            <a:t>Dúvidas</a:t>
          </a:r>
        </a:p>
      </xdr:txBody>
    </xdr:sp>
    <xdr:clientData/>
  </xdr:twoCellAnchor>
  <xdr:twoCellAnchor editAs="absolute">
    <xdr:from>
      <xdr:col>1</xdr:col>
      <xdr:colOff>4143368</xdr:colOff>
      <xdr:row>1</xdr:row>
      <xdr:rowOff>57150</xdr:rowOff>
    </xdr:from>
    <xdr:to>
      <xdr:col>1</xdr:col>
      <xdr:colOff>5079368</xdr:colOff>
      <xdr:row>2</xdr:row>
      <xdr:rowOff>38100</xdr:rowOff>
    </xdr:to>
    <xdr:sp macro="" textlink="">
      <xdr:nvSpPr>
        <xdr:cNvPr id="11" name="Retângulo 10">
          <a:hlinkClick xmlns:r="http://schemas.openxmlformats.org/officeDocument/2006/relationships" r:id="rId3"/>
          <a:extLst>
            <a:ext uri="{FF2B5EF4-FFF2-40B4-BE49-F238E27FC236}">
              <a16:creationId xmlns:a16="http://schemas.microsoft.com/office/drawing/2014/main" xmlns="" id="{8F7A2942-91AE-4BCE-8A2B-ACBDBE83EEAE}"/>
            </a:ext>
          </a:extLst>
        </xdr:cNvPr>
        <xdr:cNvSpPr/>
      </xdr:nvSpPr>
      <xdr:spPr>
        <a:xfrm>
          <a:off x="4324343"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Sugestões</a:t>
          </a:r>
        </a:p>
      </xdr:txBody>
    </xdr:sp>
    <xdr:clientData/>
  </xdr:twoCellAnchor>
  <xdr:twoCellAnchor editAs="absolute">
    <xdr:from>
      <xdr:col>1</xdr:col>
      <xdr:colOff>5133968</xdr:colOff>
      <xdr:row>1</xdr:row>
      <xdr:rowOff>57150</xdr:rowOff>
    </xdr:from>
    <xdr:to>
      <xdr:col>3</xdr:col>
      <xdr:colOff>126368</xdr:colOff>
      <xdr:row>2</xdr:row>
      <xdr:rowOff>38100</xdr:rowOff>
    </xdr:to>
    <xdr:sp macro="" textlink="">
      <xdr:nvSpPr>
        <xdr:cNvPr id="12" name="Retângulo 11">
          <a:hlinkClick xmlns:r="http://schemas.openxmlformats.org/officeDocument/2006/relationships" r:id="rId4"/>
          <a:extLst>
            <a:ext uri="{FF2B5EF4-FFF2-40B4-BE49-F238E27FC236}">
              <a16:creationId xmlns:a16="http://schemas.microsoft.com/office/drawing/2014/main" xmlns="" id="{8F7A2942-91AE-4BCE-8A2B-ACBDBE83EEAE}"/>
            </a:ext>
          </a:extLst>
        </xdr:cNvPr>
        <xdr:cNvSpPr/>
      </xdr:nvSpPr>
      <xdr:spPr>
        <a:xfrm>
          <a:off x="5314943"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Sobre nós</a:t>
          </a:r>
        </a:p>
      </xdr:txBody>
    </xdr:sp>
    <xdr:clientData/>
  </xdr:twoCellAnchor>
  <xdr:twoCellAnchor editAs="absolute">
    <xdr:from>
      <xdr:col>1</xdr:col>
      <xdr:colOff>2170373</xdr:colOff>
      <xdr:row>0</xdr:row>
      <xdr:rowOff>0</xdr:rowOff>
    </xdr:from>
    <xdr:to>
      <xdr:col>1</xdr:col>
      <xdr:colOff>2998373</xdr:colOff>
      <xdr:row>1</xdr:row>
      <xdr:rowOff>15000</xdr:rowOff>
    </xdr:to>
    <xdr:sp macro="" textlink="">
      <xdr:nvSpPr>
        <xdr:cNvPr id="13" name="Retângulo 12">
          <a:hlinkClick xmlns:r="http://schemas.openxmlformats.org/officeDocument/2006/relationships" r:id="rId5"/>
          <a:extLst>
            <a:ext uri="{FF2B5EF4-FFF2-40B4-BE49-F238E27FC236}">
              <a16:creationId xmlns:a16="http://schemas.microsoft.com/office/drawing/2014/main" xmlns="" id="{59780814-C7F9-4922-9F89-14605BB9382F}"/>
            </a:ext>
          </a:extLst>
        </xdr:cNvPr>
        <xdr:cNvSpPr/>
      </xdr:nvSpPr>
      <xdr:spPr>
        <a:xfrm>
          <a:off x="235134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CADASTRO</a:t>
          </a:r>
        </a:p>
      </xdr:txBody>
    </xdr:sp>
    <xdr:clientData/>
  </xdr:twoCellAnchor>
  <xdr:twoCellAnchor editAs="absolute">
    <xdr:from>
      <xdr:col>1</xdr:col>
      <xdr:colOff>3077099</xdr:colOff>
      <xdr:row>0</xdr:row>
      <xdr:rowOff>0</xdr:rowOff>
    </xdr:from>
    <xdr:to>
      <xdr:col>1</xdr:col>
      <xdr:colOff>3905099</xdr:colOff>
      <xdr:row>1</xdr:row>
      <xdr:rowOff>15000</xdr:rowOff>
    </xdr:to>
    <xdr:sp macro="" textlink="">
      <xdr:nvSpPr>
        <xdr:cNvPr id="14" name="Retângulo 13">
          <a:hlinkClick xmlns:r="http://schemas.openxmlformats.org/officeDocument/2006/relationships" r:id="rId6"/>
          <a:extLst>
            <a:ext uri="{FF2B5EF4-FFF2-40B4-BE49-F238E27FC236}">
              <a16:creationId xmlns:a16="http://schemas.microsoft.com/office/drawing/2014/main" xmlns="" id="{4D6D05B1-42C8-47E2-90C8-8606C977F2FF}"/>
            </a:ext>
          </a:extLst>
        </xdr:cNvPr>
        <xdr:cNvSpPr/>
      </xdr:nvSpPr>
      <xdr:spPr>
        <a:xfrm>
          <a:off x="3258074"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PROCESSOS</a:t>
          </a:r>
        </a:p>
      </xdr:txBody>
    </xdr:sp>
    <xdr:clientData/>
  </xdr:twoCellAnchor>
  <xdr:twoCellAnchor editAs="absolute">
    <xdr:from>
      <xdr:col>1</xdr:col>
      <xdr:colOff>4905362</xdr:colOff>
      <xdr:row>0</xdr:row>
      <xdr:rowOff>0</xdr:rowOff>
    </xdr:from>
    <xdr:to>
      <xdr:col>2</xdr:col>
      <xdr:colOff>27887</xdr:colOff>
      <xdr:row>1</xdr:row>
      <xdr:rowOff>15000</xdr:rowOff>
    </xdr:to>
    <xdr:sp macro="" textlink="">
      <xdr:nvSpPr>
        <xdr:cNvPr id="15" name="Retângulo 14">
          <a:hlinkClick xmlns:r="http://schemas.openxmlformats.org/officeDocument/2006/relationships" r:id="rId7"/>
          <a:extLst>
            <a:ext uri="{FF2B5EF4-FFF2-40B4-BE49-F238E27FC236}">
              <a16:creationId xmlns:a16="http://schemas.microsoft.com/office/drawing/2014/main" xmlns="" id="{8B667718-2F2C-484E-9D8C-4658B16D3488}"/>
            </a:ext>
          </a:extLst>
        </xdr:cNvPr>
        <xdr:cNvSpPr/>
      </xdr:nvSpPr>
      <xdr:spPr>
        <a:xfrm>
          <a:off x="5086337"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ETAPAS</a:t>
          </a:r>
        </a:p>
      </xdr:txBody>
    </xdr:sp>
    <xdr:clientData/>
  </xdr:twoCellAnchor>
  <xdr:twoCellAnchor editAs="absolute">
    <xdr:from>
      <xdr:col>3</xdr:col>
      <xdr:colOff>3652820</xdr:colOff>
      <xdr:row>0</xdr:row>
      <xdr:rowOff>0</xdr:rowOff>
    </xdr:from>
    <xdr:to>
      <xdr:col>3</xdr:col>
      <xdr:colOff>4480820</xdr:colOff>
      <xdr:row>1</xdr:row>
      <xdr:rowOff>15000</xdr:rowOff>
    </xdr:to>
    <xdr:sp macro="" textlink="">
      <xdr:nvSpPr>
        <xdr:cNvPr id="16" name="Retângulo 15">
          <a:hlinkClick xmlns:r="http://schemas.openxmlformats.org/officeDocument/2006/relationships" r:id="rId1"/>
          <a:extLst>
            <a:ext uri="{FF2B5EF4-FFF2-40B4-BE49-F238E27FC236}">
              <a16:creationId xmlns:a16="http://schemas.microsoft.com/office/drawing/2014/main" xmlns="" id="{76C32809-6107-4C6B-85DF-66702C9AF183}"/>
            </a:ext>
          </a:extLst>
        </xdr:cNvPr>
        <xdr:cNvSpPr/>
      </xdr:nvSpPr>
      <xdr:spPr>
        <a:xfrm>
          <a:off x="9777395" y="0"/>
          <a:ext cx="828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INSTUÇÕES</a:t>
          </a:r>
        </a:p>
      </xdr:txBody>
    </xdr:sp>
    <xdr:clientData/>
  </xdr:twoCellAnchor>
  <xdr:twoCellAnchor editAs="absolute">
    <xdr:from>
      <xdr:col>0</xdr:col>
      <xdr:colOff>0</xdr:colOff>
      <xdr:row>0</xdr:row>
      <xdr:rowOff>0</xdr:rowOff>
    </xdr:from>
    <xdr:to>
      <xdr:col>1</xdr:col>
      <xdr:colOff>781208</xdr:colOff>
      <xdr:row>0</xdr:row>
      <xdr:rowOff>378000</xdr:rowOff>
    </xdr:to>
    <xdr:pic>
      <xdr:nvPicPr>
        <xdr:cNvPr id="17" name="Imagem 1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1</xdr:col>
      <xdr:colOff>3981443</xdr:colOff>
      <xdr:row>0</xdr:row>
      <xdr:rowOff>0</xdr:rowOff>
    </xdr:from>
    <xdr:to>
      <xdr:col>1</xdr:col>
      <xdr:colOff>4809443</xdr:colOff>
      <xdr:row>1</xdr:row>
      <xdr:rowOff>15000</xdr:rowOff>
    </xdr:to>
    <xdr:sp macro="" textlink="">
      <xdr:nvSpPr>
        <xdr:cNvPr id="18" name="Retângulo 17">
          <a:hlinkClick xmlns:r="http://schemas.openxmlformats.org/officeDocument/2006/relationships" r:id="rId9"/>
          <a:extLst>
            <a:ext uri="{FF2B5EF4-FFF2-40B4-BE49-F238E27FC236}">
              <a16:creationId xmlns:a16="http://schemas.microsoft.com/office/drawing/2014/main" xmlns="" id="{8B667718-2F2C-484E-9D8C-4658B16D3488}"/>
            </a:ext>
          </a:extLst>
        </xdr:cNvPr>
        <xdr:cNvSpPr/>
      </xdr:nvSpPr>
      <xdr:spPr>
        <a:xfrm>
          <a:off x="416241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MAPA</a:t>
          </a:r>
        </a:p>
      </xdr:txBody>
    </xdr:sp>
    <xdr:clientData/>
  </xdr:twoCellAnchor>
  <xdr:twoCellAnchor editAs="absolute">
    <xdr:from>
      <xdr:col>3</xdr:col>
      <xdr:colOff>2676518</xdr:colOff>
      <xdr:row>0</xdr:row>
      <xdr:rowOff>0</xdr:rowOff>
    </xdr:from>
    <xdr:to>
      <xdr:col>3</xdr:col>
      <xdr:colOff>3576518</xdr:colOff>
      <xdr:row>1</xdr:row>
      <xdr:rowOff>15000</xdr:rowOff>
    </xdr:to>
    <xdr:sp macro="" textlink="">
      <xdr:nvSpPr>
        <xdr:cNvPr id="19" name="Retângulo 18">
          <a:hlinkClick xmlns:r="http://schemas.openxmlformats.org/officeDocument/2006/relationships" r:id="rId10"/>
          <a:extLst>
            <a:ext uri="{FF2B5EF4-FFF2-40B4-BE49-F238E27FC236}">
              <a16:creationId xmlns:a16="http://schemas.microsoft.com/office/drawing/2014/main" xmlns="" id="{8B667718-2F2C-484E-9D8C-4658B16D3488}"/>
            </a:ext>
          </a:extLst>
        </xdr:cNvPr>
        <xdr:cNvSpPr/>
      </xdr:nvSpPr>
      <xdr:spPr>
        <a:xfrm>
          <a:off x="880109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3</xdr:col>
      <xdr:colOff>847718</xdr:colOff>
      <xdr:row>0</xdr:row>
      <xdr:rowOff>0</xdr:rowOff>
    </xdr:from>
    <xdr:to>
      <xdr:col>3</xdr:col>
      <xdr:colOff>1675718</xdr:colOff>
      <xdr:row>1</xdr:row>
      <xdr:rowOff>15000</xdr:rowOff>
    </xdr:to>
    <xdr:sp macro="" textlink="">
      <xdr:nvSpPr>
        <xdr:cNvPr id="20" name="Retângulo 19">
          <a:hlinkClick xmlns:r="http://schemas.openxmlformats.org/officeDocument/2006/relationships" r:id="rId11"/>
          <a:extLst>
            <a:ext uri="{FF2B5EF4-FFF2-40B4-BE49-F238E27FC236}">
              <a16:creationId xmlns:a16="http://schemas.microsoft.com/office/drawing/2014/main" xmlns="" id="{8B667718-2F2C-484E-9D8C-4658B16D3488}"/>
            </a:ext>
          </a:extLst>
        </xdr:cNvPr>
        <xdr:cNvSpPr/>
      </xdr:nvSpPr>
      <xdr:spPr>
        <a:xfrm>
          <a:off x="69722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FUNIL</a:t>
          </a:r>
        </a:p>
      </xdr:txBody>
    </xdr:sp>
    <xdr:clientData/>
  </xdr:twoCellAnchor>
  <xdr:twoCellAnchor editAs="absolute">
    <xdr:from>
      <xdr:col>3</xdr:col>
      <xdr:colOff>1762118</xdr:colOff>
      <xdr:row>0</xdr:row>
      <xdr:rowOff>0</xdr:rowOff>
    </xdr:from>
    <xdr:to>
      <xdr:col>3</xdr:col>
      <xdr:colOff>2590118</xdr:colOff>
      <xdr:row>1</xdr:row>
      <xdr:rowOff>15000</xdr:rowOff>
    </xdr:to>
    <xdr:sp macro="" textlink="">
      <xdr:nvSpPr>
        <xdr:cNvPr id="21" name="Retângulo 20">
          <a:hlinkClick xmlns:r="http://schemas.openxmlformats.org/officeDocument/2006/relationships" r:id="rId12"/>
          <a:extLst>
            <a:ext uri="{FF2B5EF4-FFF2-40B4-BE49-F238E27FC236}">
              <a16:creationId xmlns:a16="http://schemas.microsoft.com/office/drawing/2014/main" xmlns="" id="{8B667718-2F2C-484E-9D8C-4658B16D3488}"/>
            </a:ext>
          </a:extLst>
        </xdr:cNvPr>
        <xdr:cNvSpPr/>
      </xdr:nvSpPr>
      <xdr:spPr>
        <a:xfrm>
          <a:off x="78866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2</xdr:col>
      <xdr:colOff>114293</xdr:colOff>
      <xdr:row>0</xdr:row>
      <xdr:rowOff>0</xdr:rowOff>
    </xdr:from>
    <xdr:to>
      <xdr:col>3</xdr:col>
      <xdr:colOff>776168</xdr:colOff>
      <xdr:row>1</xdr:row>
      <xdr:rowOff>15000</xdr:rowOff>
    </xdr:to>
    <xdr:sp macro="" textlink="">
      <xdr:nvSpPr>
        <xdr:cNvPr id="22" name="Retângulo 21">
          <a:hlinkClick xmlns:r="http://schemas.openxmlformats.org/officeDocument/2006/relationships" r:id="rId13"/>
          <a:extLst>
            <a:ext uri="{FF2B5EF4-FFF2-40B4-BE49-F238E27FC236}">
              <a16:creationId xmlns:a16="http://schemas.microsoft.com/office/drawing/2014/main" xmlns="" id="{8B667718-2F2C-484E-9D8C-4658B16D3488}"/>
            </a:ext>
          </a:extLst>
        </xdr:cNvPr>
        <xdr:cNvSpPr/>
      </xdr:nvSpPr>
      <xdr:spPr>
        <a:xfrm>
          <a:off x="600074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APROVAÇÃO</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13</xdr:col>
      <xdr:colOff>371475</xdr:colOff>
      <xdr:row>3</xdr:row>
      <xdr:rowOff>16934</xdr:rowOff>
    </xdr:from>
    <xdr:ext cx="4505326" cy="585545"/>
    <xdr:sp macro="" textlink="">
      <xdr:nvSpPr>
        <xdr:cNvPr id="2" name="CaixaDeTexto 1">
          <a:extLst>
            <a:ext uri="{FF2B5EF4-FFF2-40B4-BE49-F238E27FC236}">
              <a16:creationId xmlns="" xmlns:a16="http://schemas.microsoft.com/office/drawing/2014/main" id="{16337F32-E358-440E-AA28-C2AF9E2B6D2A}"/>
            </a:ext>
          </a:extLst>
        </xdr:cNvPr>
        <xdr:cNvSpPr txBox="1"/>
      </xdr:nvSpPr>
      <xdr:spPr>
        <a:xfrm>
          <a:off x="12820650" y="959909"/>
          <a:ext cx="4505326" cy="5855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050">
              <a:solidFill>
                <a:schemeClr val="tx1">
                  <a:lumMod val="65000"/>
                  <a:lumOff val="35000"/>
                </a:schemeClr>
              </a:solidFill>
            </a:rPr>
            <a:t>Além</a:t>
          </a:r>
          <a:r>
            <a:rPr lang="pt-BR" sz="1050" baseline="0">
              <a:solidFill>
                <a:schemeClr val="tx1">
                  <a:lumMod val="65000"/>
                  <a:lumOff val="35000"/>
                </a:schemeClr>
              </a:solidFill>
            </a:rPr>
            <a:t> dessa planilha, você pode usar outras planilhas para melhorar a gestão da sua empresa. Todas as planilhas da SOUZA já estão prontas e são práticas de se usar!</a:t>
          </a:r>
          <a:endParaRPr lang="pt-BR" sz="1050">
            <a:solidFill>
              <a:schemeClr val="tx1">
                <a:lumMod val="65000"/>
                <a:lumOff val="35000"/>
              </a:schemeClr>
            </a:solidFill>
          </a:endParaRPr>
        </a:p>
      </xdr:txBody>
    </xdr:sp>
    <xdr:clientData/>
  </xdr:oneCellAnchor>
  <xdr:twoCellAnchor editAs="oneCell">
    <xdr:from>
      <xdr:col>8</xdr:col>
      <xdr:colOff>885825</xdr:colOff>
      <xdr:row>3</xdr:row>
      <xdr:rowOff>257175</xdr:rowOff>
    </xdr:from>
    <xdr:to>
      <xdr:col>12</xdr:col>
      <xdr:colOff>178800</xdr:colOff>
      <xdr:row>13</xdr:row>
      <xdr:rowOff>89175</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7425" y="1200150"/>
          <a:ext cx="2160000" cy="2880000"/>
        </a:xfrm>
        <a:prstGeom prst="rect">
          <a:avLst/>
        </a:prstGeom>
      </xdr:spPr>
    </xdr:pic>
    <xdr:clientData/>
  </xdr:twoCellAnchor>
  <xdr:twoCellAnchor editAs="absolute">
    <xdr:from>
      <xdr:col>2</xdr:col>
      <xdr:colOff>1589346</xdr:colOff>
      <xdr:row>1</xdr:row>
      <xdr:rowOff>57150</xdr:rowOff>
    </xdr:from>
    <xdr:to>
      <xdr:col>2</xdr:col>
      <xdr:colOff>2525346</xdr:colOff>
      <xdr:row>2</xdr:row>
      <xdr:rowOff>38100</xdr:rowOff>
    </xdr:to>
    <xdr:sp macro="" textlink="">
      <xdr:nvSpPr>
        <xdr:cNvPr id="8" name="Retângulo 7">
          <a:hlinkClick xmlns:r="http://schemas.openxmlformats.org/officeDocument/2006/relationships" r:id="rId3"/>
          <a:extLst>
            <a:ext uri="{FF2B5EF4-FFF2-40B4-BE49-F238E27FC236}">
              <a16:creationId xmlns:a16="http://schemas.microsoft.com/office/drawing/2014/main" xmlns="" id="{DA51B8B2-F2D7-4326-A77A-BE56CE7C72D4}"/>
            </a:ext>
          </a:extLst>
        </xdr:cNvPr>
        <xdr:cNvSpPr/>
      </xdr:nvSpPr>
      <xdr:spPr>
        <a:xfrm>
          <a:off x="2351346"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Passo a passo</a:t>
          </a:r>
        </a:p>
      </xdr:txBody>
    </xdr:sp>
    <xdr:clientData/>
  </xdr:twoCellAnchor>
  <xdr:twoCellAnchor editAs="absolute">
    <xdr:from>
      <xdr:col>2</xdr:col>
      <xdr:colOff>2571744</xdr:colOff>
      <xdr:row>1</xdr:row>
      <xdr:rowOff>57150</xdr:rowOff>
    </xdr:from>
    <xdr:to>
      <xdr:col>2</xdr:col>
      <xdr:colOff>3507744</xdr:colOff>
      <xdr:row>2</xdr:row>
      <xdr:rowOff>38100</xdr:rowOff>
    </xdr:to>
    <xdr:sp macro="" textlink="">
      <xdr:nvSpPr>
        <xdr:cNvPr id="9" name="Retângulo 8">
          <a:hlinkClick xmlns:r="http://schemas.openxmlformats.org/officeDocument/2006/relationships" r:id="rId4"/>
          <a:extLst>
            <a:ext uri="{FF2B5EF4-FFF2-40B4-BE49-F238E27FC236}">
              <a16:creationId xmlns:a16="http://schemas.microsoft.com/office/drawing/2014/main" xmlns="" id="{8F7A2942-91AE-4BCE-8A2B-ACBDBE83EEAE}"/>
            </a:ext>
          </a:extLst>
        </xdr:cNvPr>
        <xdr:cNvSpPr/>
      </xdr:nvSpPr>
      <xdr:spPr>
        <a:xfrm>
          <a:off x="3333744"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Dúvidas</a:t>
          </a:r>
        </a:p>
      </xdr:txBody>
    </xdr:sp>
    <xdr:clientData/>
  </xdr:twoCellAnchor>
  <xdr:twoCellAnchor editAs="absolute">
    <xdr:from>
      <xdr:col>2</xdr:col>
      <xdr:colOff>3562343</xdr:colOff>
      <xdr:row>1</xdr:row>
      <xdr:rowOff>57150</xdr:rowOff>
    </xdr:from>
    <xdr:to>
      <xdr:col>2</xdr:col>
      <xdr:colOff>4498343</xdr:colOff>
      <xdr:row>2</xdr:row>
      <xdr:rowOff>38100</xdr:rowOff>
    </xdr:to>
    <xdr:sp macro="" textlink="">
      <xdr:nvSpPr>
        <xdr:cNvPr id="13" name="Retângulo 12">
          <a:hlinkClick xmlns:r="http://schemas.openxmlformats.org/officeDocument/2006/relationships" r:id="rId5"/>
          <a:extLst>
            <a:ext uri="{FF2B5EF4-FFF2-40B4-BE49-F238E27FC236}">
              <a16:creationId xmlns:a16="http://schemas.microsoft.com/office/drawing/2014/main" xmlns="" id="{8F7A2942-91AE-4BCE-8A2B-ACBDBE83EEAE}"/>
            </a:ext>
          </a:extLst>
        </xdr:cNvPr>
        <xdr:cNvSpPr/>
      </xdr:nvSpPr>
      <xdr:spPr>
        <a:xfrm>
          <a:off x="4324343" y="438150"/>
          <a:ext cx="936000" cy="295275"/>
        </a:xfrm>
        <a:prstGeom prst="rect">
          <a:avLst/>
        </a:prstGeom>
        <a:solidFill>
          <a:schemeClr val="bg1"/>
        </a:solidFill>
        <a:ln>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1">
              <a:solidFill>
                <a:sysClr val="windowText" lastClr="000000"/>
              </a:solidFill>
            </a:rPr>
            <a:t>Sugestões</a:t>
          </a:r>
        </a:p>
      </xdr:txBody>
    </xdr:sp>
    <xdr:clientData/>
  </xdr:twoCellAnchor>
  <xdr:twoCellAnchor editAs="absolute">
    <xdr:from>
      <xdr:col>2</xdr:col>
      <xdr:colOff>4552943</xdr:colOff>
      <xdr:row>1</xdr:row>
      <xdr:rowOff>57150</xdr:rowOff>
    </xdr:from>
    <xdr:to>
      <xdr:col>3</xdr:col>
      <xdr:colOff>745493</xdr:colOff>
      <xdr:row>2</xdr:row>
      <xdr:rowOff>38100</xdr:rowOff>
    </xdr:to>
    <xdr:sp macro="" textlink="">
      <xdr:nvSpPr>
        <xdr:cNvPr id="14" name="Retângulo 13">
          <a:hlinkClick xmlns:r="http://schemas.openxmlformats.org/officeDocument/2006/relationships" r:id="rId6"/>
          <a:extLst>
            <a:ext uri="{FF2B5EF4-FFF2-40B4-BE49-F238E27FC236}">
              <a16:creationId xmlns:a16="http://schemas.microsoft.com/office/drawing/2014/main" xmlns="" id="{8F7A2942-91AE-4BCE-8A2B-ACBDBE83EEAE}"/>
            </a:ext>
          </a:extLst>
        </xdr:cNvPr>
        <xdr:cNvSpPr/>
      </xdr:nvSpPr>
      <xdr:spPr>
        <a:xfrm>
          <a:off x="5314943"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Sobre nós</a:t>
          </a:r>
        </a:p>
      </xdr:txBody>
    </xdr:sp>
    <xdr:clientData/>
  </xdr:twoCellAnchor>
  <xdr:twoCellAnchor editAs="oneCell">
    <xdr:from>
      <xdr:col>5</xdr:col>
      <xdr:colOff>0</xdr:colOff>
      <xdr:row>3</xdr:row>
      <xdr:rowOff>257175</xdr:rowOff>
    </xdr:from>
    <xdr:to>
      <xdr:col>8</xdr:col>
      <xdr:colOff>569325</xdr:colOff>
      <xdr:row>13</xdr:row>
      <xdr:rowOff>89175</xdr:rowOff>
    </xdr:to>
    <xdr:pic>
      <xdr:nvPicPr>
        <xdr:cNvPr id="15" name="Imagem 14">
          <a:hlinkClick xmlns:r="http://schemas.openxmlformats.org/officeDocument/2006/relationships" r:id="rId7"/>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400925" y="1200150"/>
          <a:ext cx="2160000" cy="2880000"/>
        </a:xfrm>
        <a:prstGeom prst="rect">
          <a:avLst/>
        </a:prstGeom>
      </xdr:spPr>
    </xdr:pic>
    <xdr:clientData/>
  </xdr:twoCellAnchor>
  <xdr:twoCellAnchor editAs="absolute">
    <xdr:from>
      <xdr:col>2</xdr:col>
      <xdr:colOff>1589348</xdr:colOff>
      <xdr:row>0</xdr:row>
      <xdr:rowOff>0</xdr:rowOff>
    </xdr:from>
    <xdr:to>
      <xdr:col>2</xdr:col>
      <xdr:colOff>2417348</xdr:colOff>
      <xdr:row>1</xdr:row>
      <xdr:rowOff>15000</xdr:rowOff>
    </xdr:to>
    <xdr:sp macro="" textlink="">
      <xdr:nvSpPr>
        <xdr:cNvPr id="16" name="Retângulo 15">
          <a:hlinkClick xmlns:r="http://schemas.openxmlformats.org/officeDocument/2006/relationships" r:id="rId9"/>
          <a:extLst>
            <a:ext uri="{FF2B5EF4-FFF2-40B4-BE49-F238E27FC236}">
              <a16:creationId xmlns:a16="http://schemas.microsoft.com/office/drawing/2014/main" xmlns="" id="{59780814-C7F9-4922-9F89-14605BB9382F}"/>
            </a:ext>
          </a:extLst>
        </xdr:cNvPr>
        <xdr:cNvSpPr/>
      </xdr:nvSpPr>
      <xdr:spPr>
        <a:xfrm>
          <a:off x="235134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CADASTRO</a:t>
          </a:r>
        </a:p>
      </xdr:txBody>
    </xdr:sp>
    <xdr:clientData/>
  </xdr:twoCellAnchor>
  <xdr:twoCellAnchor editAs="absolute">
    <xdr:from>
      <xdr:col>2</xdr:col>
      <xdr:colOff>2496074</xdr:colOff>
      <xdr:row>0</xdr:row>
      <xdr:rowOff>0</xdr:rowOff>
    </xdr:from>
    <xdr:to>
      <xdr:col>2</xdr:col>
      <xdr:colOff>3324074</xdr:colOff>
      <xdr:row>1</xdr:row>
      <xdr:rowOff>15000</xdr:rowOff>
    </xdr:to>
    <xdr:sp macro="" textlink="">
      <xdr:nvSpPr>
        <xdr:cNvPr id="17" name="Retângulo 16">
          <a:hlinkClick xmlns:r="http://schemas.openxmlformats.org/officeDocument/2006/relationships" r:id="rId10"/>
          <a:extLst>
            <a:ext uri="{FF2B5EF4-FFF2-40B4-BE49-F238E27FC236}">
              <a16:creationId xmlns:a16="http://schemas.microsoft.com/office/drawing/2014/main" xmlns="" id="{4D6D05B1-42C8-47E2-90C8-8606C977F2FF}"/>
            </a:ext>
          </a:extLst>
        </xdr:cNvPr>
        <xdr:cNvSpPr/>
      </xdr:nvSpPr>
      <xdr:spPr>
        <a:xfrm>
          <a:off x="3258074"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PROCESSOS</a:t>
          </a:r>
        </a:p>
      </xdr:txBody>
    </xdr:sp>
    <xdr:clientData/>
  </xdr:twoCellAnchor>
  <xdr:twoCellAnchor editAs="absolute">
    <xdr:from>
      <xdr:col>2</xdr:col>
      <xdr:colOff>4324337</xdr:colOff>
      <xdr:row>0</xdr:row>
      <xdr:rowOff>0</xdr:rowOff>
    </xdr:from>
    <xdr:to>
      <xdr:col>3</xdr:col>
      <xdr:colOff>408887</xdr:colOff>
      <xdr:row>1</xdr:row>
      <xdr:rowOff>15000</xdr:rowOff>
    </xdr:to>
    <xdr:sp macro="" textlink="">
      <xdr:nvSpPr>
        <xdr:cNvPr id="18" name="Retângulo 17">
          <a:hlinkClick xmlns:r="http://schemas.openxmlformats.org/officeDocument/2006/relationships" r:id="rId11"/>
          <a:extLst>
            <a:ext uri="{FF2B5EF4-FFF2-40B4-BE49-F238E27FC236}">
              <a16:creationId xmlns:a16="http://schemas.microsoft.com/office/drawing/2014/main" xmlns="" id="{8B667718-2F2C-484E-9D8C-4658B16D3488}"/>
            </a:ext>
          </a:extLst>
        </xdr:cNvPr>
        <xdr:cNvSpPr/>
      </xdr:nvSpPr>
      <xdr:spPr>
        <a:xfrm>
          <a:off x="5086337"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ETAPAS</a:t>
          </a:r>
        </a:p>
      </xdr:txBody>
    </xdr:sp>
    <xdr:clientData/>
  </xdr:twoCellAnchor>
  <xdr:twoCellAnchor editAs="absolute">
    <xdr:from>
      <xdr:col>8</xdr:col>
      <xdr:colOff>785795</xdr:colOff>
      <xdr:row>0</xdr:row>
      <xdr:rowOff>0</xdr:rowOff>
    </xdr:from>
    <xdr:to>
      <xdr:col>9</xdr:col>
      <xdr:colOff>442220</xdr:colOff>
      <xdr:row>1</xdr:row>
      <xdr:rowOff>15000</xdr:rowOff>
    </xdr:to>
    <xdr:sp macro="" textlink="">
      <xdr:nvSpPr>
        <xdr:cNvPr id="19" name="Retângulo 18">
          <a:hlinkClick xmlns:r="http://schemas.openxmlformats.org/officeDocument/2006/relationships" r:id="rId3"/>
          <a:extLst>
            <a:ext uri="{FF2B5EF4-FFF2-40B4-BE49-F238E27FC236}">
              <a16:creationId xmlns:a16="http://schemas.microsoft.com/office/drawing/2014/main" xmlns="" id="{76C32809-6107-4C6B-85DF-66702C9AF183}"/>
            </a:ext>
          </a:extLst>
        </xdr:cNvPr>
        <xdr:cNvSpPr/>
      </xdr:nvSpPr>
      <xdr:spPr>
        <a:xfrm>
          <a:off x="9777395" y="0"/>
          <a:ext cx="828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INSTUÇÕES</a:t>
          </a:r>
        </a:p>
      </xdr:txBody>
    </xdr:sp>
    <xdr:clientData/>
  </xdr:twoCellAnchor>
  <xdr:twoCellAnchor editAs="absolute">
    <xdr:from>
      <xdr:col>0</xdr:col>
      <xdr:colOff>0</xdr:colOff>
      <xdr:row>0</xdr:row>
      <xdr:rowOff>0</xdr:rowOff>
    </xdr:from>
    <xdr:to>
      <xdr:col>2</xdr:col>
      <xdr:colOff>200183</xdr:colOff>
      <xdr:row>0</xdr:row>
      <xdr:rowOff>378000</xdr:rowOff>
    </xdr:to>
    <xdr:pic>
      <xdr:nvPicPr>
        <xdr:cNvPr id="20" name="Imagem 1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2</xdr:col>
      <xdr:colOff>3400418</xdr:colOff>
      <xdr:row>0</xdr:row>
      <xdr:rowOff>0</xdr:rowOff>
    </xdr:from>
    <xdr:to>
      <xdr:col>2</xdr:col>
      <xdr:colOff>4228418</xdr:colOff>
      <xdr:row>1</xdr:row>
      <xdr:rowOff>15000</xdr:rowOff>
    </xdr:to>
    <xdr:sp macro="" textlink="">
      <xdr:nvSpPr>
        <xdr:cNvPr id="21" name="Retângulo 20">
          <a:hlinkClick xmlns:r="http://schemas.openxmlformats.org/officeDocument/2006/relationships" r:id="rId13"/>
          <a:extLst>
            <a:ext uri="{FF2B5EF4-FFF2-40B4-BE49-F238E27FC236}">
              <a16:creationId xmlns:a16="http://schemas.microsoft.com/office/drawing/2014/main" xmlns="" id="{8B667718-2F2C-484E-9D8C-4658B16D3488}"/>
            </a:ext>
          </a:extLst>
        </xdr:cNvPr>
        <xdr:cNvSpPr/>
      </xdr:nvSpPr>
      <xdr:spPr>
        <a:xfrm>
          <a:off x="416241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MAPA</a:t>
          </a:r>
        </a:p>
      </xdr:txBody>
    </xdr:sp>
    <xdr:clientData/>
  </xdr:twoCellAnchor>
  <xdr:twoCellAnchor editAs="absolute">
    <xdr:from>
      <xdr:col>7</xdr:col>
      <xdr:colOff>400043</xdr:colOff>
      <xdr:row>0</xdr:row>
      <xdr:rowOff>0</xdr:rowOff>
    </xdr:from>
    <xdr:to>
      <xdr:col>8</xdr:col>
      <xdr:colOff>709493</xdr:colOff>
      <xdr:row>1</xdr:row>
      <xdr:rowOff>15000</xdr:rowOff>
    </xdr:to>
    <xdr:sp macro="" textlink="">
      <xdr:nvSpPr>
        <xdr:cNvPr id="22" name="Retângulo 21">
          <a:hlinkClick xmlns:r="http://schemas.openxmlformats.org/officeDocument/2006/relationships" r:id="rId14"/>
          <a:extLst>
            <a:ext uri="{FF2B5EF4-FFF2-40B4-BE49-F238E27FC236}">
              <a16:creationId xmlns:a16="http://schemas.microsoft.com/office/drawing/2014/main" xmlns="" id="{8B667718-2F2C-484E-9D8C-4658B16D3488}"/>
            </a:ext>
          </a:extLst>
        </xdr:cNvPr>
        <xdr:cNvSpPr/>
      </xdr:nvSpPr>
      <xdr:spPr>
        <a:xfrm>
          <a:off x="880109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4</xdr:col>
      <xdr:colOff>323843</xdr:colOff>
      <xdr:row>0</xdr:row>
      <xdr:rowOff>0</xdr:rowOff>
    </xdr:from>
    <xdr:to>
      <xdr:col>5</xdr:col>
      <xdr:colOff>399368</xdr:colOff>
      <xdr:row>1</xdr:row>
      <xdr:rowOff>15000</xdr:rowOff>
    </xdr:to>
    <xdr:sp macro="" textlink="">
      <xdr:nvSpPr>
        <xdr:cNvPr id="23" name="Retângulo 22">
          <a:hlinkClick xmlns:r="http://schemas.openxmlformats.org/officeDocument/2006/relationships" r:id="rId15"/>
          <a:extLst>
            <a:ext uri="{FF2B5EF4-FFF2-40B4-BE49-F238E27FC236}">
              <a16:creationId xmlns:a16="http://schemas.microsoft.com/office/drawing/2014/main" xmlns="" id="{8B667718-2F2C-484E-9D8C-4658B16D3488}"/>
            </a:ext>
          </a:extLst>
        </xdr:cNvPr>
        <xdr:cNvSpPr/>
      </xdr:nvSpPr>
      <xdr:spPr>
        <a:xfrm>
          <a:off x="69722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FUNIL</a:t>
          </a:r>
        </a:p>
      </xdr:txBody>
    </xdr:sp>
    <xdr:clientData/>
  </xdr:twoCellAnchor>
  <xdr:twoCellAnchor editAs="absolute">
    <xdr:from>
      <xdr:col>6</xdr:col>
      <xdr:colOff>76193</xdr:colOff>
      <xdr:row>0</xdr:row>
      <xdr:rowOff>0</xdr:rowOff>
    </xdr:from>
    <xdr:to>
      <xdr:col>7</xdr:col>
      <xdr:colOff>313643</xdr:colOff>
      <xdr:row>1</xdr:row>
      <xdr:rowOff>15000</xdr:rowOff>
    </xdr:to>
    <xdr:sp macro="" textlink="">
      <xdr:nvSpPr>
        <xdr:cNvPr id="24" name="Retângulo 23">
          <a:hlinkClick xmlns:r="http://schemas.openxmlformats.org/officeDocument/2006/relationships" r:id="rId16"/>
          <a:extLst>
            <a:ext uri="{FF2B5EF4-FFF2-40B4-BE49-F238E27FC236}">
              <a16:creationId xmlns:a16="http://schemas.microsoft.com/office/drawing/2014/main" xmlns="" id="{8B667718-2F2C-484E-9D8C-4658B16D3488}"/>
            </a:ext>
          </a:extLst>
        </xdr:cNvPr>
        <xdr:cNvSpPr/>
      </xdr:nvSpPr>
      <xdr:spPr>
        <a:xfrm>
          <a:off x="78866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3</xdr:col>
      <xdr:colOff>495293</xdr:colOff>
      <xdr:row>0</xdr:row>
      <xdr:rowOff>0</xdr:rowOff>
    </xdr:from>
    <xdr:to>
      <xdr:col>4</xdr:col>
      <xdr:colOff>252293</xdr:colOff>
      <xdr:row>1</xdr:row>
      <xdr:rowOff>15000</xdr:rowOff>
    </xdr:to>
    <xdr:sp macro="" textlink="">
      <xdr:nvSpPr>
        <xdr:cNvPr id="25" name="Retângulo 24">
          <a:hlinkClick xmlns:r="http://schemas.openxmlformats.org/officeDocument/2006/relationships" r:id="rId17"/>
          <a:extLst>
            <a:ext uri="{FF2B5EF4-FFF2-40B4-BE49-F238E27FC236}">
              <a16:creationId xmlns:a16="http://schemas.microsoft.com/office/drawing/2014/main" xmlns="" id="{8B667718-2F2C-484E-9D8C-4658B16D3488}"/>
            </a:ext>
          </a:extLst>
        </xdr:cNvPr>
        <xdr:cNvSpPr/>
      </xdr:nvSpPr>
      <xdr:spPr>
        <a:xfrm>
          <a:off x="600074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APROVAÇÃO</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133350</xdr:colOff>
      <xdr:row>4</xdr:row>
      <xdr:rowOff>57150</xdr:rowOff>
    </xdr:from>
    <xdr:to>
      <xdr:col>4</xdr:col>
      <xdr:colOff>202200</xdr:colOff>
      <xdr:row>10</xdr:row>
      <xdr:rowOff>240300</xdr:rowOff>
    </xdr:to>
    <xdr:grpSp>
      <xdr:nvGrpSpPr>
        <xdr:cNvPr id="2" name="Grupo 1">
          <a:hlinkClick xmlns:r="http://schemas.openxmlformats.org/officeDocument/2006/relationships" r:id="rId1"/>
        </xdr:cNvPr>
        <xdr:cNvGrpSpPr/>
      </xdr:nvGrpSpPr>
      <xdr:grpSpPr>
        <a:xfrm>
          <a:off x="133350" y="1295400"/>
          <a:ext cx="2412000" cy="2412000"/>
          <a:chOff x="133350" y="1295400"/>
          <a:chExt cx="2412000" cy="2412000"/>
        </a:xfrm>
      </xdr:grpSpPr>
      <xdr:sp macro="" textlink="">
        <xdr:nvSpPr>
          <xdr:cNvPr id="3" name="Retângulo 2"/>
          <xdr:cNvSpPr>
            <a:spLocks noChangeAspect="1"/>
          </xdr:cNvSpPr>
        </xdr:nvSpPr>
        <xdr:spPr>
          <a:xfrm>
            <a:off x="133350" y="1295400"/>
            <a:ext cx="2412000" cy="241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xdr:cNvSpPr txBox="1"/>
        </xdr:nvSpPr>
        <xdr:spPr>
          <a:xfrm>
            <a:off x="133350" y="1428750"/>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C00000"/>
                </a:solidFill>
                <a:latin typeface="Arial Narrow" panose="020B0606020202030204" pitchFamily="34" charset="0"/>
                <a:cs typeface="Arial" panose="020B0604020202020204" pitchFamily="34" charset="0"/>
              </a:rPr>
              <a:t>Planilhas Profissionais Prontas</a:t>
            </a:r>
          </a:p>
        </xdr:txBody>
      </xdr:sp>
      <xdr:sp macro="" textlink="">
        <xdr:nvSpPr>
          <xdr:cNvPr id="5" name="CaixaDeTexto 4"/>
          <xdr:cNvSpPr txBox="1"/>
        </xdr:nvSpPr>
        <xdr:spPr>
          <a:xfrm>
            <a:off x="133350" y="1704975"/>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0" i="0">
                <a:solidFill>
                  <a:schemeClr val="bg1"/>
                </a:solidFill>
                <a:latin typeface="Arial Narrow" panose="020B0606020202030204" pitchFamily="34" charset="0"/>
              </a:rPr>
              <a:t>souzasistemas.com</a:t>
            </a:r>
          </a:p>
        </xdr:txBody>
      </xdr:sp>
      <xdr:pic>
        <xdr:nvPicPr>
          <xdr:cNvPr id="6" name="Imagem 5" descr="Excel icon PNG, ICO or ICNS | Free vector icons"/>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iLevel thresh="25000"/>
            <a:extLst>
              <a:ext uri="{28A0092B-C50C-407E-A947-70E740481C1C}">
                <a14:useLocalDpi xmlns:a14="http://schemas.microsoft.com/office/drawing/2010/main" val="0"/>
              </a:ext>
            </a:extLst>
          </a:blip>
          <a:srcRect/>
          <a:stretch>
            <a:fillRect/>
          </a:stretch>
        </xdr:blipFill>
        <xdr:spPr bwMode="auto">
          <a:xfrm>
            <a:off x="600075" y="2047875"/>
            <a:ext cx="1440000" cy="1440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absolute">
    <xdr:from>
      <xdr:col>4</xdr:col>
      <xdr:colOff>276225</xdr:colOff>
      <xdr:row>4</xdr:row>
      <xdr:rowOff>57150</xdr:rowOff>
    </xdr:from>
    <xdr:to>
      <xdr:col>7</xdr:col>
      <xdr:colOff>516525</xdr:colOff>
      <xdr:row>10</xdr:row>
      <xdr:rowOff>240300</xdr:rowOff>
    </xdr:to>
    <xdr:grpSp>
      <xdr:nvGrpSpPr>
        <xdr:cNvPr id="7" name="Grupo 6">
          <a:hlinkClick xmlns:r="http://schemas.openxmlformats.org/officeDocument/2006/relationships" r:id="rId3"/>
        </xdr:cNvPr>
        <xdr:cNvGrpSpPr/>
      </xdr:nvGrpSpPr>
      <xdr:grpSpPr>
        <a:xfrm>
          <a:off x="2619375" y="1295400"/>
          <a:ext cx="2412000" cy="2412000"/>
          <a:chOff x="2619375" y="1295400"/>
          <a:chExt cx="2412000" cy="2412000"/>
        </a:xfrm>
      </xdr:grpSpPr>
      <xdr:sp macro="" textlink="">
        <xdr:nvSpPr>
          <xdr:cNvPr id="8" name="Retângulo 7"/>
          <xdr:cNvSpPr>
            <a:spLocks noChangeAspect="1"/>
          </xdr:cNvSpPr>
        </xdr:nvSpPr>
        <xdr:spPr>
          <a:xfrm>
            <a:off x="2619375" y="1295400"/>
            <a:ext cx="2412000" cy="241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9" name="CaixaDeTexto 8"/>
          <xdr:cNvSpPr txBox="1"/>
        </xdr:nvSpPr>
        <xdr:spPr>
          <a:xfrm>
            <a:off x="2619375" y="1428750"/>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C00000"/>
                </a:solidFill>
                <a:latin typeface="Arial Narrow" panose="020B0606020202030204" pitchFamily="34" charset="0"/>
                <a:cs typeface="Arial" panose="020B0604020202020204" pitchFamily="34" charset="0"/>
              </a:rPr>
              <a:t>Instagram</a:t>
            </a:r>
          </a:p>
        </xdr:txBody>
      </xdr:sp>
      <xdr:sp macro="" textlink="">
        <xdr:nvSpPr>
          <xdr:cNvPr id="10" name="CaixaDeTexto 9"/>
          <xdr:cNvSpPr txBox="1"/>
        </xdr:nvSpPr>
        <xdr:spPr>
          <a:xfrm>
            <a:off x="2619375" y="1704975"/>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0" i="0">
                <a:solidFill>
                  <a:schemeClr val="bg1"/>
                </a:solidFill>
                <a:latin typeface="Arial Narrow" panose="020B0606020202030204" pitchFamily="34" charset="0"/>
              </a:rPr>
              <a:t>instagram.com/souza_sistemas</a:t>
            </a:r>
          </a:p>
        </xdr:txBody>
      </xdr:sp>
      <xdr:pic>
        <xdr:nvPicPr>
          <xdr:cNvPr id="11" name="Imagem 10"/>
          <xdr:cNvPicPr>
            <a:picLocks noChangeAspect="1"/>
          </xdr:cNvPicPr>
        </xdr:nvPicPr>
        <xdr:blipFill>
          <a:blip xmlns:r="http://schemas.openxmlformats.org/officeDocument/2006/relationships" r:embed="rId4"/>
          <a:stretch>
            <a:fillRect/>
          </a:stretch>
        </xdr:blipFill>
        <xdr:spPr>
          <a:xfrm>
            <a:off x="3219450" y="2171700"/>
            <a:ext cx="1260000" cy="1260000"/>
          </a:xfrm>
          <a:prstGeom prst="rect">
            <a:avLst/>
          </a:prstGeom>
        </xdr:spPr>
      </xdr:pic>
    </xdr:grpSp>
    <xdr:clientData/>
  </xdr:twoCellAnchor>
  <xdr:twoCellAnchor editAs="absolute">
    <xdr:from>
      <xdr:col>7</xdr:col>
      <xdr:colOff>561975</xdr:colOff>
      <xdr:row>4</xdr:row>
      <xdr:rowOff>57150</xdr:rowOff>
    </xdr:from>
    <xdr:to>
      <xdr:col>11</xdr:col>
      <xdr:colOff>78375</xdr:colOff>
      <xdr:row>10</xdr:row>
      <xdr:rowOff>240300</xdr:rowOff>
    </xdr:to>
    <xdr:grpSp>
      <xdr:nvGrpSpPr>
        <xdr:cNvPr id="12" name="Grupo 11">
          <a:hlinkClick xmlns:r="http://schemas.openxmlformats.org/officeDocument/2006/relationships" r:id="rId5"/>
        </xdr:cNvPr>
        <xdr:cNvGrpSpPr/>
      </xdr:nvGrpSpPr>
      <xdr:grpSpPr>
        <a:xfrm>
          <a:off x="5076825" y="1295400"/>
          <a:ext cx="2412000" cy="2412000"/>
          <a:chOff x="5076825" y="1295400"/>
          <a:chExt cx="2412000" cy="2412000"/>
        </a:xfrm>
      </xdr:grpSpPr>
      <xdr:sp macro="" textlink="">
        <xdr:nvSpPr>
          <xdr:cNvPr id="13" name="Retângulo 12"/>
          <xdr:cNvSpPr>
            <a:spLocks noChangeAspect="1"/>
          </xdr:cNvSpPr>
        </xdr:nvSpPr>
        <xdr:spPr>
          <a:xfrm>
            <a:off x="5076825" y="1295400"/>
            <a:ext cx="2412000" cy="241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4" name="CaixaDeTexto 13"/>
          <xdr:cNvSpPr txBox="1"/>
        </xdr:nvSpPr>
        <xdr:spPr>
          <a:xfrm>
            <a:off x="5076825" y="1428750"/>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C00000"/>
                </a:solidFill>
                <a:latin typeface="Arial Narrow" panose="020B0606020202030204" pitchFamily="34" charset="0"/>
                <a:cs typeface="Arial" panose="020B0604020202020204" pitchFamily="34" charset="0"/>
              </a:rPr>
              <a:t>Facebook</a:t>
            </a:r>
          </a:p>
        </xdr:txBody>
      </xdr:sp>
      <xdr:sp macro="" textlink="">
        <xdr:nvSpPr>
          <xdr:cNvPr id="15" name="CaixaDeTexto 14"/>
          <xdr:cNvSpPr txBox="1"/>
        </xdr:nvSpPr>
        <xdr:spPr>
          <a:xfrm>
            <a:off x="5076825" y="1704975"/>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0" i="0">
                <a:solidFill>
                  <a:schemeClr val="bg1"/>
                </a:solidFill>
                <a:latin typeface="Arial Narrow" panose="020B0606020202030204" pitchFamily="34" charset="0"/>
              </a:rPr>
              <a:t>facebook.com/souzasistemas</a:t>
            </a:r>
          </a:p>
        </xdr:txBody>
      </xdr:sp>
      <xdr:pic>
        <xdr:nvPicPr>
          <xdr:cNvPr id="16" name="Imagem 15"/>
          <xdr:cNvPicPr>
            <a:picLocks noChangeAspect="1"/>
          </xdr:cNvPicPr>
        </xdr:nvPicPr>
        <xdr:blipFill>
          <a:blip xmlns:r="http://schemas.openxmlformats.org/officeDocument/2006/relationships" r:embed="rId6"/>
          <a:stretch>
            <a:fillRect/>
          </a:stretch>
        </xdr:blipFill>
        <xdr:spPr>
          <a:xfrm>
            <a:off x="5686425" y="2171700"/>
            <a:ext cx="1260000" cy="1260000"/>
          </a:xfrm>
          <a:prstGeom prst="rect">
            <a:avLst/>
          </a:prstGeom>
        </xdr:spPr>
      </xdr:pic>
    </xdr:grpSp>
    <xdr:clientData/>
  </xdr:twoCellAnchor>
  <xdr:twoCellAnchor editAs="absolute">
    <xdr:from>
      <xdr:col>11</xdr:col>
      <xdr:colOff>142875</xdr:colOff>
      <xdr:row>4</xdr:row>
      <xdr:rowOff>57150</xdr:rowOff>
    </xdr:from>
    <xdr:to>
      <xdr:col>14</xdr:col>
      <xdr:colOff>383175</xdr:colOff>
      <xdr:row>10</xdr:row>
      <xdr:rowOff>240300</xdr:rowOff>
    </xdr:to>
    <xdr:grpSp>
      <xdr:nvGrpSpPr>
        <xdr:cNvPr id="17" name="Grupo 16">
          <a:hlinkClick xmlns:r="http://schemas.openxmlformats.org/officeDocument/2006/relationships" r:id="rId7"/>
        </xdr:cNvPr>
        <xdr:cNvGrpSpPr/>
      </xdr:nvGrpSpPr>
      <xdr:grpSpPr>
        <a:xfrm>
          <a:off x="7553325" y="1295400"/>
          <a:ext cx="2412000" cy="2412000"/>
          <a:chOff x="7553325" y="1295400"/>
          <a:chExt cx="2412000" cy="2412000"/>
        </a:xfrm>
      </xdr:grpSpPr>
      <xdr:sp macro="" textlink="">
        <xdr:nvSpPr>
          <xdr:cNvPr id="18" name="Retângulo 17"/>
          <xdr:cNvSpPr>
            <a:spLocks noChangeAspect="1"/>
          </xdr:cNvSpPr>
        </xdr:nvSpPr>
        <xdr:spPr>
          <a:xfrm>
            <a:off x="7553325" y="1295400"/>
            <a:ext cx="2412000" cy="241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9" name="CaixaDeTexto 18"/>
          <xdr:cNvSpPr txBox="1"/>
        </xdr:nvSpPr>
        <xdr:spPr>
          <a:xfrm>
            <a:off x="7553325" y="1428750"/>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C00000"/>
                </a:solidFill>
                <a:latin typeface="Arial Narrow" panose="020B0606020202030204" pitchFamily="34" charset="0"/>
                <a:cs typeface="Arial" panose="020B0604020202020204" pitchFamily="34" charset="0"/>
              </a:rPr>
              <a:t>Vídeo</a:t>
            </a:r>
            <a:r>
              <a:rPr lang="pt-BR" sz="1400" b="1" baseline="0">
                <a:solidFill>
                  <a:srgbClr val="C00000"/>
                </a:solidFill>
                <a:latin typeface="Arial Narrow" panose="020B0606020202030204" pitchFamily="34" charset="0"/>
                <a:cs typeface="Arial" panose="020B0604020202020204" pitchFamily="34" charset="0"/>
              </a:rPr>
              <a:t> Aulas de Excel Gratuito</a:t>
            </a:r>
            <a:endParaRPr lang="pt-BR" sz="1400" b="1">
              <a:solidFill>
                <a:srgbClr val="C00000"/>
              </a:solidFill>
              <a:latin typeface="Arial Narrow" panose="020B0606020202030204" pitchFamily="34" charset="0"/>
              <a:cs typeface="Arial" panose="020B0604020202020204" pitchFamily="34" charset="0"/>
            </a:endParaRPr>
          </a:p>
        </xdr:txBody>
      </xdr:sp>
      <xdr:sp macro="" textlink="">
        <xdr:nvSpPr>
          <xdr:cNvPr id="20" name="CaixaDeTexto 19"/>
          <xdr:cNvSpPr txBox="1"/>
        </xdr:nvSpPr>
        <xdr:spPr>
          <a:xfrm>
            <a:off x="7553325" y="1704975"/>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0" i="0">
                <a:solidFill>
                  <a:schemeClr val="bg1"/>
                </a:solidFill>
                <a:latin typeface="Arial Narrow" panose="020B0606020202030204" pitchFamily="34" charset="0"/>
              </a:rPr>
              <a:t>youtube.com/c/FlavioSouza3350</a:t>
            </a:r>
          </a:p>
        </xdr:txBody>
      </xdr:sp>
      <xdr:pic>
        <xdr:nvPicPr>
          <xdr:cNvPr id="21" name="Imagem 20"/>
          <xdr:cNvPicPr>
            <a:picLocks noChangeAspect="1"/>
          </xdr:cNvPicPr>
        </xdr:nvPicPr>
        <xdr:blipFill>
          <a:blip xmlns:r="http://schemas.openxmlformats.org/officeDocument/2006/relationships" r:embed="rId8"/>
          <a:stretch>
            <a:fillRect/>
          </a:stretch>
        </xdr:blipFill>
        <xdr:spPr>
          <a:xfrm>
            <a:off x="8143875" y="2171700"/>
            <a:ext cx="1260000" cy="1260000"/>
          </a:xfrm>
          <a:prstGeom prst="rect">
            <a:avLst/>
          </a:prstGeom>
        </xdr:spPr>
      </xdr:pic>
    </xdr:grpSp>
    <xdr:clientData/>
  </xdr:twoCellAnchor>
  <xdr:twoCellAnchor editAs="absolute">
    <xdr:from>
      <xdr:col>14</xdr:col>
      <xdr:colOff>447676</xdr:colOff>
      <xdr:row>4</xdr:row>
      <xdr:rowOff>57150</xdr:rowOff>
    </xdr:from>
    <xdr:to>
      <xdr:col>18</xdr:col>
      <xdr:colOff>192676</xdr:colOff>
      <xdr:row>10</xdr:row>
      <xdr:rowOff>240300</xdr:rowOff>
    </xdr:to>
    <xdr:grpSp>
      <xdr:nvGrpSpPr>
        <xdr:cNvPr id="22" name="Grupo 21">
          <a:hlinkClick xmlns:r="http://schemas.openxmlformats.org/officeDocument/2006/relationships" r:id="rId9"/>
        </xdr:cNvPr>
        <xdr:cNvGrpSpPr/>
      </xdr:nvGrpSpPr>
      <xdr:grpSpPr>
        <a:xfrm>
          <a:off x="10029826" y="1295400"/>
          <a:ext cx="2412000" cy="2412000"/>
          <a:chOff x="10029826" y="1295400"/>
          <a:chExt cx="2412000" cy="2412000"/>
        </a:xfrm>
      </xdr:grpSpPr>
      <xdr:sp macro="" textlink="">
        <xdr:nvSpPr>
          <xdr:cNvPr id="23" name="Retângulo 22"/>
          <xdr:cNvSpPr>
            <a:spLocks noChangeAspect="1"/>
          </xdr:cNvSpPr>
        </xdr:nvSpPr>
        <xdr:spPr>
          <a:xfrm>
            <a:off x="10029826" y="1295400"/>
            <a:ext cx="2412000" cy="241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4" name="CaixaDeTexto 23"/>
          <xdr:cNvSpPr txBox="1"/>
        </xdr:nvSpPr>
        <xdr:spPr>
          <a:xfrm>
            <a:off x="10029826" y="1428750"/>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C00000"/>
                </a:solidFill>
                <a:latin typeface="Arial Narrow" panose="020B0606020202030204" pitchFamily="34" charset="0"/>
                <a:cs typeface="Arial" panose="020B0604020202020204" pitchFamily="34" charset="0"/>
              </a:rPr>
              <a:t>Conteúdo</a:t>
            </a:r>
            <a:r>
              <a:rPr lang="pt-BR" sz="1400" b="1" baseline="0">
                <a:solidFill>
                  <a:srgbClr val="C00000"/>
                </a:solidFill>
                <a:latin typeface="Arial Narrow" panose="020B0606020202030204" pitchFamily="34" charset="0"/>
                <a:cs typeface="Arial" panose="020B0604020202020204" pitchFamily="34" charset="0"/>
              </a:rPr>
              <a:t> de Excel Gratuito</a:t>
            </a:r>
            <a:endParaRPr lang="pt-BR" sz="1400" b="1">
              <a:solidFill>
                <a:srgbClr val="C00000"/>
              </a:solidFill>
              <a:latin typeface="Arial Narrow" panose="020B0606020202030204" pitchFamily="34" charset="0"/>
              <a:cs typeface="Arial" panose="020B0604020202020204" pitchFamily="34" charset="0"/>
            </a:endParaRPr>
          </a:p>
        </xdr:txBody>
      </xdr:sp>
      <xdr:sp macro="" textlink="">
        <xdr:nvSpPr>
          <xdr:cNvPr id="25" name="CaixaDeTexto 24"/>
          <xdr:cNvSpPr txBox="1"/>
        </xdr:nvSpPr>
        <xdr:spPr>
          <a:xfrm>
            <a:off x="10029826" y="1704975"/>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0" i="0">
                <a:solidFill>
                  <a:schemeClr val="bg1"/>
                </a:solidFill>
                <a:latin typeface="Arial Narrow" panose="020B0606020202030204" pitchFamily="34" charset="0"/>
              </a:rPr>
              <a:t>blog.souza.xyz/</a:t>
            </a:r>
          </a:p>
        </xdr:txBody>
      </xdr:sp>
      <xdr:pic>
        <xdr:nvPicPr>
          <xdr:cNvPr id="26" name="Imagem 25"/>
          <xdr:cNvPicPr>
            <a:picLocks noChangeAspect="1"/>
          </xdr:cNvPicPr>
        </xdr:nvPicPr>
        <xdr:blipFill>
          <a:blip xmlns:r="http://schemas.openxmlformats.org/officeDocument/2006/relationships" r:embed="rId10">
            <a:clrChange>
              <a:clrFrom>
                <a:srgbClr val="000000"/>
              </a:clrFrom>
              <a:clrTo>
                <a:srgbClr val="000000">
                  <a:alpha val="0"/>
                </a:srgbClr>
              </a:clrTo>
            </a:clrChange>
          </a:blip>
          <a:stretch>
            <a:fillRect/>
          </a:stretch>
        </xdr:blipFill>
        <xdr:spPr>
          <a:xfrm>
            <a:off x="10696575" y="2265975"/>
            <a:ext cx="1080000" cy="1080000"/>
          </a:xfrm>
          <a:prstGeom prst="rect">
            <a:avLst/>
          </a:prstGeom>
        </xdr:spPr>
      </xdr:pic>
    </xdr:grpSp>
    <xdr:clientData/>
  </xdr:twoCellAnchor>
  <xdr:twoCellAnchor editAs="absolute">
    <xdr:from>
      <xdr:col>4</xdr:col>
      <xdr:colOff>8196</xdr:colOff>
      <xdr:row>1</xdr:row>
      <xdr:rowOff>57150</xdr:rowOff>
    </xdr:from>
    <xdr:to>
      <xdr:col>5</xdr:col>
      <xdr:colOff>220296</xdr:colOff>
      <xdr:row>2</xdr:row>
      <xdr:rowOff>38100</xdr:rowOff>
    </xdr:to>
    <xdr:sp macro="" textlink="">
      <xdr:nvSpPr>
        <xdr:cNvPr id="31" name="Retângulo 30">
          <a:hlinkClick xmlns:r="http://schemas.openxmlformats.org/officeDocument/2006/relationships" r:id="rId11"/>
          <a:extLst>
            <a:ext uri="{FF2B5EF4-FFF2-40B4-BE49-F238E27FC236}">
              <a16:creationId xmlns:a16="http://schemas.microsoft.com/office/drawing/2014/main" xmlns="" id="{DA51B8B2-F2D7-4326-A77A-BE56CE7C72D4}"/>
            </a:ext>
          </a:extLst>
        </xdr:cNvPr>
        <xdr:cNvSpPr/>
      </xdr:nvSpPr>
      <xdr:spPr>
        <a:xfrm>
          <a:off x="2351346"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Passo a passo</a:t>
          </a:r>
        </a:p>
      </xdr:txBody>
    </xdr:sp>
    <xdr:clientData/>
  </xdr:twoCellAnchor>
  <xdr:twoCellAnchor editAs="absolute">
    <xdr:from>
      <xdr:col>5</xdr:col>
      <xdr:colOff>266694</xdr:colOff>
      <xdr:row>1</xdr:row>
      <xdr:rowOff>57150</xdr:rowOff>
    </xdr:from>
    <xdr:to>
      <xdr:col>6</xdr:col>
      <xdr:colOff>478794</xdr:colOff>
      <xdr:row>2</xdr:row>
      <xdr:rowOff>38100</xdr:rowOff>
    </xdr:to>
    <xdr:sp macro="" textlink="">
      <xdr:nvSpPr>
        <xdr:cNvPr id="32" name="Retângulo 31">
          <a:hlinkClick xmlns:r="http://schemas.openxmlformats.org/officeDocument/2006/relationships" r:id="rId12"/>
          <a:extLst>
            <a:ext uri="{FF2B5EF4-FFF2-40B4-BE49-F238E27FC236}">
              <a16:creationId xmlns:a16="http://schemas.microsoft.com/office/drawing/2014/main" xmlns="" id="{8F7A2942-91AE-4BCE-8A2B-ACBDBE83EEAE}"/>
            </a:ext>
          </a:extLst>
        </xdr:cNvPr>
        <xdr:cNvSpPr/>
      </xdr:nvSpPr>
      <xdr:spPr>
        <a:xfrm>
          <a:off x="3333744"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Dúvidas</a:t>
          </a:r>
        </a:p>
      </xdr:txBody>
    </xdr:sp>
    <xdr:clientData/>
  </xdr:twoCellAnchor>
  <xdr:twoCellAnchor editAs="absolute">
    <xdr:from>
      <xdr:col>6</xdr:col>
      <xdr:colOff>533393</xdr:colOff>
      <xdr:row>1</xdr:row>
      <xdr:rowOff>57150</xdr:rowOff>
    </xdr:from>
    <xdr:to>
      <xdr:col>8</xdr:col>
      <xdr:colOff>21593</xdr:colOff>
      <xdr:row>2</xdr:row>
      <xdr:rowOff>38100</xdr:rowOff>
    </xdr:to>
    <xdr:sp macro="" textlink="">
      <xdr:nvSpPr>
        <xdr:cNvPr id="36" name="Retângulo 35">
          <a:hlinkClick xmlns:r="http://schemas.openxmlformats.org/officeDocument/2006/relationships" r:id="rId13"/>
          <a:extLst>
            <a:ext uri="{FF2B5EF4-FFF2-40B4-BE49-F238E27FC236}">
              <a16:creationId xmlns:a16="http://schemas.microsoft.com/office/drawing/2014/main" xmlns="" id="{8F7A2942-91AE-4BCE-8A2B-ACBDBE83EEAE}"/>
            </a:ext>
          </a:extLst>
        </xdr:cNvPr>
        <xdr:cNvSpPr/>
      </xdr:nvSpPr>
      <xdr:spPr>
        <a:xfrm>
          <a:off x="4324343"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Sugestões</a:t>
          </a:r>
        </a:p>
      </xdr:txBody>
    </xdr:sp>
    <xdr:clientData/>
  </xdr:twoCellAnchor>
  <xdr:twoCellAnchor editAs="absolute">
    <xdr:from>
      <xdr:col>8</xdr:col>
      <xdr:colOff>76193</xdr:colOff>
      <xdr:row>1</xdr:row>
      <xdr:rowOff>57150</xdr:rowOff>
    </xdr:from>
    <xdr:to>
      <xdr:col>9</xdr:col>
      <xdr:colOff>288293</xdr:colOff>
      <xdr:row>2</xdr:row>
      <xdr:rowOff>38100</xdr:rowOff>
    </xdr:to>
    <xdr:sp macro="" textlink="">
      <xdr:nvSpPr>
        <xdr:cNvPr id="37" name="Retângulo 36">
          <a:hlinkClick xmlns:r="http://schemas.openxmlformats.org/officeDocument/2006/relationships" r:id="rId14"/>
          <a:extLst>
            <a:ext uri="{FF2B5EF4-FFF2-40B4-BE49-F238E27FC236}">
              <a16:creationId xmlns:a16="http://schemas.microsoft.com/office/drawing/2014/main" xmlns="" id="{8F7A2942-91AE-4BCE-8A2B-ACBDBE83EEAE}"/>
            </a:ext>
          </a:extLst>
        </xdr:cNvPr>
        <xdr:cNvSpPr/>
      </xdr:nvSpPr>
      <xdr:spPr>
        <a:xfrm>
          <a:off x="5314943" y="438150"/>
          <a:ext cx="936000" cy="295275"/>
        </a:xfrm>
        <a:prstGeom prst="rect">
          <a:avLst/>
        </a:prstGeom>
        <a:solidFill>
          <a:schemeClr val="bg1"/>
        </a:solidFill>
        <a:ln>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1">
              <a:solidFill>
                <a:sysClr val="windowText" lastClr="000000"/>
              </a:solidFill>
            </a:rPr>
            <a:t>Sobre nós</a:t>
          </a:r>
        </a:p>
      </xdr:txBody>
    </xdr:sp>
    <xdr:clientData/>
  </xdr:twoCellAnchor>
  <xdr:twoCellAnchor editAs="absolute">
    <xdr:from>
      <xdr:col>4</xdr:col>
      <xdr:colOff>8198</xdr:colOff>
      <xdr:row>0</xdr:row>
      <xdr:rowOff>0</xdr:rowOff>
    </xdr:from>
    <xdr:to>
      <xdr:col>5</xdr:col>
      <xdr:colOff>112298</xdr:colOff>
      <xdr:row>1</xdr:row>
      <xdr:rowOff>15000</xdr:rowOff>
    </xdr:to>
    <xdr:sp macro="" textlink="">
      <xdr:nvSpPr>
        <xdr:cNvPr id="38" name="Retângulo 37">
          <a:hlinkClick xmlns:r="http://schemas.openxmlformats.org/officeDocument/2006/relationships" r:id="rId15"/>
          <a:extLst>
            <a:ext uri="{FF2B5EF4-FFF2-40B4-BE49-F238E27FC236}">
              <a16:creationId xmlns:a16="http://schemas.microsoft.com/office/drawing/2014/main" xmlns="" id="{59780814-C7F9-4922-9F89-14605BB9382F}"/>
            </a:ext>
          </a:extLst>
        </xdr:cNvPr>
        <xdr:cNvSpPr/>
      </xdr:nvSpPr>
      <xdr:spPr>
        <a:xfrm>
          <a:off x="235134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CADASTRO</a:t>
          </a:r>
        </a:p>
      </xdr:txBody>
    </xdr:sp>
    <xdr:clientData/>
  </xdr:twoCellAnchor>
  <xdr:twoCellAnchor editAs="absolute">
    <xdr:from>
      <xdr:col>5</xdr:col>
      <xdr:colOff>191024</xdr:colOff>
      <xdr:row>0</xdr:row>
      <xdr:rowOff>0</xdr:rowOff>
    </xdr:from>
    <xdr:to>
      <xdr:col>6</xdr:col>
      <xdr:colOff>295124</xdr:colOff>
      <xdr:row>1</xdr:row>
      <xdr:rowOff>15000</xdr:rowOff>
    </xdr:to>
    <xdr:sp macro="" textlink="">
      <xdr:nvSpPr>
        <xdr:cNvPr id="39" name="Retângulo 38">
          <a:hlinkClick xmlns:r="http://schemas.openxmlformats.org/officeDocument/2006/relationships" r:id="rId16"/>
          <a:extLst>
            <a:ext uri="{FF2B5EF4-FFF2-40B4-BE49-F238E27FC236}">
              <a16:creationId xmlns:a16="http://schemas.microsoft.com/office/drawing/2014/main" xmlns="" id="{4D6D05B1-42C8-47E2-90C8-8606C977F2FF}"/>
            </a:ext>
          </a:extLst>
        </xdr:cNvPr>
        <xdr:cNvSpPr/>
      </xdr:nvSpPr>
      <xdr:spPr>
        <a:xfrm>
          <a:off x="3258074"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PROCESSOS</a:t>
          </a:r>
        </a:p>
      </xdr:txBody>
    </xdr:sp>
    <xdr:clientData/>
  </xdr:twoCellAnchor>
  <xdr:twoCellAnchor editAs="absolute">
    <xdr:from>
      <xdr:col>7</xdr:col>
      <xdr:colOff>571487</xdr:colOff>
      <xdr:row>0</xdr:row>
      <xdr:rowOff>0</xdr:rowOff>
    </xdr:from>
    <xdr:to>
      <xdr:col>8</xdr:col>
      <xdr:colOff>675587</xdr:colOff>
      <xdr:row>1</xdr:row>
      <xdr:rowOff>15000</xdr:rowOff>
    </xdr:to>
    <xdr:sp macro="" textlink="">
      <xdr:nvSpPr>
        <xdr:cNvPr id="40" name="Retângulo 39">
          <a:hlinkClick xmlns:r="http://schemas.openxmlformats.org/officeDocument/2006/relationships" r:id="rId17"/>
          <a:extLst>
            <a:ext uri="{FF2B5EF4-FFF2-40B4-BE49-F238E27FC236}">
              <a16:creationId xmlns:a16="http://schemas.microsoft.com/office/drawing/2014/main" xmlns="" id="{8B667718-2F2C-484E-9D8C-4658B16D3488}"/>
            </a:ext>
          </a:extLst>
        </xdr:cNvPr>
        <xdr:cNvSpPr/>
      </xdr:nvSpPr>
      <xdr:spPr>
        <a:xfrm>
          <a:off x="5086337"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ETAPAS</a:t>
          </a:r>
        </a:p>
      </xdr:txBody>
    </xdr:sp>
    <xdr:clientData/>
  </xdr:twoCellAnchor>
  <xdr:twoCellAnchor editAs="absolute">
    <xdr:from>
      <xdr:col>14</xdr:col>
      <xdr:colOff>195245</xdr:colOff>
      <xdr:row>0</xdr:row>
      <xdr:rowOff>0</xdr:rowOff>
    </xdr:from>
    <xdr:to>
      <xdr:col>15</xdr:col>
      <xdr:colOff>299345</xdr:colOff>
      <xdr:row>1</xdr:row>
      <xdr:rowOff>15000</xdr:rowOff>
    </xdr:to>
    <xdr:sp macro="" textlink="">
      <xdr:nvSpPr>
        <xdr:cNvPr id="41" name="Retângulo 40">
          <a:hlinkClick xmlns:r="http://schemas.openxmlformats.org/officeDocument/2006/relationships" r:id="rId11"/>
          <a:extLst>
            <a:ext uri="{FF2B5EF4-FFF2-40B4-BE49-F238E27FC236}">
              <a16:creationId xmlns:a16="http://schemas.microsoft.com/office/drawing/2014/main" xmlns="" id="{76C32809-6107-4C6B-85DF-66702C9AF183}"/>
            </a:ext>
          </a:extLst>
        </xdr:cNvPr>
        <xdr:cNvSpPr/>
      </xdr:nvSpPr>
      <xdr:spPr>
        <a:xfrm>
          <a:off x="9777395" y="0"/>
          <a:ext cx="828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INSTUÇÕES</a:t>
          </a:r>
        </a:p>
      </xdr:txBody>
    </xdr:sp>
    <xdr:clientData/>
  </xdr:twoCellAnchor>
  <xdr:twoCellAnchor editAs="absolute">
    <xdr:from>
      <xdr:col>0</xdr:col>
      <xdr:colOff>0</xdr:colOff>
      <xdr:row>0</xdr:row>
      <xdr:rowOff>0</xdr:rowOff>
    </xdr:from>
    <xdr:to>
      <xdr:col>2</xdr:col>
      <xdr:colOff>57308</xdr:colOff>
      <xdr:row>0</xdr:row>
      <xdr:rowOff>378000</xdr:rowOff>
    </xdr:to>
    <xdr:pic>
      <xdr:nvPicPr>
        <xdr:cNvPr id="42" name="Imagem 4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6</xdr:col>
      <xdr:colOff>371468</xdr:colOff>
      <xdr:row>0</xdr:row>
      <xdr:rowOff>0</xdr:rowOff>
    </xdr:from>
    <xdr:to>
      <xdr:col>7</xdr:col>
      <xdr:colOff>475568</xdr:colOff>
      <xdr:row>1</xdr:row>
      <xdr:rowOff>15000</xdr:rowOff>
    </xdr:to>
    <xdr:sp macro="" textlink="">
      <xdr:nvSpPr>
        <xdr:cNvPr id="43" name="Retângulo 42">
          <a:hlinkClick xmlns:r="http://schemas.openxmlformats.org/officeDocument/2006/relationships" r:id="rId19"/>
          <a:extLst>
            <a:ext uri="{FF2B5EF4-FFF2-40B4-BE49-F238E27FC236}">
              <a16:creationId xmlns:a16="http://schemas.microsoft.com/office/drawing/2014/main" xmlns="" id="{8B667718-2F2C-484E-9D8C-4658B16D3488}"/>
            </a:ext>
          </a:extLst>
        </xdr:cNvPr>
        <xdr:cNvSpPr/>
      </xdr:nvSpPr>
      <xdr:spPr>
        <a:xfrm>
          <a:off x="416241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MAPA</a:t>
          </a:r>
        </a:p>
      </xdr:txBody>
    </xdr:sp>
    <xdr:clientData/>
  </xdr:twoCellAnchor>
  <xdr:twoCellAnchor editAs="absolute">
    <xdr:from>
      <xdr:col>12</xdr:col>
      <xdr:colOff>666743</xdr:colOff>
      <xdr:row>0</xdr:row>
      <xdr:rowOff>0</xdr:rowOff>
    </xdr:from>
    <xdr:to>
      <xdr:col>14</xdr:col>
      <xdr:colOff>118943</xdr:colOff>
      <xdr:row>1</xdr:row>
      <xdr:rowOff>15000</xdr:rowOff>
    </xdr:to>
    <xdr:sp macro="" textlink="">
      <xdr:nvSpPr>
        <xdr:cNvPr id="44" name="Retângulo 43">
          <a:hlinkClick xmlns:r="http://schemas.openxmlformats.org/officeDocument/2006/relationships" r:id="rId20"/>
          <a:extLst>
            <a:ext uri="{FF2B5EF4-FFF2-40B4-BE49-F238E27FC236}">
              <a16:creationId xmlns:a16="http://schemas.microsoft.com/office/drawing/2014/main" xmlns="" id="{8B667718-2F2C-484E-9D8C-4658B16D3488}"/>
            </a:ext>
          </a:extLst>
        </xdr:cNvPr>
        <xdr:cNvSpPr/>
      </xdr:nvSpPr>
      <xdr:spPr>
        <a:xfrm>
          <a:off x="880109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10</xdr:col>
      <xdr:colOff>285743</xdr:colOff>
      <xdr:row>0</xdr:row>
      <xdr:rowOff>0</xdr:rowOff>
    </xdr:from>
    <xdr:to>
      <xdr:col>11</xdr:col>
      <xdr:colOff>389843</xdr:colOff>
      <xdr:row>1</xdr:row>
      <xdr:rowOff>15000</xdr:rowOff>
    </xdr:to>
    <xdr:sp macro="" textlink="">
      <xdr:nvSpPr>
        <xdr:cNvPr id="45" name="Retângulo 44">
          <a:hlinkClick xmlns:r="http://schemas.openxmlformats.org/officeDocument/2006/relationships" r:id="rId21"/>
          <a:extLst>
            <a:ext uri="{FF2B5EF4-FFF2-40B4-BE49-F238E27FC236}">
              <a16:creationId xmlns:a16="http://schemas.microsoft.com/office/drawing/2014/main" xmlns="" id="{8B667718-2F2C-484E-9D8C-4658B16D3488}"/>
            </a:ext>
          </a:extLst>
        </xdr:cNvPr>
        <xdr:cNvSpPr/>
      </xdr:nvSpPr>
      <xdr:spPr>
        <a:xfrm>
          <a:off x="69722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FUNIL</a:t>
          </a:r>
        </a:p>
      </xdr:txBody>
    </xdr:sp>
    <xdr:clientData/>
  </xdr:twoCellAnchor>
  <xdr:twoCellAnchor editAs="absolute">
    <xdr:from>
      <xdr:col>11</xdr:col>
      <xdr:colOff>476243</xdr:colOff>
      <xdr:row>0</xdr:row>
      <xdr:rowOff>0</xdr:rowOff>
    </xdr:from>
    <xdr:to>
      <xdr:col>12</xdr:col>
      <xdr:colOff>580343</xdr:colOff>
      <xdr:row>1</xdr:row>
      <xdr:rowOff>15000</xdr:rowOff>
    </xdr:to>
    <xdr:sp macro="" textlink="">
      <xdr:nvSpPr>
        <xdr:cNvPr id="46" name="Retângulo 45">
          <a:hlinkClick xmlns:r="http://schemas.openxmlformats.org/officeDocument/2006/relationships" r:id="rId22"/>
          <a:extLst>
            <a:ext uri="{FF2B5EF4-FFF2-40B4-BE49-F238E27FC236}">
              <a16:creationId xmlns:a16="http://schemas.microsoft.com/office/drawing/2014/main" xmlns="" id="{8B667718-2F2C-484E-9D8C-4658B16D3488}"/>
            </a:ext>
          </a:extLst>
        </xdr:cNvPr>
        <xdr:cNvSpPr/>
      </xdr:nvSpPr>
      <xdr:spPr>
        <a:xfrm>
          <a:off x="78866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9</xdr:col>
      <xdr:colOff>38093</xdr:colOff>
      <xdr:row>0</xdr:row>
      <xdr:rowOff>0</xdr:rowOff>
    </xdr:from>
    <xdr:to>
      <xdr:col>10</xdr:col>
      <xdr:colOff>214193</xdr:colOff>
      <xdr:row>1</xdr:row>
      <xdr:rowOff>15000</xdr:rowOff>
    </xdr:to>
    <xdr:sp macro="" textlink="">
      <xdr:nvSpPr>
        <xdr:cNvPr id="47" name="Retângulo 46">
          <a:hlinkClick xmlns:r="http://schemas.openxmlformats.org/officeDocument/2006/relationships" r:id="rId23"/>
          <a:extLst>
            <a:ext uri="{FF2B5EF4-FFF2-40B4-BE49-F238E27FC236}">
              <a16:creationId xmlns:a16="http://schemas.microsoft.com/office/drawing/2014/main" xmlns="" id="{8B667718-2F2C-484E-9D8C-4658B16D3488}"/>
            </a:ext>
          </a:extLst>
        </xdr:cNvPr>
        <xdr:cNvSpPr/>
      </xdr:nvSpPr>
      <xdr:spPr>
        <a:xfrm>
          <a:off x="600074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APROVAÇÃO</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638174</xdr:colOff>
      <xdr:row>3</xdr:row>
      <xdr:rowOff>28575</xdr:rowOff>
    </xdr:from>
    <xdr:ext cx="5902575" cy="421141"/>
    <xdr:sp macro="" textlink="">
      <xdr:nvSpPr>
        <xdr:cNvPr id="2" name="CaixaDeTexto 1"/>
        <xdr:cNvSpPr txBox="1"/>
      </xdr:nvSpPr>
      <xdr:spPr>
        <a:xfrm>
          <a:off x="3124199" y="600075"/>
          <a:ext cx="5902575" cy="421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r"/>
          <a:r>
            <a:rPr lang="pt-BR" sz="1050"/>
            <a:t>Nessa aba você irá registrar a abertura do processo seletivo para cada vaga ofertada, informando a data de início e fim do processo, e a vaga ofertada. Esses dados serão utilizados em outras abas da planilha.</a:t>
          </a:r>
        </a:p>
      </xdr:txBody>
    </xdr:sp>
    <xdr:clientData/>
  </xdr:oneCellAnchor>
  <xdr:twoCellAnchor editAs="absolute">
    <xdr:from>
      <xdr:col>2</xdr:col>
      <xdr:colOff>1017848</xdr:colOff>
      <xdr:row>0</xdr:row>
      <xdr:rowOff>0</xdr:rowOff>
    </xdr:from>
    <xdr:to>
      <xdr:col>3</xdr:col>
      <xdr:colOff>693323</xdr:colOff>
      <xdr:row>1</xdr:row>
      <xdr:rowOff>15000</xdr:rowOff>
    </xdr:to>
    <xdr:sp macro="" textlink="">
      <xdr:nvSpPr>
        <xdr:cNvPr id="3" name="Retângulo 2">
          <a:hlinkClick xmlns:r="http://schemas.openxmlformats.org/officeDocument/2006/relationships" r:id="rId1"/>
          <a:extLst>
            <a:ext uri="{FF2B5EF4-FFF2-40B4-BE49-F238E27FC236}">
              <a16:creationId xmlns:a16="http://schemas.microsoft.com/office/drawing/2014/main" xmlns="" id="{59780814-C7F9-4922-9F89-14605BB9382F}"/>
            </a:ext>
          </a:extLst>
        </xdr:cNvPr>
        <xdr:cNvSpPr/>
      </xdr:nvSpPr>
      <xdr:spPr>
        <a:xfrm>
          <a:off x="235134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CADASTRO</a:t>
          </a:r>
        </a:p>
      </xdr:txBody>
    </xdr:sp>
    <xdr:clientData/>
  </xdr:twoCellAnchor>
  <xdr:twoCellAnchor editAs="absolute">
    <xdr:from>
      <xdr:col>3</xdr:col>
      <xdr:colOff>772049</xdr:colOff>
      <xdr:row>0</xdr:row>
      <xdr:rowOff>0</xdr:rowOff>
    </xdr:from>
    <xdr:to>
      <xdr:col>3</xdr:col>
      <xdr:colOff>1600049</xdr:colOff>
      <xdr:row>1</xdr:row>
      <xdr:rowOff>15000</xdr:rowOff>
    </xdr:to>
    <xdr:sp macro="" textlink="">
      <xdr:nvSpPr>
        <xdr:cNvPr id="4" name="Retângulo 3">
          <a:hlinkClick xmlns:r="http://schemas.openxmlformats.org/officeDocument/2006/relationships" r:id="rId2"/>
          <a:extLst>
            <a:ext uri="{FF2B5EF4-FFF2-40B4-BE49-F238E27FC236}">
              <a16:creationId xmlns:a16="http://schemas.microsoft.com/office/drawing/2014/main" xmlns="" id="{4D6D05B1-42C8-47E2-90C8-8606C977F2FF}"/>
            </a:ext>
          </a:extLst>
        </xdr:cNvPr>
        <xdr:cNvSpPr/>
      </xdr:nvSpPr>
      <xdr:spPr>
        <a:xfrm>
          <a:off x="3258074" y="0"/>
          <a:ext cx="828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PROCESSOS</a:t>
          </a:r>
        </a:p>
      </xdr:txBody>
    </xdr:sp>
    <xdr:clientData/>
  </xdr:twoCellAnchor>
  <xdr:twoCellAnchor editAs="absolute">
    <xdr:from>
      <xdr:col>3</xdr:col>
      <xdr:colOff>2600312</xdr:colOff>
      <xdr:row>0</xdr:row>
      <xdr:rowOff>0</xdr:rowOff>
    </xdr:from>
    <xdr:to>
      <xdr:col>4</xdr:col>
      <xdr:colOff>580337</xdr:colOff>
      <xdr:row>1</xdr:row>
      <xdr:rowOff>15000</xdr:rowOff>
    </xdr:to>
    <xdr:sp macro="" textlink="">
      <xdr:nvSpPr>
        <xdr:cNvPr id="5" name="Retângulo 4">
          <a:hlinkClick xmlns:r="http://schemas.openxmlformats.org/officeDocument/2006/relationships" r:id="rId3"/>
          <a:extLst>
            <a:ext uri="{FF2B5EF4-FFF2-40B4-BE49-F238E27FC236}">
              <a16:creationId xmlns:a16="http://schemas.microsoft.com/office/drawing/2014/main" xmlns="" id="{8B667718-2F2C-484E-9D8C-4658B16D3488}"/>
            </a:ext>
          </a:extLst>
        </xdr:cNvPr>
        <xdr:cNvSpPr/>
      </xdr:nvSpPr>
      <xdr:spPr>
        <a:xfrm>
          <a:off x="5086337"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ETAPAS</a:t>
          </a:r>
        </a:p>
      </xdr:txBody>
    </xdr:sp>
    <xdr:clientData/>
  </xdr:twoCellAnchor>
  <xdr:twoCellAnchor editAs="absolute">
    <xdr:from>
      <xdr:col>7</xdr:col>
      <xdr:colOff>52370</xdr:colOff>
      <xdr:row>0</xdr:row>
      <xdr:rowOff>0</xdr:rowOff>
    </xdr:from>
    <xdr:to>
      <xdr:col>8</xdr:col>
      <xdr:colOff>270770</xdr:colOff>
      <xdr:row>1</xdr:row>
      <xdr:rowOff>15000</xdr:rowOff>
    </xdr:to>
    <xdr:sp macro="" textlink="">
      <xdr:nvSpPr>
        <xdr:cNvPr id="6" name="Retângulo 5">
          <a:hlinkClick xmlns:r="http://schemas.openxmlformats.org/officeDocument/2006/relationships" r:id="rId4"/>
          <a:extLst>
            <a:ext uri="{FF2B5EF4-FFF2-40B4-BE49-F238E27FC236}">
              <a16:creationId xmlns:a16="http://schemas.microsoft.com/office/drawing/2014/main" xmlns="" id="{76C32809-6107-4C6B-85DF-66702C9AF183}"/>
            </a:ext>
          </a:extLst>
        </xdr:cNvPr>
        <xdr:cNvSpPr/>
      </xdr:nvSpPr>
      <xdr:spPr>
        <a:xfrm>
          <a:off x="9777395"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0</xdr:col>
      <xdr:colOff>0</xdr:colOff>
      <xdr:row>0</xdr:row>
      <xdr:rowOff>0</xdr:rowOff>
    </xdr:from>
    <xdr:to>
      <xdr:col>1</xdr:col>
      <xdr:colOff>781208</xdr:colOff>
      <xdr:row>0</xdr:row>
      <xdr:rowOff>378000</xdr:rowOff>
    </xdr:to>
    <xdr:pic>
      <xdr:nvPicPr>
        <xdr:cNvPr id="7" name="Imagem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3</xdr:col>
      <xdr:colOff>1676393</xdr:colOff>
      <xdr:row>0</xdr:row>
      <xdr:rowOff>0</xdr:rowOff>
    </xdr:from>
    <xdr:to>
      <xdr:col>3</xdr:col>
      <xdr:colOff>2504393</xdr:colOff>
      <xdr:row>1</xdr:row>
      <xdr:rowOff>15000</xdr:rowOff>
    </xdr:to>
    <xdr:sp macro="" textlink="">
      <xdr:nvSpPr>
        <xdr:cNvPr id="8" name="Retângulo 7">
          <a:hlinkClick xmlns:r="http://schemas.openxmlformats.org/officeDocument/2006/relationships" r:id="rId6"/>
          <a:extLst>
            <a:ext uri="{FF2B5EF4-FFF2-40B4-BE49-F238E27FC236}">
              <a16:creationId xmlns:a16="http://schemas.microsoft.com/office/drawing/2014/main" xmlns="" id="{8B667718-2F2C-484E-9D8C-4658B16D3488}"/>
            </a:ext>
          </a:extLst>
        </xdr:cNvPr>
        <xdr:cNvSpPr/>
      </xdr:nvSpPr>
      <xdr:spPr>
        <a:xfrm>
          <a:off x="416241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MAPA</a:t>
          </a:r>
        </a:p>
      </xdr:txBody>
    </xdr:sp>
    <xdr:clientData/>
  </xdr:twoCellAnchor>
  <xdr:twoCellAnchor editAs="absolute">
    <xdr:from>
      <xdr:col>5</xdr:col>
      <xdr:colOff>619118</xdr:colOff>
      <xdr:row>0</xdr:row>
      <xdr:rowOff>0</xdr:rowOff>
    </xdr:from>
    <xdr:to>
      <xdr:col>6</xdr:col>
      <xdr:colOff>585668</xdr:colOff>
      <xdr:row>1</xdr:row>
      <xdr:rowOff>15000</xdr:rowOff>
    </xdr:to>
    <xdr:sp macro="" textlink="">
      <xdr:nvSpPr>
        <xdr:cNvPr id="9" name="Retângulo 8">
          <a:hlinkClick xmlns:r="http://schemas.openxmlformats.org/officeDocument/2006/relationships" r:id="rId7"/>
          <a:extLst>
            <a:ext uri="{FF2B5EF4-FFF2-40B4-BE49-F238E27FC236}">
              <a16:creationId xmlns:a16="http://schemas.microsoft.com/office/drawing/2014/main" xmlns="" id="{8B667718-2F2C-484E-9D8C-4658B16D3488}"/>
            </a:ext>
          </a:extLst>
        </xdr:cNvPr>
        <xdr:cNvSpPr/>
      </xdr:nvSpPr>
      <xdr:spPr>
        <a:xfrm>
          <a:off x="880109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4</xdr:col>
      <xdr:colOff>1638293</xdr:colOff>
      <xdr:row>0</xdr:row>
      <xdr:rowOff>0</xdr:rowOff>
    </xdr:from>
    <xdr:to>
      <xdr:col>4</xdr:col>
      <xdr:colOff>2466293</xdr:colOff>
      <xdr:row>1</xdr:row>
      <xdr:rowOff>15000</xdr:rowOff>
    </xdr:to>
    <xdr:sp macro="" textlink="">
      <xdr:nvSpPr>
        <xdr:cNvPr id="10" name="Retângulo 9">
          <a:hlinkClick xmlns:r="http://schemas.openxmlformats.org/officeDocument/2006/relationships" r:id="rId8"/>
          <a:extLst>
            <a:ext uri="{FF2B5EF4-FFF2-40B4-BE49-F238E27FC236}">
              <a16:creationId xmlns:a16="http://schemas.microsoft.com/office/drawing/2014/main" xmlns="" id="{8B667718-2F2C-484E-9D8C-4658B16D3488}"/>
            </a:ext>
          </a:extLst>
        </xdr:cNvPr>
        <xdr:cNvSpPr/>
      </xdr:nvSpPr>
      <xdr:spPr>
        <a:xfrm>
          <a:off x="69722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FUNIL</a:t>
          </a:r>
        </a:p>
      </xdr:txBody>
    </xdr:sp>
    <xdr:clientData/>
  </xdr:twoCellAnchor>
  <xdr:twoCellAnchor editAs="absolute">
    <xdr:from>
      <xdr:col>4</xdr:col>
      <xdr:colOff>2552693</xdr:colOff>
      <xdr:row>0</xdr:row>
      <xdr:rowOff>0</xdr:rowOff>
    </xdr:from>
    <xdr:to>
      <xdr:col>5</xdr:col>
      <xdr:colOff>532718</xdr:colOff>
      <xdr:row>1</xdr:row>
      <xdr:rowOff>15000</xdr:rowOff>
    </xdr:to>
    <xdr:sp macro="" textlink="">
      <xdr:nvSpPr>
        <xdr:cNvPr id="11" name="Retângulo 10">
          <a:hlinkClick xmlns:r="http://schemas.openxmlformats.org/officeDocument/2006/relationships" r:id="rId9"/>
          <a:extLst>
            <a:ext uri="{FF2B5EF4-FFF2-40B4-BE49-F238E27FC236}">
              <a16:creationId xmlns:a16="http://schemas.microsoft.com/office/drawing/2014/main" xmlns="" id="{8B667718-2F2C-484E-9D8C-4658B16D3488}"/>
            </a:ext>
          </a:extLst>
        </xdr:cNvPr>
        <xdr:cNvSpPr/>
      </xdr:nvSpPr>
      <xdr:spPr>
        <a:xfrm>
          <a:off x="78866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4</xdr:col>
      <xdr:colOff>666743</xdr:colOff>
      <xdr:row>0</xdr:row>
      <xdr:rowOff>0</xdr:rowOff>
    </xdr:from>
    <xdr:to>
      <xdr:col>4</xdr:col>
      <xdr:colOff>1566743</xdr:colOff>
      <xdr:row>1</xdr:row>
      <xdr:rowOff>15000</xdr:rowOff>
    </xdr:to>
    <xdr:sp macro="" textlink="">
      <xdr:nvSpPr>
        <xdr:cNvPr id="12" name="Retângulo 11">
          <a:hlinkClick xmlns:r="http://schemas.openxmlformats.org/officeDocument/2006/relationships" r:id="rId10"/>
          <a:extLst>
            <a:ext uri="{FF2B5EF4-FFF2-40B4-BE49-F238E27FC236}">
              <a16:creationId xmlns:a16="http://schemas.microsoft.com/office/drawing/2014/main" xmlns="" id="{8B667718-2F2C-484E-9D8C-4658B16D3488}"/>
            </a:ext>
          </a:extLst>
        </xdr:cNvPr>
        <xdr:cNvSpPr/>
      </xdr:nvSpPr>
      <xdr:spPr>
        <a:xfrm>
          <a:off x="600074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APROVAÇÃO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215900</xdr:colOff>
      <xdr:row>5</xdr:row>
      <xdr:rowOff>0</xdr:rowOff>
    </xdr:from>
    <xdr:to>
      <xdr:col>2</xdr:col>
      <xdr:colOff>215900</xdr:colOff>
      <xdr:row>5</xdr:row>
      <xdr:rowOff>0</xdr:rowOff>
    </xdr:to>
    <xdr:pic>
      <xdr:nvPicPr>
        <xdr:cNvPr id="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1549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2</xdr:col>
      <xdr:colOff>0</xdr:colOff>
      <xdr:row>3</xdr:row>
      <xdr:rowOff>107950</xdr:rowOff>
    </xdr:to>
    <xdr:pic>
      <xdr:nvPicPr>
        <xdr:cNvPr id="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8900" y="1143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2</xdr:col>
      <xdr:colOff>0</xdr:colOff>
      <xdr:row>3</xdr:row>
      <xdr:rowOff>57150</xdr:rowOff>
    </xdr:to>
    <xdr:pic>
      <xdr:nvPicPr>
        <xdr:cNvPr id="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8900" y="1143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2</xdr:col>
      <xdr:colOff>0</xdr:colOff>
      <xdr:row>3</xdr:row>
      <xdr:rowOff>69850</xdr:rowOff>
    </xdr:to>
    <xdr:pic>
      <xdr:nvPicPr>
        <xdr:cNvPr id="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8900" y="11430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2</xdr:col>
      <xdr:colOff>0</xdr:colOff>
      <xdr:row>3</xdr:row>
      <xdr:rowOff>69850</xdr:rowOff>
    </xdr:to>
    <xdr:pic>
      <xdr:nvPicPr>
        <xdr:cNvPr id="1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1430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866775</xdr:colOff>
      <xdr:row>3</xdr:row>
      <xdr:rowOff>57150</xdr:rowOff>
    </xdr:from>
    <xdr:ext cx="4654800" cy="421141"/>
    <xdr:sp macro="" textlink="">
      <xdr:nvSpPr>
        <xdr:cNvPr id="4" name="CaixaDeTexto 3"/>
        <xdr:cNvSpPr txBox="1"/>
      </xdr:nvSpPr>
      <xdr:spPr>
        <a:xfrm>
          <a:off x="7886700" y="1000125"/>
          <a:ext cx="4654800" cy="421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r"/>
          <a:r>
            <a:rPr lang="pt-BR" sz="1050"/>
            <a:t>Nessa aba você irá cadastrar os dados de todos os candidatos que farão parte do seu processo seletivo, informando o processo seletivo e a data de inscrição.</a:t>
          </a:r>
        </a:p>
      </xdr:txBody>
    </xdr:sp>
    <xdr:clientData/>
  </xdr:oneCellAnchor>
  <xdr:twoCellAnchor editAs="absolute">
    <xdr:from>
      <xdr:col>3</xdr:col>
      <xdr:colOff>141548</xdr:colOff>
      <xdr:row>0</xdr:row>
      <xdr:rowOff>0</xdr:rowOff>
    </xdr:from>
    <xdr:to>
      <xdr:col>4</xdr:col>
      <xdr:colOff>236123</xdr:colOff>
      <xdr:row>1</xdr:row>
      <xdr:rowOff>15000</xdr:rowOff>
    </xdr:to>
    <xdr:sp macro="" textlink="">
      <xdr:nvSpPr>
        <xdr:cNvPr id="8" name="Retângulo 7">
          <a:hlinkClick xmlns:r="http://schemas.openxmlformats.org/officeDocument/2006/relationships" r:id="rId2"/>
          <a:extLst>
            <a:ext uri="{FF2B5EF4-FFF2-40B4-BE49-F238E27FC236}">
              <a16:creationId xmlns:a16="http://schemas.microsoft.com/office/drawing/2014/main" xmlns="" id="{59780814-C7F9-4922-9F89-14605BB9382F}"/>
            </a:ext>
          </a:extLst>
        </xdr:cNvPr>
        <xdr:cNvSpPr/>
      </xdr:nvSpPr>
      <xdr:spPr>
        <a:xfrm>
          <a:off x="235134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CADASTRO</a:t>
          </a:r>
        </a:p>
      </xdr:txBody>
    </xdr:sp>
    <xdr:clientData/>
  </xdr:twoCellAnchor>
  <xdr:twoCellAnchor editAs="absolute">
    <xdr:from>
      <xdr:col>4</xdr:col>
      <xdr:colOff>314849</xdr:colOff>
      <xdr:row>0</xdr:row>
      <xdr:rowOff>0</xdr:rowOff>
    </xdr:from>
    <xdr:to>
      <xdr:col>4</xdr:col>
      <xdr:colOff>1142849</xdr:colOff>
      <xdr:row>1</xdr:row>
      <xdr:rowOff>15000</xdr:rowOff>
    </xdr:to>
    <xdr:sp macro="" textlink="">
      <xdr:nvSpPr>
        <xdr:cNvPr id="9" name="Retângulo 8">
          <a:hlinkClick xmlns:r="http://schemas.openxmlformats.org/officeDocument/2006/relationships" r:id="rId3"/>
          <a:extLst>
            <a:ext uri="{FF2B5EF4-FFF2-40B4-BE49-F238E27FC236}">
              <a16:creationId xmlns:a16="http://schemas.microsoft.com/office/drawing/2014/main" xmlns="" id="{4D6D05B1-42C8-47E2-90C8-8606C977F2FF}"/>
            </a:ext>
          </a:extLst>
        </xdr:cNvPr>
        <xdr:cNvSpPr/>
      </xdr:nvSpPr>
      <xdr:spPr>
        <a:xfrm>
          <a:off x="3258074"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PROCESSOS</a:t>
          </a:r>
        </a:p>
      </xdr:txBody>
    </xdr:sp>
    <xdr:clientData/>
  </xdr:twoCellAnchor>
  <xdr:twoCellAnchor editAs="absolute">
    <xdr:from>
      <xdr:col>6</xdr:col>
      <xdr:colOff>66662</xdr:colOff>
      <xdr:row>0</xdr:row>
      <xdr:rowOff>0</xdr:rowOff>
    </xdr:from>
    <xdr:to>
      <xdr:col>6</xdr:col>
      <xdr:colOff>894662</xdr:colOff>
      <xdr:row>1</xdr:row>
      <xdr:rowOff>15000</xdr:rowOff>
    </xdr:to>
    <xdr:sp macro="" textlink="">
      <xdr:nvSpPr>
        <xdr:cNvPr id="10" name="Retângulo 9">
          <a:hlinkClick xmlns:r="http://schemas.openxmlformats.org/officeDocument/2006/relationships" r:id="rId4"/>
          <a:extLst>
            <a:ext uri="{FF2B5EF4-FFF2-40B4-BE49-F238E27FC236}">
              <a16:creationId xmlns:a16="http://schemas.microsoft.com/office/drawing/2014/main" xmlns="" id="{8B667718-2F2C-484E-9D8C-4658B16D3488}"/>
            </a:ext>
          </a:extLst>
        </xdr:cNvPr>
        <xdr:cNvSpPr/>
      </xdr:nvSpPr>
      <xdr:spPr>
        <a:xfrm>
          <a:off x="5086337"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ETAPAS</a:t>
          </a:r>
        </a:p>
      </xdr:txBody>
    </xdr:sp>
    <xdr:clientData/>
  </xdr:twoCellAnchor>
  <xdr:twoCellAnchor editAs="absolute">
    <xdr:from>
      <xdr:col>8</xdr:col>
      <xdr:colOff>881045</xdr:colOff>
      <xdr:row>0</xdr:row>
      <xdr:rowOff>0</xdr:rowOff>
    </xdr:from>
    <xdr:to>
      <xdr:col>9</xdr:col>
      <xdr:colOff>404120</xdr:colOff>
      <xdr:row>1</xdr:row>
      <xdr:rowOff>15000</xdr:rowOff>
    </xdr:to>
    <xdr:sp macro="" textlink="">
      <xdr:nvSpPr>
        <xdr:cNvPr id="11" name="Retângulo 10">
          <a:hlinkClick xmlns:r="http://schemas.openxmlformats.org/officeDocument/2006/relationships" r:id="rId5"/>
          <a:extLst>
            <a:ext uri="{FF2B5EF4-FFF2-40B4-BE49-F238E27FC236}">
              <a16:creationId xmlns:a16="http://schemas.microsoft.com/office/drawing/2014/main" xmlns="" id="{76C32809-6107-4C6B-85DF-66702C9AF183}"/>
            </a:ext>
          </a:extLst>
        </xdr:cNvPr>
        <xdr:cNvSpPr/>
      </xdr:nvSpPr>
      <xdr:spPr>
        <a:xfrm>
          <a:off x="9777395"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0</xdr:col>
      <xdr:colOff>0</xdr:colOff>
      <xdr:row>0</xdr:row>
      <xdr:rowOff>0</xdr:rowOff>
    </xdr:from>
    <xdr:to>
      <xdr:col>2</xdr:col>
      <xdr:colOff>438308</xdr:colOff>
      <xdr:row>0</xdr:row>
      <xdr:rowOff>378000</xdr:rowOff>
    </xdr:to>
    <xdr:pic>
      <xdr:nvPicPr>
        <xdr:cNvPr id="12" name="Imagem 1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4</xdr:col>
      <xdr:colOff>1219193</xdr:colOff>
      <xdr:row>0</xdr:row>
      <xdr:rowOff>0</xdr:rowOff>
    </xdr:from>
    <xdr:to>
      <xdr:col>5</xdr:col>
      <xdr:colOff>475568</xdr:colOff>
      <xdr:row>1</xdr:row>
      <xdr:rowOff>15000</xdr:rowOff>
    </xdr:to>
    <xdr:sp macro="" textlink="">
      <xdr:nvSpPr>
        <xdr:cNvPr id="14" name="Retângulo 13">
          <a:hlinkClick xmlns:r="http://schemas.openxmlformats.org/officeDocument/2006/relationships" r:id="rId7"/>
          <a:extLst>
            <a:ext uri="{FF2B5EF4-FFF2-40B4-BE49-F238E27FC236}">
              <a16:creationId xmlns:a16="http://schemas.microsoft.com/office/drawing/2014/main" xmlns="" id="{8B667718-2F2C-484E-9D8C-4658B16D3488}"/>
            </a:ext>
          </a:extLst>
        </xdr:cNvPr>
        <xdr:cNvSpPr/>
      </xdr:nvSpPr>
      <xdr:spPr>
        <a:xfrm>
          <a:off x="4162418" y="0"/>
          <a:ext cx="828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MAPA</a:t>
          </a:r>
        </a:p>
      </xdr:txBody>
    </xdr:sp>
    <xdr:clientData/>
  </xdr:twoCellAnchor>
  <xdr:twoCellAnchor editAs="absolute">
    <xdr:from>
      <xdr:col>7</xdr:col>
      <xdr:colOff>1781168</xdr:colOff>
      <xdr:row>0</xdr:row>
      <xdr:rowOff>0</xdr:rowOff>
    </xdr:from>
    <xdr:to>
      <xdr:col>8</xdr:col>
      <xdr:colOff>804743</xdr:colOff>
      <xdr:row>1</xdr:row>
      <xdr:rowOff>15000</xdr:rowOff>
    </xdr:to>
    <xdr:sp macro="" textlink="">
      <xdr:nvSpPr>
        <xdr:cNvPr id="15" name="Retângulo 14">
          <a:hlinkClick xmlns:r="http://schemas.openxmlformats.org/officeDocument/2006/relationships" r:id="rId8"/>
          <a:extLst>
            <a:ext uri="{FF2B5EF4-FFF2-40B4-BE49-F238E27FC236}">
              <a16:creationId xmlns:a16="http://schemas.microsoft.com/office/drawing/2014/main" xmlns="" id="{8B667718-2F2C-484E-9D8C-4658B16D3488}"/>
            </a:ext>
          </a:extLst>
        </xdr:cNvPr>
        <xdr:cNvSpPr/>
      </xdr:nvSpPr>
      <xdr:spPr>
        <a:xfrm>
          <a:off x="880109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6</xdr:col>
      <xdr:colOff>1952618</xdr:colOff>
      <xdr:row>0</xdr:row>
      <xdr:rowOff>0</xdr:rowOff>
    </xdr:from>
    <xdr:to>
      <xdr:col>7</xdr:col>
      <xdr:colOff>780368</xdr:colOff>
      <xdr:row>1</xdr:row>
      <xdr:rowOff>15000</xdr:rowOff>
    </xdr:to>
    <xdr:sp macro="" textlink="">
      <xdr:nvSpPr>
        <xdr:cNvPr id="16" name="Retângulo 15">
          <a:hlinkClick xmlns:r="http://schemas.openxmlformats.org/officeDocument/2006/relationships" r:id="rId9"/>
          <a:extLst>
            <a:ext uri="{FF2B5EF4-FFF2-40B4-BE49-F238E27FC236}">
              <a16:creationId xmlns:a16="http://schemas.microsoft.com/office/drawing/2014/main" xmlns="" id="{8B667718-2F2C-484E-9D8C-4658B16D3488}"/>
            </a:ext>
          </a:extLst>
        </xdr:cNvPr>
        <xdr:cNvSpPr/>
      </xdr:nvSpPr>
      <xdr:spPr>
        <a:xfrm>
          <a:off x="69722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FUNIL</a:t>
          </a:r>
        </a:p>
      </xdr:txBody>
    </xdr:sp>
    <xdr:clientData/>
  </xdr:twoCellAnchor>
  <xdr:twoCellAnchor editAs="absolute">
    <xdr:from>
      <xdr:col>7</xdr:col>
      <xdr:colOff>866768</xdr:colOff>
      <xdr:row>0</xdr:row>
      <xdr:rowOff>0</xdr:rowOff>
    </xdr:from>
    <xdr:to>
      <xdr:col>7</xdr:col>
      <xdr:colOff>1694768</xdr:colOff>
      <xdr:row>1</xdr:row>
      <xdr:rowOff>15000</xdr:rowOff>
    </xdr:to>
    <xdr:sp macro="" textlink="">
      <xdr:nvSpPr>
        <xdr:cNvPr id="17" name="Retângulo 16">
          <a:hlinkClick xmlns:r="http://schemas.openxmlformats.org/officeDocument/2006/relationships" r:id="rId10"/>
          <a:extLst>
            <a:ext uri="{FF2B5EF4-FFF2-40B4-BE49-F238E27FC236}">
              <a16:creationId xmlns:a16="http://schemas.microsoft.com/office/drawing/2014/main" xmlns="" id="{8B667718-2F2C-484E-9D8C-4658B16D3488}"/>
            </a:ext>
          </a:extLst>
        </xdr:cNvPr>
        <xdr:cNvSpPr/>
      </xdr:nvSpPr>
      <xdr:spPr>
        <a:xfrm>
          <a:off x="78866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6</xdr:col>
      <xdr:colOff>981068</xdr:colOff>
      <xdr:row>0</xdr:row>
      <xdr:rowOff>0</xdr:rowOff>
    </xdr:from>
    <xdr:to>
      <xdr:col>6</xdr:col>
      <xdr:colOff>1881068</xdr:colOff>
      <xdr:row>1</xdr:row>
      <xdr:rowOff>15000</xdr:rowOff>
    </xdr:to>
    <xdr:sp macro="" textlink="">
      <xdr:nvSpPr>
        <xdr:cNvPr id="18" name="Retângulo 17">
          <a:hlinkClick xmlns:r="http://schemas.openxmlformats.org/officeDocument/2006/relationships" r:id="rId11"/>
          <a:extLst>
            <a:ext uri="{FF2B5EF4-FFF2-40B4-BE49-F238E27FC236}">
              <a16:creationId xmlns:a16="http://schemas.microsoft.com/office/drawing/2014/main" xmlns="" id="{8B667718-2F2C-484E-9D8C-4658B16D3488}"/>
            </a:ext>
          </a:extLst>
        </xdr:cNvPr>
        <xdr:cNvSpPr/>
      </xdr:nvSpPr>
      <xdr:spPr>
        <a:xfrm>
          <a:off x="600074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APROVAÇÃO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215900</xdr:colOff>
      <xdr:row>5</xdr:row>
      <xdr:rowOff>0</xdr:rowOff>
    </xdr:from>
    <xdr:to>
      <xdr:col>1</xdr:col>
      <xdr:colOff>215900</xdr:colOff>
      <xdr:row>5</xdr:row>
      <xdr:rowOff>0</xdr:rowOff>
    </xdr:to>
    <xdr:pic>
      <xdr:nvPicPr>
        <xdr:cNvPr id="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1663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1533525</xdr:colOff>
      <xdr:row>3</xdr:row>
      <xdr:rowOff>28575</xdr:rowOff>
    </xdr:from>
    <xdr:ext cx="3996000" cy="421141"/>
    <xdr:sp macro="" textlink="">
      <xdr:nvSpPr>
        <xdr:cNvPr id="20" name="CaixaDeTexto 19"/>
        <xdr:cNvSpPr txBox="1"/>
      </xdr:nvSpPr>
      <xdr:spPr>
        <a:xfrm>
          <a:off x="7496175" y="600075"/>
          <a:ext cx="3996000" cy="421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r"/>
          <a:r>
            <a:rPr lang="pt-BR" sz="1050"/>
            <a:t>Nesta aba você irá registrar ao longo do processo seletivo quais candidatos foram aprovados ou reprovados nessa etapa.</a:t>
          </a:r>
        </a:p>
      </xdr:txBody>
    </xdr:sp>
    <xdr:clientData/>
  </xdr:oneCellAnchor>
  <xdr:twoCellAnchor editAs="absolute">
    <xdr:from>
      <xdr:col>2</xdr:col>
      <xdr:colOff>246323</xdr:colOff>
      <xdr:row>0</xdr:row>
      <xdr:rowOff>0</xdr:rowOff>
    </xdr:from>
    <xdr:to>
      <xdr:col>2</xdr:col>
      <xdr:colOff>1074323</xdr:colOff>
      <xdr:row>1</xdr:row>
      <xdr:rowOff>15000</xdr:rowOff>
    </xdr:to>
    <xdr:sp macro="" textlink="">
      <xdr:nvSpPr>
        <xdr:cNvPr id="4" name="Retângulo 3">
          <a:hlinkClick xmlns:r="http://schemas.openxmlformats.org/officeDocument/2006/relationships" r:id="rId2"/>
          <a:extLst>
            <a:ext uri="{FF2B5EF4-FFF2-40B4-BE49-F238E27FC236}">
              <a16:creationId xmlns:a16="http://schemas.microsoft.com/office/drawing/2014/main" xmlns="" id="{59780814-C7F9-4922-9F89-14605BB9382F}"/>
            </a:ext>
          </a:extLst>
        </xdr:cNvPr>
        <xdr:cNvSpPr/>
      </xdr:nvSpPr>
      <xdr:spPr>
        <a:xfrm>
          <a:off x="235134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CADASTRO</a:t>
          </a:r>
        </a:p>
      </xdr:txBody>
    </xdr:sp>
    <xdr:clientData/>
  </xdr:twoCellAnchor>
  <xdr:twoCellAnchor editAs="absolute">
    <xdr:from>
      <xdr:col>2</xdr:col>
      <xdr:colOff>1153049</xdr:colOff>
      <xdr:row>0</xdr:row>
      <xdr:rowOff>0</xdr:rowOff>
    </xdr:from>
    <xdr:to>
      <xdr:col>4</xdr:col>
      <xdr:colOff>85574</xdr:colOff>
      <xdr:row>1</xdr:row>
      <xdr:rowOff>15000</xdr:rowOff>
    </xdr:to>
    <xdr:sp macro="" textlink="">
      <xdr:nvSpPr>
        <xdr:cNvPr id="5" name="Retângulo 4">
          <a:hlinkClick xmlns:r="http://schemas.openxmlformats.org/officeDocument/2006/relationships" r:id="rId3"/>
          <a:extLst>
            <a:ext uri="{FF2B5EF4-FFF2-40B4-BE49-F238E27FC236}">
              <a16:creationId xmlns:a16="http://schemas.microsoft.com/office/drawing/2014/main" xmlns="" id="{4D6D05B1-42C8-47E2-90C8-8606C977F2FF}"/>
            </a:ext>
          </a:extLst>
        </xdr:cNvPr>
        <xdr:cNvSpPr/>
      </xdr:nvSpPr>
      <xdr:spPr>
        <a:xfrm>
          <a:off x="3258074"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PROCESSOS</a:t>
          </a:r>
        </a:p>
      </xdr:txBody>
    </xdr:sp>
    <xdr:clientData/>
  </xdr:twoCellAnchor>
  <xdr:twoCellAnchor editAs="absolute">
    <xdr:from>
      <xdr:col>5</xdr:col>
      <xdr:colOff>104762</xdr:colOff>
      <xdr:row>0</xdr:row>
      <xdr:rowOff>0</xdr:rowOff>
    </xdr:from>
    <xdr:to>
      <xdr:col>5</xdr:col>
      <xdr:colOff>932762</xdr:colOff>
      <xdr:row>1</xdr:row>
      <xdr:rowOff>15000</xdr:rowOff>
    </xdr:to>
    <xdr:sp macro="" textlink="">
      <xdr:nvSpPr>
        <xdr:cNvPr id="6" name="Retângulo 5">
          <a:hlinkClick xmlns:r="http://schemas.openxmlformats.org/officeDocument/2006/relationships" r:id="rId4"/>
          <a:extLst>
            <a:ext uri="{FF2B5EF4-FFF2-40B4-BE49-F238E27FC236}">
              <a16:creationId xmlns:a16="http://schemas.microsoft.com/office/drawing/2014/main" xmlns="" id="{8B667718-2F2C-484E-9D8C-4658B16D3488}"/>
            </a:ext>
          </a:extLst>
        </xdr:cNvPr>
        <xdr:cNvSpPr/>
      </xdr:nvSpPr>
      <xdr:spPr>
        <a:xfrm>
          <a:off x="5086337" y="0"/>
          <a:ext cx="828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ETAPAS</a:t>
          </a:r>
        </a:p>
      </xdr:txBody>
    </xdr:sp>
    <xdr:clientData/>
  </xdr:twoCellAnchor>
  <xdr:twoCellAnchor editAs="absolute">
    <xdr:from>
      <xdr:col>6</xdr:col>
      <xdr:colOff>3814745</xdr:colOff>
      <xdr:row>0</xdr:row>
      <xdr:rowOff>0</xdr:rowOff>
    </xdr:from>
    <xdr:to>
      <xdr:col>6</xdr:col>
      <xdr:colOff>4642745</xdr:colOff>
      <xdr:row>1</xdr:row>
      <xdr:rowOff>15000</xdr:rowOff>
    </xdr:to>
    <xdr:sp macro="" textlink="">
      <xdr:nvSpPr>
        <xdr:cNvPr id="7" name="Retângulo 6">
          <a:hlinkClick xmlns:r="http://schemas.openxmlformats.org/officeDocument/2006/relationships" r:id="rId5"/>
          <a:extLst>
            <a:ext uri="{FF2B5EF4-FFF2-40B4-BE49-F238E27FC236}">
              <a16:creationId xmlns:a16="http://schemas.microsoft.com/office/drawing/2014/main" xmlns="" id="{76C32809-6107-4C6B-85DF-66702C9AF183}"/>
            </a:ext>
          </a:extLst>
        </xdr:cNvPr>
        <xdr:cNvSpPr/>
      </xdr:nvSpPr>
      <xdr:spPr>
        <a:xfrm>
          <a:off x="9777395"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0</xdr:col>
      <xdr:colOff>0</xdr:colOff>
      <xdr:row>0</xdr:row>
      <xdr:rowOff>0</xdr:rowOff>
    </xdr:from>
    <xdr:to>
      <xdr:col>1</xdr:col>
      <xdr:colOff>781208</xdr:colOff>
      <xdr:row>0</xdr:row>
      <xdr:rowOff>378000</xdr:rowOff>
    </xdr:to>
    <xdr:pic>
      <xdr:nvPicPr>
        <xdr:cNvPr id="8" name="Imagem 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4</xdr:col>
      <xdr:colOff>161918</xdr:colOff>
      <xdr:row>0</xdr:row>
      <xdr:rowOff>0</xdr:rowOff>
    </xdr:from>
    <xdr:to>
      <xdr:col>5</xdr:col>
      <xdr:colOff>8843</xdr:colOff>
      <xdr:row>1</xdr:row>
      <xdr:rowOff>15000</xdr:rowOff>
    </xdr:to>
    <xdr:sp macro="" textlink="">
      <xdr:nvSpPr>
        <xdr:cNvPr id="9" name="Retângulo 8">
          <a:hlinkClick xmlns:r="http://schemas.openxmlformats.org/officeDocument/2006/relationships" r:id="rId7"/>
          <a:extLst>
            <a:ext uri="{FF2B5EF4-FFF2-40B4-BE49-F238E27FC236}">
              <a16:creationId xmlns:a16="http://schemas.microsoft.com/office/drawing/2014/main" xmlns="" id="{8B667718-2F2C-484E-9D8C-4658B16D3488}"/>
            </a:ext>
          </a:extLst>
        </xdr:cNvPr>
        <xdr:cNvSpPr/>
      </xdr:nvSpPr>
      <xdr:spPr>
        <a:xfrm>
          <a:off x="416241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MAPA</a:t>
          </a:r>
        </a:p>
      </xdr:txBody>
    </xdr:sp>
    <xdr:clientData/>
  </xdr:twoCellAnchor>
  <xdr:twoCellAnchor editAs="absolute">
    <xdr:from>
      <xdr:col>6</xdr:col>
      <xdr:colOff>2838443</xdr:colOff>
      <xdr:row>0</xdr:row>
      <xdr:rowOff>0</xdr:rowOff>
    </xdr:from>
    <xdr:to>
      <xdr:col>6</xdr:col>
      <xdr:colOff>3738443</xdr:colOff>
      <xdr:row>1</xdr:row>
      <xdr:rowOff>15000</xdr:rowOff>
    </xdr:to>
    <xdr:sp macro="" textlink="">
      <xdr:nvSpPr>
        <xdr:cNvPr id="10" name="Retângulo 9">
          <a:hlinkClick xmlns:r="http://schemas.openxmlformats.org/officeDocument/2006/relationships" r:id="rId8"/>
          <a:extLst>
            <a:ext uri="{FF2B5EF4-FFF2-40B4-BE49-F238E27FC236}">
              <a16:creationId xmlns:a16="http://schemas.microsoft.com/office/drawing/2014/main" xmlns="" id="{8B667718-2F2C-484E-9D8C-4658B16D3488}"/>
            </a:ext>
          </a:extLst>
        </xdr:cNvPr>
        <xdr:cNvSpPr/>
      </xdr:nvSpPr>
      <xdr:spPr>
        <a:xfrm>
          <a:off x="880109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6</xdr:col>
      <xdr:colOff>1009643</xdr:colOff>
      <xdr:row>0</xdr:row>
      <xdr:rowOff>0</xdr:rowOff>
    </xdr:from>
    <xdr:to>
      <xdr:col>6</xdr:col>
      <xdr:colOff>1837643</xdr:colOff>
      <xdr:row>1</xdr:row>
      <xdr:rowOff>15000</xdr:rowOff>
    </xdr:to>
    <xdr:sp macro="" textlink="">
      <xdr:nvSpPr>
        <xdr:cNvPr id="11" name="Retângulo 10">
          <a:hlinkClick xmlns:r="http://schemas.openxmlformats.org/officeDocument/2006/relationships" r:id="rId9"/>
          <a:extLst>
            <a:ext uri="{FF2B5EF4-FFF2-40B4-BE49-F238E27FC236}">
              <a16:creationId xmlns:a16="http://schemas.microsoft.com/office/drawing/2014/main" xmlns="" id="{8B667718-2F2C-484E-9D8C-4658B16D3488}"/>
            </a:ext>
          </a:extLst>
        </xdr:cNvPr>
        <xdr:cNvSpPr/>
      </xdr:nvSpPr>
      <xdr:spPr>
        <a:xfrm>
          <a:off x="69722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FUNIL</a:t>
          </a:r>
        </a:p>
      </xdr:txBody>
    </xdr:sp>
    <xdr:clientData/>
  </xdr:twoCellAnchor>
  <xdr:twoCellAnchor editAs="absolute">
    <xdr:from>
      <xdr:col>6</xdr:col>
      <xdr:colOff>1924043</xdr:colOff>
      <xdr:row>0</xdr:row>
      <xdr:rowOff>0</xdr:rowOff>
    </xdr:from>
    <xdr:to>
      <xdr:col>6</xdr:col>
      <xdr:colOff>2752043</xdr:colOff>
      <xdr:row>1</xdr:row>
      <xdr:rowOff>15000</xdr:rowOff>
    </xdr:to>
    <xdr:sp macro="" textlink="">
      <xdr:nvSpPr>
        <xdr:cNvPr id="12" name="Retângulo 11">
          <a:hlinkClick xmlns:r="http://schemas.openxmlformats.org/officeDocument/2006/relationships" r:id="rId10"/>
          <a:extLst>
            <a:ext uri="{FF2B5EF4-FFF2-40B4-BE49-F238E27FC236}">
              <a16:creationId xmlns:a16="http://schemas.microsoft.com/office/drawing/2014/main" xmlns="" id="{8B667718-2F2C-484E-9D8C-4658B16D3488}"/>
            </a:ext>
          </a:extLst>
        </xdr:cNvPr>
        <xdr:cNvSpPr/>
      </xdr:nvSpPr>
      <xdr:spPr>
        <a:xfrm>
          <a:off x="78866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6</xdr:col>
      <xdr:colOff>38093</xdr:colOff>
      <xdr:row>0</xdr:row>
      <xdr:rowOff>0</xdr:rowOff>
    </xdr:from>
    <xdr:to>
      <xdr:col>6</xdr:col>
      <xdr:colOff>938093</xdr:colOff>
      <xdr:row>1</xdr:row>
      <xdr:rowOff>15000</xdr:rowOff>
    </xdr:to>
    <xdr:sp macro="" textlink="">
      <xdr:nvSpPr>
        <xdr:cNvPr id="13" name="Retângulo 12">
          <a:hlinkClick xmlns:r="http://schemas.openxmlformats.org/officeDocument/2006/relationships" r:id="rId11"/>
          <a:extLst>
            <a:ext uri="{FF2B5EF4-FFF2-40B4-BE49-F238E27FC236}">
              <a16:creationId xmlns:a16="http://schemas.microsoft.com/office/drawing/2014/main" xmlns="" id="{8B667718-2F2C-484E-9D8C-4658B16D3488}"/>
            </a:ext>
          </a:extLst>
        </xdr:cNvPr>
        <xdr:cNvSpPr/>
      </xdr:nvSpPr>
      <xdr:spPr>
        <a:xfrm>
          <a:off x="600074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APROVAÇÃO</a:t>
          </a:r>
        </a:p>
      </xdr:txBody>
    </xdr:sp>
    <xdr:clientData/>
  </xdr:twoCellAnchor>
  <xdr:twoCellAnchor editAs="absolute">
    <xdr:from>
      <xdr:col>2</xdr:col>
      <xdr:colOff>246323</xdr:colOff>
      <xdr:row>1</xdr:row>
      <xdr:rowOff>38100</xdr:rowOff>
    </xdr:from>
    <xdr:to>
      <xdr:col>2</xdr:col>
      <xdr:colOff>930323</xdr:colOff>
      <xdr:row>2</xdr:row>
      <xdr:rowOff>47775</xdr:rowOff>
    </xdr:to>
    <xdr:sp macro="" textlink="">
      <xdr:nvSpPr>
        <xdr:cNvPr id="14" name="Retângulo 13">
          <a:hlinkClick xmlns:r="http://schemas.openxmlformats.org/officeDocument/2006/relationships" r:id="rId4"/>
          <a:extLst>
            <a:ext uri="{FF2B5EF4-FFF2-40B4-BE49-F238E27FC236}">
              <a16:creationId xmlns:a16="http://schemas.microsoft.com/office/drawing/2014/main" xmlns="" id="{8B667718-2F2C-484E-9D8C-4658B16D3488}"/>
            </a:ext>
          </a:extLst>
        </xdr:cNvPr>
        <xdr:cNvSpPr/>
      </xdr:nvSpPr>
      <xdr:spPr>
        <a:xfrm>
          <a:off x="2351348" y="419100"/>
          <a:ext cx="684000" cy="324000"/>
        </a:xfrm>
        <a:prstGeom prst="rect">
          <a:avLst/>
        </a:prstGeom>
        <a:solidFill>
          <a:schemeClr val="bg1"/>
        </a:solidFill>
        <a:ln>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1">
              <a:solidFill>
                <a:sysClr val="windowText" lastClr="000000"/>
              </a:solidFill>
            </a:rPr>
            <a:t>Etapa</a:t>
          </a:r>
          <a:r>
            <a:rPr lang="pt-BR" sz="1100" b="1" baseline="0">
              <a:solidFill>
                <a:sysClr val="windowText" lastClr="000000"/>
              </a:solidFill>
            </a:rPr>
            <a:t> 1</a:t>
          </a:r>
          <a:endParaRPr lang="pt-BR" sz="1100" b="1">
            <a:solidFill>
              <a:sysClr val="windowText" lastClr="000000"/>
            </a:solidFill>
          </a:endParaRPr>
        </a:p>
      </xdr:txBody>
    </xdr:sp>
    <xdr:clientData/>
  </xdr:twoCellAnchor>
  <xdr:twoCellAnchor editAs="absolute">
    <xdr:from>
      <xdr:col>2</xdr:col>
      <xdr:colOff>990600</xdr:colOff>
      <xdr:row>1</xdr:row>
      <xdr:rowOff>38100</xdr:rowOff>
    </xdr:from>
    <xdr:to>
      <xdr:col>3</xdr:col>
      <xdr:colOff>245850</xdr:colOff>
      <xdr:row>2</xdr:row>
      <xdr:rowOff>47775</xdr:rowOff>
    </xdr:to>
    <xdr:sp macro="" textlink="">
      <xdr:nvSpPr>
        <xdr:cNvPr id="15" name="Retângulo 14">
          <a:hlinkClick xmlns:r="http://schemas.openxmlformats.org/officeDocument/2006/relationships" r:id="rId12"/>
          <a:extLst>
            <a:ext uri="{FF2B5EF4-FFF2-40B4-BE49-F238E27FC236}">
              <a16:creationId xmlns:a16="http://schemas.microsoft.com/office/drawing/2014/main" xmlns="" id="{8B667718-2F2C-484E-9D8C-4658B16D3488}"/>
            </a:ext>
          </a:extLst>
        </xdr:cNvPr>
        <xdr:cNvSpPr/>
      </xdr:nvSpPr>
      <xdr:spPr>
        <a:xfrm>
          <a:off x="3095625"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2</a:t>
          </a:r>
          <a:endParaRPr lang="pt-BR" sz="1100" b="0">
            <a:solidFill>
              <a:schemeClr val="bg1"/>
            </a:solidFill>
          </a:endParaRPr>
        </a:p>
      </xdr:txBody>
    </xdr:sp>
    <xdr:clientData/>
  </xdr:twoCellAnchor>
  <xdr:twoCellAnchor editAs="absolute">
    <xdr:from>
      <xdr:col>3</xdr:col>
      <xdr:colOff>304800</xdr:colOff>
      <xdr:row>1</xdr:row>
      <xdr:rowOff>38100</xdr:rowOff>
    </xdr:from>
    <xdr:to>
      <xdr:col>4</xdr:col>
      <xdr:colOff>522075</xdr:colOff>
      <xdr:row>2</xdr:row>
      <xdr:rowOff>47775</xdr:rowOff>
    </xdr:to>
    <xdr:sp macro="" textlink="">
      <xdr:nvSpPr>
        <xdr:cNvPr id="16" name="Retângulo 15">
          <a:hlinkClick xmlns:r="http://schemas.openxmlformats.org/officeDocument/2006/relationships" r:id="rId13"/>
          <a:extLst>
            <a:ext uri="{FF2B5EF4-FFF2-40B4-BE49-F238E27FC236}">
              <a16:creationId xmlns:a16="http://schemas.microsoft.com/office/drawing/2014/main" xmlns="" id="{8B667718-2F2C-484E-9D8C-4658B16D3488}"/>
            </a:ext>
          </a:extLst>
        </xdr:cNvPr>
        <xdr:cNvSpPr/>
      </xdr:nvSpPr>
      <xdr:spPr>
        <a:xfrm>
          <a:off x="3838575"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3</a:t>
          </a:r>
          <a:endParaRPr lang="pt-BR" sz="1100" b="0">
            <a:solidFill>
              <a:schemeClr val="bg1"/>
            </a:solidFill>
          </a:endParaRPr>
        </a:p>
      </xdr:txBody>
    </xdr:sp>
    <xdr:clientData/>
  </xdr:twoCellAnchor>
  <xdr:twoCellAnchor editAs="absolute">
    <xdr:from>
      <xdr:col>4</xdr:col>
      <xdr:colOff>581025</xdr:colOff>
      <xdr:row>1</xdr:row>
      <xdr:rowOff>38100</xdr:rowOff>
    </xdr:from>
    <xdr:to>
      <xdr:col>5</xdr:col>
      <xdr:colOff>283950</xdr:colOff>
      <xdr:row>2</xdr:row>
      <xdr:rowOff>47775</xdr:rowOff>
    </xdr:to>
    <xdr:sp macro="" textlink="">
      <xdr:nvSpPr>
        <xdr:cNvPr id="17" name="Retângulo 16">
          <a:hlinkClick xmlns:r="http://schemas.openxmlformats.org/officeDocument/2006/relationships" r:id="rId14"/>
          <a:extLst>
            <a:ext uri="{FF2B5EF4-FFF2-40B4-BE49-F238E27FC236}">
              <a16:creationId xmlns:a16="http://schemas.microsoft.com/office/drawing/2014/main" xmlns="" id="{8B667718-2F2C-484E-9D8C-4658B16D3488}"/>
            </a:ext>
          </a:extLst>
        </xdr:cNvPr>
        <xdr:cNvSpPr/>
      </xdr:nvSpPr>
      <xdr:spPr>
        <a:xfrm>
          <a:off x="4581525"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4</a:t>
          </a:r>
          <a:endParaRPr lang="pt-BR" sz="1100" b="0">
            <a:solidFill>
              <a:schemeClr val="bg1"/>
            </a:solidFill>
          </a:endParaRPr>
        </a:p>
      </xdr:txBody>
    </xdr:sp>
    <xdr:clientData/>
  </xdr:twoCellAnchor>
  <xdr:twoCellAnchor editAs="absolute">
    <xdr:from>
      <xdr:col>5</xdr:col>
      <xdr:colOff>342900</xdr:colOff>
      <xdr:row>1</xdr:row>
      <xdr:rowOff>38100</xdr:rowOff>
    </xdr:from>
    <xdr:to>
      <xdr:col>6</xdr:col>
      <xdr:colOff>45825</xdr:colOff>
      <xdr:row>2</xdr:row>
      <xdr:rowOff>47775</xdr:rowOff>
    </xdr:to>
    <xdr:sp macro="" textlink="">
      <xdr:nvSpPr>
        <xdr:cNvPr id="18" name="Retângulo 17">
          <a:hlinkClick xmlns:r="http://schemas.openxmlformats.org/officeDocument/2006/relationships" r:id="rId15"/>
          <a:extLst>
            <a:ext uri="{FF2B5EF4-FFF2-40B4-BE49-F238E27FC236}">
              <a16:creationId xmlns:a16="http://schemas.microsoft.com/office/drawing/2014/main" xmlns="" id="{8B667718-2F2C-484E-9D8C-4658B16D3488}"/>
            </a:ext>
          </a:extLst>
        </xdr:cNvPr>
        <xdr:cNvSpPr/>
      </xdr:nvSpPr>
      <xdr:spPr>
        <a:xfrm>
          <a:off x="5324475"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5</a:t>
          </a:r>
          <a:endParaRPr lang="pt-BR" sz="1100" b="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215900</xdr:colOff>
      <xdr:row>5</xdr:row>
      <xdr:rowOff>0</xdr:rowOff>
    </xdr:from>
    <xdr:to>
      <xdr:col>1</xdr:col>
      <xdr:colOff>215900</xdr:colOff>
      <xdr:row>5</xdr:row>
      <xdr:rowOff>0</xdr:rowOff>
    </xdr:to>
    <xdr:pic>
      <xdr:nvPicPr>
        <xdr:cNvPr id="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875" y="12192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847726</xdr:colOff>
      <xdr:row>3</xdr:row>
      <xdr:rowOff>19050</xdr:rowOff>
    </xdr:from>
    <xdr:ext cx="5643824" cy="421141"/>
    <xdr:sp macro="" textlink="">
      <xdr:nvSpPr>
        <xdr:cNvPr id="7" name="CaixaDeTexto 6"/>
        <xdr:cNvSpPr txBox="1"/>
      </xdr:nvSpPr>
      <xdr:spPr>
        <a:xfrm>
          <a:off x="5829301" y="590550"/>
          <a:ext cx="5643824" cy="421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r"/>
          <a:r>
            <a:rPr lang="pt-BR" sz="1050"/>
            <a:t>Nesta aba você encontra os candidatos que foram</a:t>
          </a:r>
          <a:r>
            <a:rPr lang="pt-BR" sz="1050" baseline="0"/>
            <a:t> aprovados na etapa 1. Aqui vovê</a:t>
          </a:r>
          <a:r>
            <a:rPr lang="pt-BR" sz="1050"/>
            <a:t> irá registrar ao longo do processo seletivo quais candidatos foram aprovados ou reprovados nessa etapa.</a:t>
          </a:r>
        </a:p>
      </xdr:txBody>
    </xdr:sp>
    <xdr:clientData/>
  </xdr:oneCellAnchor>
  <xdr:twoCellAnchor editAs="absolute">
    <xdr:from>
      <xdr:col>2</xdr:col>
      <xdr:colOff>246323</xdr:colOff>
      <xdr:row>0</xdr:row>
      <xdr:rowOff>0</xdr:rowOff>
    </xdr:from>
    <xdr:to>
      <xdr:col>2</xdr:col>
      <xdr:colOff>1074323</xdr:colOff>
      <xdr:row>1</xdr:row>
      <xdr:rowOff>15000</xdr:rowOff>
    </xdr:to>
    <xdr:sp macro="" textlink="">
      <xdr:nvSpPr>
        <xdr:cNvPr id="4" name="Retângulo 3">
          <a:hlinkClick xmlns:r="http://schemas.openxmlformats.org/officeDocument/2006/relationships" r:id="rId2"/>
          <a:extLst>
            <a:ext uri="{FF2B5EF4-FFF2-40B4-BE49-F238E27FC236}">
              <a16:creationId xmlns:a16="http://schemas.microsoft.com/office/drawing/2014/main" xmlns="" id="{59780814-C7F9-4922-9F89-14605BB9382F}"/>
            </a:ext>
          </a:extLst>
        </xdr:cNvPr>
        <xdr:cNvSpPr/>
      </xdr:nvSpPr>
      <xdr:spPr>
        <a:xfrm>
          <a:off x="235134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CADASTRO</a:t>
          </a:r>
        </a:p>
      </xdr:txBody>
    </xdr:sp>
    <xdr:clientData/>
  </xdr:twoCellAnchor>
  <xdr:twoCellAnchor editAs="absolute">
    <xdr:from>
      <xdr:col>2</xdr:col>
      <xdr:colOff>1153049</xdr:colOff>
      <xdr:row>0</xdr:row>
      <xdr:rowOff>0</xdr:rowOff>
    </xdr:from>
    <xdr:to>
      <xdr:col>4</xdr:col>
      <xdr:colOff>85574</xdr:colOff>
      <xdr:row>1</xdr:row>
      <xdr:rowOff>15000</xdr:rowOff>
    </xdr:to>
    <xdr:sp macro="" textlink="">
      <xdr:nvSpPr>
        <xdr:cNvPr id="5" name="Retângulo 4">
          <a:hlinkClick xmlns:r="http://schemas.openxmlformats.org/officeDocument/2006/relationships" r:id="rId3"/>
          <a:extLst>
            <a:ext uri="{FF2B5EF4-FFF2-40B4-BE49-F238E27FC236}">
              <a16:creationId xmlns:a16="http://schemas.microsoft.com/office/drawing/2014/main" xmlns="" id="{4D6D05B1-42C8-47E2-90C8-8606C977F2FF}"/>
            </a:ext>
          </a:extLst>
        </xdr:cNvPr>
        <xdr:cNvSpPr/>
      </xdr:nvSpPr>
      <xdr:spPr>
        <a:xfrm>
          <a:off x="3258074"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PROCESSOS</a:t>
          </a:r>
        </a:p>
      </xdr:txBody>
    </xdr:sp>
    <xdr:clientData/>
  </xdr:twoCellAnchor>
  <xdr:twoCellAnchor editAs="absolute">
    <xdr:from>
      <xdr:col>5</xdr:col>
      <xdr:colOff>104762</xdr:colOff>
      <xdr:row>0</xdr:row>
      <xdr:rowOff>0</xdr:rowOff>
    </xdr:from>
    <xdr:to>
      <xdr:col>5</xdr:col>
      <xdr:colOff>932762</xdr:colOff>
      <xdr:row>1</xdr:row>
      <xdr:rowOff>15000</xdr:rowOff>
    </xdr:to>
    <xdr:sp macro="" textlink="">
      <xdr:nvSpPr>
        <xdr:cNvPr id="6" name="Retângulo 5">
          <a:hlinkClick xmlns:r="http://schemas.openxmlformats.org/officeDocument/2006/relationships" r:id="rId4"/>
          <a:extLst>
            <a:ext uri="{FF2B5EF4-FFF2-40B4-BE49-F238E27FC236}">
              <a16:creationId xmlns:a16="http://schemas.microsoft.com/office/drawing/2014/main" xmlns="" id="{8B667718-2F2C-484E-9D8C-4658B16D3488}"/>
            </a:ext>
          </a:extLst>
        </xdr:cNvPr>
        <xdr:cNvSpPr/>
      </xdr:nvSpPr>
      <xdr:spPr>
        <a:xfrm>
          <a:off x="5086337" y="0"/>
          <a:ext cx="828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ETAPAS</a:t>
          </a:r>
        </a:p>
      </xdr:txBody>
    </xdr:sp>
    <xdr:clientData/>
  </xdr:twoCellAnchor>
  <xdr:twoCellAnchor editAs="absolute">
    <xdr:from>
      <xdr:col>6</xdr:col>
      <xdr:colOff>3814745</xdr:colOff>
      <xdr:row>0</xdr:row>
      <xdr:rowOff>0</xdr:rowOff>
    </xdr:from>
    <xdr:to>
      <xdr:col>6</xdr:col>
      <xdr:colOff>4642745</xdr:colOff>
      <xdr:row>1</xdr:row>
      <xdr:rowOff>15000</xdr:rowOff>
    </xdr:to>
    <xdr:sp macro="" textlink="">
      <xdr:nvSpPr>
        <xdr:cNvPr id="8" name="Retângulo 7">
          <a:hlinkClick xmlns:r="http://schemas.openxmlformats.org/officeDocument/2006/relationships" r:id="rId5"/>
          <a:extLst>
            <a:ext uri="{FF2B5EF4-FFF2-40B4-BE49-F238E27FC236}">
              <a16:creationId xmlns:a16="http://schemas.microsoft.com/office/drawing/2014/main" xmlns="" id="{76C32809-6107-4C6B-85DF-66702C9AF183}"/>
            </a:ext>
          </a:extLst>
        </xdr:cNvPr>
        <xdr:cNvSpPr/>
      </xdr:nvSpPr>
      <xdr:spPr>
        <a:xfrm>
          <a:off x="9777395"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4</xdr:col>
      <xdr:colOff>161918</xdr:colOff>
      <xdr:row>0</xdr:row>
      <xdr:rowOff>0</xdr:rowOff>
    </xdr:from>
    <xdr:to>
      <xdr:col>5</xdr:col>
      <xdr:colOff>8843</xdr:colOff>
      <xdr:row>1</xdr:row>
      <xdr:rowOff>15000</xdr:rowOff>
    </xdr:to>
    <xdr:sp macro="" textlink="">
      <xdr:nvSpPr>
        <xdr:cNvPr id="10" name="Retângulo 9">
          <a:hlinkClick xmlns:r="http://schemas.openxmlformats.org/officeDocument/2006/relationships" r:id="rId6"/>
          <a:extLst>
            <a:ext uri="{FF2B5EF4-FFF2-40B4-BE49-F238E27FC236}">
              <a16:creationId xmlns:a16="http://schemas.microsoft.com/office/drawing/2014/main" xmlns="" id="{8B667718-2F2C-484E-9D8C-4658B16D3488}"/>
            </a:ext>
          </a:extLst>
        </xdr:cNvPr>
        <xdr:cNvSpPr/>
      </xdr:nvSpPr>
      <xdr:spPr>
        <a:xfrm>
          <a:off x="416241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MAPA</a:t>
          </a:r>
        </a:p>
      </xdr:txBody>
    </xdr:sp>
    <xdr:clientData/>
  </xdr:twoCellAnchor>
  <xdr:twoCellAnchor editAs="absolute">
    <xdr:from>
      <xdr:col>6</xdr:col>
      <xdr:colOff>2838443</xdr:colOff>
      <xdr:row>0</xdr:row>
      <xdr:rowOff>0</xdr:rowOff>
    </xdr:from>
    <xdr:to>
      <xdr:col>6</xdr:col>
      <xdr:colOff>3738443</xdr:colOff>
      <xdr:row>1</xdr:row>
      <xdr:rowOff>15000</xdr:rowOff>
    </xdr:to>
    <xdr:sp macro="" textlink="">
      <xdr:nvSpPr>
        <xdr:cNvPr id="11" name="Retângulo 10">
          <a:hlinkClick xmlns:r="http://schemas.openxmlformats.org/officeDocument/2006/relationships" r:id="rId7"/>
          <a:extLst>
            <a:ext uri="{FF2B5EF4-FFF2-40B4-BE49-F238E27FC236}">
              <a16:creationId xmlns:a16="http://schemas.microsoft.com/office/drawing/2014/main" xmlns="" id="{8B667718-2F2C-484E-9D8C-4658B16D3488}"/>
            </a:ext>
          </a:extLst>
        </xdr:cNvPr>
        <xdr:cNvSpPr/>
      </xdr:nvSpPr>
      <xdr:spPr>
        <a:xfrm>
          <a:off x="880109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6</xdr:col>
      <xdr:colOff>1009643</xdr:colOff>
      <xdr:row>0</xdr:row>
      <xdr:rowOff>0</xdr:rowOff>
    </xdr:from>
    <xdr:to>
      <xdr:col>6</xdr:col>
      <xdr:colOff>1837643</xdr:colOff>
      <xdr:row>1</xdr:row>
      <xdr:rowOff>15000</xdr:rowOff>
    </xdr:to>
    <xdr:sp macro="" textlink="">
      <xdr:nvSpPr>
        <xdr:cNvPr id="12" name="Retângulo 11">
          <a:hlinkClick xmlns:r="http://schemas.openxmlformats.org/officeDocument/2006/relationships" r:id="rId8"/>
          <a:extLst>
            <a:ext uri="{FF2B5EF4-FFF2-40B4-BE49-F238E27FC236}">
              <a16:creationId xmlns:a16="http://schemas.microsoft.com/office/drawing/2014/main" xmlns="" id="{8B667718-2F2C-484E-9D8C-4658B16D3488}"/>
            </a:ext>
          </a:extLst>
        </xdr:cNvPr>
        <xdr:cNvSpPr/>
      </xdr:nvSpPr>
      <xdr:spPr>
        <a:xfrm>
          <a:off x="69722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FUNIL</a:t>
          </a:r>
        </a:p>
      </xdr:txBody>
    </xdr:sp>
    <xdr:clientData/>
  </xdr:twoCellAnchor>
  <xdr:twoCellAnchor editAs="absolute">
    <xdr:from>
      <xdr:col>6</xdr:col>
      <xdr:colOff>1924043</xdr:colOff>
      <xdr:row>0</xdr:row>
      <xdr:rowOff>0</xdr:rowOff>
    </xdr:from>
    <xdr:to>
      <xdr:col>6</xdr:col>
      <xdr:colOff>2752043</xdr:colOff>
      <xdr:row>1</xdr:row>
      <xdr:rowOff>15000</xdr:rowOff>
    </xdr:to>
    <xdr:sp macro="" textlink="">
      <xdr:nvSpPr>
        <xdr:cNvPr id="13" name="Retângulo 12">
          <a:hlinkClick xmlns:r="http://schemas.openxmlformats.org/officeDocument/2006/relationships" r:id="rId9"/>
          <a:extLst>
            <a:ext uri="{FF2B5EF4-FFF2-40B4-BE49-F238E27FC236}">
              <a16:creationId xmlns:a16="http://schemas.microsoft.com/office/drawing/2014/main" xmlns="" id="{8B667718-2F2C-484E-9D8C-4658B16D3488}"/>
            </a:ext>
          </a:extLst>
        </xdr:cNvPr>
        <xdr:cNvSpPr/>
      </xdr:nvSpPr>
      <xdr:spPr>
        <a:xfrm>
          <a:off x="78866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6</xdr:col>
      <xdr:colOff>38093</xdr:colOff>
      <xdr:row>0</xdr:row>
      <xdr:rowOff>0</xdr:rowOff>
    </xdr:from>
    <xdr:to>
      <xdr:col>6</xdr:col>
      <xdr:colOff>938093</xdr:colOff>
      <xdr:row>1</xdr:row>
      <xdr:rowOff>15000</xdr:rowOff>
    </xdr:to>
    <xdr:sp macro="" textlink="">
      <xdr:nvSpPr>
        <xdr:cNvPr id="14" name="Retângulo 13">
          <a:hlinkClick xmlns:r="http://schemas.openxmlformats.org/officeDocument/2006/relationships" r:id="rId10"/>
          <a:extLst>
            <a:ext uri="{FF2B5EF4-FFF2-40B4-BE49-F238E27FC236}">
              <a16:creationId xmlns:a16="http://schemas.microsoft.com/office/drawing/2014/main" xmlns="" id="{8B667718-2F2C-484E-9D8C-4658B16D3488}"/>
            </a:ext>
          </a:extLst>
        </xdr:cNvPr>
        <xdr:cNvSpPr/>
      </xdr:nvSpPr>
      <xdr:spPr>
        <a:xfrm>
          <a:off x="600074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APROVAÇÃO</a:t>
          </a:r>
        </a:p>
      </xdr:txBody>
    </xdr:sp>
    <xdr:clientData/>
  </xdr:twoCellAnchor>
  <xdr:twoCellAnchor editAs="absolute">
    <xdr:from>
      <xdr:col>0</xdr:col>
      <xdr:colOff>0</xdr:colOff>
      <xdr:row>0</xdr:row>
      <xdr:rowOff>0</xdr:rowOff>
    </xdr:from>
    <xdr:to>
      <xdr:col>1</xdr:col>
      <xdr:colOff>781208</xdr:colOff>
      <xdr:row>0</xdr:row>
      <xdr:rowOff>378000</xdr:rowOff>
    </xdr:to>
    <xdr:pic>
      <xdr:nvPicPr>
        <xdr:cNvPr id="15" name="Imagem 1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2</xdr:col>
      <xdr:colOff>246323</xdr:colOff>
      <xdr:row>1</xdr:row>
      <xdr:rowOff>38100</xdr:rowOff>
    </xdr:from>
    <xdr:to>
      <xdr:col>2</xdr:col>
      <xdr:colOff>930323</xdr:colOff>
      <xdr:row>2</xdr:row>
      <xdr:rowOff>47775</xdr:rowOff>
    </xdr:to>
    <xdr:sp macro="" textlink="">
      <xdr:nvSpPr>
        <xdr:cNvPr id="16" name="Retângulo 15">
          <a:hlinkClick xmlns:r="http://schemas.openxmlformats.org/officeDocument/2006/relationships" r:id="rId4"/>
          <a:extLst>
            <a:ext uri="{FF2B5EF4-FFF2-40B4-BE49-F238E27FC236}">
              <a16:creationId xmlns:a16="http://schemas.microsoft.com/office/drawing/2014/main" xmlns="" id="{8B667718-2F2C-484E-9D8C-4658B16D3488}"/>
            </a:ext>
          </a:extLst>
        </xdr:cNvPr>
        <xdr:cNvSpPr/>
      </xdr:nvSpPr>
      <xdr:spPr>
        <a:xfrm>
          <a:off x="2351348"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1</a:t>
          </a:r>
          <a:endParaRPr lang="pt-BR" sz="1100" b="0">
            <a:solidFill>
              <a:schemeClr val="bg1"/>
            </a:solidFill>
          </a:endParaRPr>
        </a:p>
      </xdr:txBody>
    </xdr:sp>
    <xdr:clientData/>
  </xdr:twoCellAnchor>
  <xdr:twoCellAnchor editAs="absolute">
    <xdr:from>
      <xdr:col>2</xdr:col>
      <xdr:colOff>990600</xdr:colOff>
      <xdr:row>1</xdr:row>
      <xdr:rowOff>38100</xdr:rowOff>
    </xdr:from>
    <xdr:to>
      <xdr:col>3</xdr:col>
      <xdr:colOff>245850</xdr:colOff>
      <xdr:row>2</xdr:row>
      <xdr:rowOff>47775</xdr:rowOff>
    </xdr:to>
    <xdr:sp macro="" textlink="">
      <xdr:nvSpPr>
        <xdr:cNvPr id="17" name="Retângulo 16">
          <a:hlinkClick xmlns:r="http://schemas.openxmlformats.org/officeDocument/2006/relationships" r:id="rId12"/>
          <a:extLst>
            <a:ext uri="{FF2B5EF4-FFF2-40B4-BE49-F238E27FC236}">
              <a16:creationId xmlns:a16="http://schemas.microsoft.com/office/drawing/2014/main" xmlns="" id="{8B667718-2F2C-484E-9D8C-4658B16D3488}"/>
            </a:ext>
          </a:extLst>
        </xdr:cNvPr>
        <xdr:cNvSpPr/>
      </xdr:nvSpPr>
      <xdr:spPr>
        <a:xfrm>
          <a:off x="3095625" y="419100"/>
          <a:ext cx="684000" cy="324000"/>
        </a:xfrm>
        <a:prstGeom prst="rect">
          <a:avLst/>
        </a:prstGeom>
        <a:solidFill>
          <a:schemeClr val="bg1"/>
        </a:solidFill>
        <a:ln>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1">
              <a:solidFill>
                <a:sysClr val="windowText" lastClr="000000"/>
              </a:solidFill>
            </a:rPr>
            <a:t>Etapa</a:t>
          </a:r>
          <a:r>
            <a:rPr lang="pt-BR" sz="1100" b="1" baseline="0">
              <a:solidFill>
                <a:sysClr val="windowText" lastClr="000000"/>
              </a:solidFill>
            </a:rPr>
            <a:t> 2</a:t>
          </a:r>
          <a:endParaRPr lang="pt-BR" sz="1100" b="1">
            <a:solidFill>
              <a:sysClr val="windowText" lastClr="000000"/>
            </a:solidFill>
          </a:endParaRPr>
        </a:p>
      </xdr:txBody>
    </xdr:sp>
    <xdr:clientData/>
  </xdr:twoCellAnchor>
  <xdr:twoCellAnchor editAs="absolute">
    <xdr:from>
      <xdr:col>3</xdr:col>
      <xdr:colOff>304800</xdr:colOff>
      <xdr:row>1</xdr:row>
      <xdr:rowOff>38100</xdr:rowOff>
    </xdr:from>
    <xdr:to>
      <xdr:col>4</xdr:col>
      <xdr:colOff>522075</xdr:colOff>
      <xdr:row>2</xdr:row>
      <xdr:rowOff>47775</xdr:rowOff>
    </xdr:to>
    <xdr:sp macro="" textlink="">
      <xdr:nvSpPr>
        <xdr:cNvPr id="18" name="Retângulo 17">
          <a:hlinkClick xmlns:r="http://schemas.openxmlformats.org/officeDocument/2006/relationships" r:id="rId13"/>
          <a:extLst>
            <a:ext uri="{FF2B5EF4-FFF2-40B4-BE49-F238E27FC236}">
              <a16:creationId xmlns:a16="http://schemas.microsoft.com/office/drawing/2014/main" xmlns="" id="{8B667718-2F2C-484E-9D8C-4658B16D3488}"/>
            </a:ext>
          </a:extLst>
        </xdr:cNvPr>
        <xdr:cNvSpPr/>
      </xdr:nvSpPr>
      <xdr:spPr>
        <a:xfrm>
          <a:off x="3838575"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3</a:t>
          </a:r>
          <a:endParaRPr lang="pt-BR" sz="1100" b="0">
            <a:solidFill>
              <a:schemeClr val="bg1"/>
            </a:solidFill>
          </a:endParaRPr>
        </a:p>
      </xdr:txBody>
    </xdr:sp>
    <xdr:clientData/>
  </xdr:twoCellAnchor>
  <xdr:twoCellAnchor editAs="absolute">
    <xdr:from>
      <xdr:col>4</xdr:col>
      <xdr:colOff>581025</xdr:colOff>
      <xdr:row>1</xdr:row>
      <xdr:rowOff>38100</xdr:rowOff>
    </xdr:from>
    <xdr:to>
      <xdr:col>5</xdr:col>
      <xdr:colOff>283950</xdr:colOff>
      <xdr:row>2</xdr:row>
      <xdr:rowOff>47775</xdr:rowOff>
    </xdr:to>
    <xdr:sp macro="" textlink="">
      <xdr:nvSpPr>
        <xdr:cNvPr id="19" name="Retângulo 18">
          <a:hlinkClick xmlns:r="http://schemas.openxmlformats.org/officeDocument/2006/relationships" r:id="rId14"/>
          <a:extLst>
            <a:ext uri="{FF2B5EF4-FFF2-40B4-BE49-F238E27FC236}">
              <a16:creationId xmlns:a16="http://schemas.microsoft.com/office/drawing/2014/main" xmlns="" id="{8B667718-2F2C-484E-9D8C-4658B16D3488}"/>
            </a:ext>
          </a:extLst>
        </xdr:cNvPr>
        <xdr:cNvSpPr/>
      </xdr:nvSpPr>
      <xdr:spPr>
        <a:xfrm>
          <a:off x="4581525"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4</a:t>
          </a:r>
          <a:endParaRPr lang="pt-BR" sz="1100" b="0">
            <a:solidFill>
              <a:schemeClr val="bg1"/>
            </a:solidFill>
          </a:endParaRPr>
        </a:p>
      </xdr:txBody>
    </xdr:sp>
    <xdr:clientData/>
  </xdr:twoCellAnchor>
  <xdr:twoCellAnchor editAs="absolute">
    <xdr:from>
      <xdr:col>5</xdr:col>
      <xdr:colOff>342900</xdr:colOff>
      <xdr:row>1</xdr:row>
      <xdr:rowOff>38100</xdr:rowOff>
    </xdr:from>
    <xdr:to>
      <xdr:col>6</xdr:col>
      <xdr:colOff>45825</xdr:colOff>
      <xdr:row>2</xdr:row>
      <xdr:rowOff>47775</xdr:rowOff>
    </xdr:to>
    <xdr:sp macro="" textlink="">
      <xdr:nvSpPr>
        <xdr:cNvPr id="20" name="Retângulo 19">
          <a:hlinkClick xmlns:r="http://schemas.openxmlformats.org/officeDocument/2006/relationships" r:id="rId15"/>
          <a:extLst>
            <a:ext uri="{FF2B5EF4-FFF2-40B4-BE49-F238E27FC236}">
              <a16:creationId xmlns:a16="http://schemas.microsoft.com/office/drawing/2014/main" xmlns="" id="{8B667718-2F2C-484E-9D8C-4658B16D3488}"/>
            </a:ext>
          </a:extLst>
        </xdr:cNvPr>
        <xdr:cNvSpPr/>
      </xdr:nvSpPr>
      <xdr:spPr>
        <a:xfrm>
          <a:off x="5324475"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5</a:t>
          </a:r>
          <a:endParaRPr lang="pt-BR" sz="1100" b="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215900</xdr:colOff>
      <xdr:row>5</xdr:row>
      <xdr:rowOff>0</xdr:rowOff>
    </xdr:from>
    <xdr:to>
      <xdr:col>1</xdr:col>
      <xdr:colOff>215900</xdr:colOff>
      <xdr:row>5</xdr:row>
      <xdr:rowOff>0</xdr:rowOff>
    </xdr:to>
    <xdr:pic>
      <xdr:nvPicPr>
        <xdr:cNvPr id="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875" y="12192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581026</xdr:colOff>
      <xdr:row>3</xdr:row>
      <xdr:rowOff>0</xdr:rowOff>
    </xdr:from>
    <xdr:ext cx="5920050" cy="421141"/>
    <xdr:sp macro="" textlink="">
      <xdr:nvSpPr>
        <xdr:cNvPr id="7" name="CaixaDeTexto 6"/>
        <xdr:cNvSpPr txBox="1"/>
      </xdr:nvSpPr>
      <xdr:spPr>
        <a:xfrm>
          <a:off x="5562601" y="571500"/>
          <a:ext cx="5920050" cy="421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r"/>
          <a:r>
            <a:rPr lang="pt-BR" sz="1050">
              <a:solidFill>
                <a:schemeClr val="dk1"/>
              </a:solidFill>
              <a:effectLst/>
              <a:latin typeface="+mn-lt"/>
              <a:ea typeface="+mn-ea"/>
              <a:cs typeface="+mn-cs"/>
            </a:rPr>
            <a:t>Nesta aba você encontra os candidatos que foram</a:t>
          </a:r>
          <a:r>
            <a:rPr lang="pt-BR" sz="1050" baseline="0">
              <a:solidFill>
                <a:schemeClr val="dk1"/>
              </a:solidFill>
              <a:effectLst/>
              <a:latin typeface="+mn-lt"/>
              <a:ea typeface="+mn-ea"/>
              <a:cs typeface="+mn-cs"/>
            </a:rPr>
            <a:t> aprovados na etapa 2. Aqui vovê</a:t>
          </a:r>
          <a:r>
            <a:rPr lang="pt-BR" sz="1050">
              <a:solidFill>
                <a:schemeClr val="dk1"/>
              </a:solidFill>
              <a:effectLst/>
              <a:latin typeface="+mn-lt"/>
              <a:ea typeface="+mn-ea"/>
              <a:cs typeface="+mn-cs"/>
            </a:rPr>
            <a:t> </a:t>
          </a:r>
          <a:r>
            <a:rPr lang="pt-BR" sz="1050"/>
            <a:t>irá registrar ao longo do processo seletivo quais candidatos foram aprovados ou reprovados nessa etapa.</a:t>
          </a:r>
        </a:p>
      </xdr:txBody>
    </xdr:sp>
    <xdr:clientData/>
  </xdr:oneCellAnchor>
  <xdr:twoCellAnchor editAs="absolute">
    <xdr:from>
      <xdr:col>2</xdr:col>
      <xdr:colOff>246323</xdr:colOff>
      <xdr:row>0</xdr:row>
      <xdr:rowOff>0</xdr:rowOff>
    </xdr:from>
    <xdr:to>
      <xdr:col>2</xdr:col>
      <xdr:colOff>1074323</xdr:colOff>
      <xdr:row>1</xdr:row>
      <xdr:rowOff>15000</xdr:rowOff>
    </xdr:to>
    <xdr:sp macro="" textlink="">
      <xdr:nvSpPr>
        <xdr:cNvPr id="4" name="Retângulo 3">
          <a:hlinkClick xmlns:r="http://schemas.openxmlformats.org/officeDocument/2006/relationships" r:id="rId2"/>
          <a:extLst>
            <a:ext uri="{FF2B5EF4-FFF2-40B4-BE49-F238E27FC236}">
              <a16:creationId xmlns:a16="http://schemas.microsoft.com/office/drawing/2014/main" xmlns="" id="{59780814-C7F9-4922-9F89-14605BB9382F}"/>
            </a:ext>
          </a:extLst>
        </xdr:cNvPr>
        <xdr:cNvSpPr/>
      </xdr:nvSpPr>
      <xdr:spPr>
        <a:xfrm>
          <a:off x="235134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CADASTRO</a:t>
          </a:r>
        </a:p>
      </xdr:txBody>
    </xdr:sp>
    <xdr:clientData/>
  </xdr:twoCellAnchor>
  <xdr:twoCellAnchor editAs="absolute">
    <xdr:from>
      <xdr:col>2</xdr:col>
      <xdr:colOff>1153049</xdr:colOff>
      <xdr:row>0</xdr:row>
      <xdr:rowOff>0</xdr:rowOff>
    </xdr:from>
    <xdr:to>
      <xdr:col>4</xdr:col>
      <xdr:colOff>85574</xdr:colOff>
      <xdr:row>1</xdr:row>
      <xdr:rowOff>15000</xdr:rowOff>
    </xdr:to>
    <xdr:sp macro="" textlink="">
      <xdr:nvSpPr>
        <xdr:cNvPr id="5" name="Retângulo 4">
          <a:hlinkClick xmlns:r="http://schemas.openxmlformats.org/officeDocument/2006/relationships" r:id="rId3"/>
          <a:extLst>
            <a:ext uri="{FF2B5EF4-FFF2-40B4-BE49-F238E27FC236}">
              <a16:creationId xmlns:a16="http://schemas.microsoft.com/office/drawing/2014/main" xmlns="" id="{4D6D05B1-42C8-47E2-90C8-8606C977F2FF}"/>
            </a:ext>
          </a:extLst>
        </xdr:cNvPr>
        <xdr:cNvSpPr/>
      </xdr:nvSpPr>
      <xdr:spPr>
        <a:xfrm>
          <a:off x="3258074"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PROCESSOS</a:t>
          </a:r>
        </a:p>
      </xdr:txBody>
    </xdr:sp>
    <xdr:clientData/>
  </xdr:twoCellAnchor>
  <xdr:twoCellAnchor editAs="absolute">
    <xdr:from>
      <xdr:col>5</xdr:col>
      <xdr:colOff>104762</xdr:colOff>
      <xdr:row>0</xdr:row>
      <xdr:rowOff>0</xdr:rowOff>
    </xdr:from>
    <xdr:to>
      <xdr:col>5</xdr:col>
      <xdr:colOff>932762</xdr:colOff>
      <xdr:row>1</xdr:row>
      <xdr:rowOff>15000</xdr:rowOff>
    </xdr:to>
    <xdr:sp macro="" textlink="">
      <xdr:nvSpPr>
        <xdr:cNvPr id="6" name="Retângulo 5">
          <a:hlinkClick xmlns:r="http://schemas.openxmlformats.org/officeDocument/2006/relationships" r:id="rId4"/>
          <a:extLst>
            <a:ext uri="{FF2B5EF4-FFF2-40B4-BE49-F238E27FC236}">
              <a16:creationId xmlns:a16="http://schemas.microsoft.com/office/drawing/2014/main" xmlns="" id="{8B667718-2F2C-484E-9D8C-4658B16D3488}"/>
            </a:ext>
          </a:extLst>
        </xdr:cNvPr>
        <xdr:cNvSpPr/>
      </xdr:nvSpPr>
      <xdr:spPr>
        <a:xfrm>
          <a:off x="5086337" y="0"/>
          <a:ext cx="828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ETAPAS</a:t>
          </a:r>
        </a:p>
      </xdr:txBody>
    </xdr:sp>
    <xdr:clientData/>
  </xdr:twoCellAnchor>
  <xdr:twoCellAnchor editAs="absolute">
    <xdr:from>
      <xdr:col>6</xdr:col>
      <xdr:colOff>3814745</xdr:colOff>
      <xdr:row>0</xdr:row>
      <xdr:rowOff>0</xdr:rowOff>
    </xdr:from>
    <xdr:to>
      <xdr:col>6</xdr:col>
      <xdr:colOff>4642745</xdr:colOff>
      <xdr:row>1</xdr:row>
      <xdr:rowOff>15000</xdr:rowOff>
    </xdr:to>
    <xdr:sp macro="" textlink="">
      <xdr:nvSpPr>
        <xdr:cNvPr id="8" name="Retângulo 7">
          <a:hlinkClick xmlns:r="http://schemas.openxmlformats.org/officeDocument/2006/relationships" r:id="rId5"/>
          <a:extLst>
            <a:ext uri="{FF2B5EF4-FFF2-40B4-BE49-F238E27FC236}">
              <a16:creationId xmlns:a16="http://schemas.microsoft.com/office/drawing/2014/main" xmlns="" id="{76C32809-6107-4C6B-85DF-66702C9AF183}"/>
            </a:ext>
          </a:extLst>
        </xdr:cNvPr>
        <xdr:cNvSpPr/>
      </xdr:nvSpPr>
      <xdr:spPr>
        <a:xfrm>
          <a:off x="9777395"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4</xdr:col>
      <xdr:colOff>161918</xdr:colOff>
      <xdr:row>0</xdr:row>
      <xdr:rowOff>0</xdr:rowOff>
    </xdr:from>
    <xdr:to>
      <xdr:col>5</xdr:col>
      <xdr:colOff>8843</xdr:colOff>
      <xdr:row>1</xdr:row>
      <xdr:rowOff>15000</xdr:rowOff>
    </xdr:to>
    <xdr:sp macro="" textlink="">
      <xdr:nvSpPr>
        <xdr:cNvPr id="10" name="Retângulo 9">
          <a:hlinkClick xmlns:r="http://schemas.openxmlformats.org/officeDocument/2006/relationships" r:id="rId6"/>
          <a:extLst>
            <a:ext uri="{FF2B5EF4-FFF2-40B4-BE49-F238E27FC236}">
              <a16:creationId xmlns:a16="http://schemas.microsoft.com/office/drawing/2014/main" xmlns="" id="{8B667718-2F2C-484E-9D8C-4658B16D3488}"/>
            </a:ext>
          </a:extLst>
        </xdr:cNvPr>
        <xdr:cNvSpPr/>
      </xdr:nvSpPr>
      <xdr:spPr>
        <a:xfrm>
          <a:off x="416241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MAPA</a:t>
          </a:r>
        </a:p>
      </xdr:txBody>
    </xdr:sp>
    <xdr:clientData/>
  </xdr:twoCellAnchor>
  <xdr:twoCellAnchor editAs="absolute">
    <xdr:from>
      <xdr:col>6</xdr:col>
      <xdr:colOff>2838443</xdr:colOff>
      <xdr:row>0</xdr:row>
      <xdr:rowOff>0</xdr:rowOff>
    </xdr:from>
    <xdr:to>
      <xdr:col>6</xdr:col>
      <xdr:colOff>3738443</xdr:colOff>
      <xdr:row>1</xdr:row>
      <xdr:rowOff>15000</xdr:rowOff>
    </xdr:to>
    <xdr:sp macro="" textlink="">
      <xdr:nvSpPr>
        <xdr:cNvPr id="11" name="Retângulo 10">
          <a:hlinkClick xmlns:r="http://schemas.openxmlformats.org/officeDocument/2006/relationships" r:id="rId7"/>
          <a:extLst>
            <a:ext uri="{FF2B5EF4-FFF2-40B4-BE49-F238E27FC236}">
              <a16:creationId xmlns:a16="http://schemas.microsoft.com/office/drawing/2014/main" xmlns="" id="{8B667718-2F2C-484E-9D8C-4658B16D3488}"/>
            </a:ext>
          </a:extLst>
        </xdr:cNvPr>
        <xdr:cNvSpPr/>
      </xdr:nvSpPr>
      <xdr:spPr>
        <a:xfrm>
          <a:off x="880109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6</xdr:col>
      <xdr:colOff>1009643</xdr:colOff>
      <xdr:row>0</xdr:row>
      <xdr:rowOff>0</xdr:rowOff>
    </xdr:from>
    <xdr:to>
      <xdr:col>6</xdr:col>
      <xdr:colOff>1837643</xdr:colOff>
      <xdr:row>1</xdr:row>
      <xdr:rowOff>15000</xdr:rowOff>
    </xdr:to>
    <xdr:sp macro="" textlink="">
      <xdr:nvSpPr>
        <xdr:cNvPr id="12" name="Retângulo 11">
          <a:hlinkClick xmlns:r="http://schemas.openxmlformats.org/officeDocument/2006/relationships" r:id="rId8"/>
          <a:extLst>
            <a:ext uri="{FF2B5EF4-FFF2-40B4-BE49-F238E27FC236}">
              <a16:creationId xmlns:a16="http://schemas.microsoft.com/office/drawing/2014/main" xmlns="" id="{8B667718-2F2C-484E-9D8C-4658B16D3488}"/>
            </a:ext>
          </a:extLst>
        </xdr:cNvPr>
        <xdr:cNvSpPr/>
      </xdr:nvSpPr>
      <xdr:spPr>
        <a:xfrm>
          <a:off x="69722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FUNIL</a:t>
          </a:r>
        </a:p>
      </xdr:txBody>
    </xdr:sp>
    <xdr:clientData/>
  </xdr:twoCellAnchor>
  <xdr:twoCellAnchor editAs="absolute">
    <xdr:from>
      <xdr:col>6</xdr:col>
      <xdr:colOff>1924043</xdr:colOff>
      <xdr:row>0</xdr:row>
      <xdr:rowOff>0</xdr:rowOff>
    </xdr:from>
    <xdr:to>
      <xdr:col>6</xdr:col>
      <xdr:colOff>2752043</xdr:colOff>
      <xdr:row>1</xdr:row>
      <xdr:rowOff>15000</xdr:rowOff>
    </xdr:to>
    <xdr:sp macro="" textlink="">
      <xdr:nvSpPr>
        <xdr:cNvPr id="13" name="Retângulo 12">
          <a:hlinkClick xmlns:r="http://schemas.openxmlformats.org/officeDocument/2006/relationships" r:id="rId9"/>
          <a:extLst>
            <a:ext uri="{FF2B5EF4-FFF2-40B4-BE49-F238E27FC236}">
              <a16:creationId xmlns:a16="http://schemas.microsoft.com/office/drawing/2014/main" xmlns="" id="{8B667718-2F2C-484E-9D8C-4658B16D3488}"/>
            </a:ext>
          </a:extLst>
        </xdr:cNvPr>
        <xdr:cNvSpPr/>
      </xdr:nvSpPr>
      <xdr:spPr>
        <a:xfrm>
          <a:off x="78866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6</xdr:col>
      <xdr:colOff>38093</xdr:colOff>
      <xdr:row>0</xdr:row>
      <xdr:rowOff>0</xdr:rowOff>
    </xdr:from>
    <xdr:to>
      <xdr:col>6</xdr:col>
      <xdr:colOff>938093</xdr:colOff>
      <xdr:row>1</xdr:row>
      <xdr:rowOff>15000</xdr:rowOff>
    </xdr:to>
    <xdr:sp macro="" textlink="">
      <xdr:nvSpPr>
        <xdr:cNvPr id="14" name="Retângulo 13">
          <a:hlinkClick xmlns:r="http://schemas.openxmlformats.org/officeDocument/2006/relationships" r:id="rId10"/>
          <a:extLst>
            <a:ext uri="{FF2B5EF4-FFF2-40B4-BE49-F238E27FC236}">
              <a16:creationId xmlns:a16="http://schemas.microsoft.com/office/drawing/2014/main" xmlns="" id="{8B667718-2F2C-484E-9D8C-4658B16D3488}"/>
            </a:ext>
          </a:extLst>
        </xdr:cNvPr>
        <xdr:cNvSpPr/>
      </xdr:nvSpPr>
      <xdr:spPr>
        <a:xfrm>
          <a:off x="600074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APROVAÇÃO</a:t>
          </a:r>
        </a:p>
      </xdr:txBody>
    </xdr:sp>
    <xdr:clientData/>
  </xdr:twoCellAnchor>
  <xdr:twoCellAnchor editAs="absolute">
    <xdr:from>
      <xdr:col>0</xdr:col>
      <xdr:colOff>0</xdr:colOff>
      <xdr:row>0</xdr:row>
      <xdr:rowOff>0</xdr:rowOff>
    </xdr:from>
    <xdr:to>
      <xdr:col>1</xdr:col>
      <xdr:colOff>781208</xdr:colOff>
      <xdr:row>0</xdr:row>
      <xdr:rowOff>378000</xdr:rowOff>
    </xdr:to>
    <xdr:pic>
      <xdr:nvPicPr>
        <xdr:cNvPr id="15" name="Imagem 1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2</xdr:col>
      <xdr:colOff>246323</xdr:colOff>
      <xdr:row>1</xdr:row>
      <xdr:rowOff>38100</xdr:rowOff>
    </xdr:from>
    <xdr:to>
      <xdr:col>2</xdr:col>
      <xdr:colOff>930323</xdr:colOff>
      <xdr:row>2</xdr:row>
      <xdr:rowOff>47775</xdr:rowOff>
    </xdr:to>
    <xdr:sp macro="" textlink="">
      <xdr:nvSpPr>
        <xdr:cNvPr id="16" name="Retângulo 15">
          <a:hlinkClick xmlns:r="http://schemas.openxmlformats.org/officeDocument/2006/relationships" r:id="rId4"/>
          <a:extLst>
            <a:ext uri="{FF2B5EF4-FFF2-40B4-BE49-F238E27FC236}">
              <a16:creationId xmlns:a16="http://schemas.microsoft.com/office/drawing/2014/main" xmlns="" id="{8B667718-2F2C-484E-9D8C-4658B16D3488}"/>
            </a:ext>
          </a:extLst>
        </xdr:cNvPr>
        <xdr:cNvSpPr/>
      </xdr:nvSpPr>
      <xdr:spPr>
        <a:xfrm>
          <a:off x="2351348"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1</a:t>
          </a:r>
          <a:endParaRPr lang="pt-BR" sz="1100" b="0">
            <a:solidFill>
              <a:schemeClr val="bg1"/>
            </a:solidFill>
          </a:endParaRPr>
        </a:p>
      </xdr:txBody>
    </xdr:sp>
    <xdr:clientData/>
  </xdr:twoCellAnchor>
  <xdr:twoCellAnchor editAs="absolute">
    <xdr:from>
      <xdr:col>2</xdr:col>
      <xdr:colOff>990600</xdr:colOff>
      <xdr:row>1</xdr:row>
      <xdr:rowOff>38100</xdr:rowOff>
    </xdr:from>
    <xdr:to>
      <xdr:col>3</xdr:col>
      <xdr:colOff>245850</xdr:colOff>
      <xdr:row>2</xdr:row>
      <xdr:rowOff>47775</xdr:rowOff>
    </xdr:to>
    <xdr:sp macro="" textlink="">
      <xdr:nvSpPr>
        <xdr:cNvPr id="17" name="Retângulo 16">
          <a:hlinkClick xmlns:r="http://schemas.openxmlformats.org/officeDocument/2006/relationships" r:id="rId12"/>
          <a:extLst>
            <a:ext uri="{FF2B5EF4-FFF2-40B4-BE49-F238E27FC236}">
              <a16:creationId xmlns:a16="http://schemas.microsoft.com/office/drawing/2014/main" xmlns="" id="{8B667718-2F2C-484E-9D8C-4658B16D3488}"/>
            </a:ext>
          </a:extLst>
        </xdr:cNvPr>
        <xdr:cNvSpPr/>
      </xdr:nvSpPr>
      <xdr:spPr>
        <a:xfrm>
          <a:off x="3095625"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2</a:t>
          </a:r>
          <a:endParaRPr lang="pt-BR" sz="1100" b="0">
            <a:solidFill>
              <a:schemeClr val="bg1"/>
            </a:solidFill>
          </a:endParaRPr>
        </a:p>
      </xdr:txBody>
    </xdr:sp>
    <xdr:clientData/>
  </xdr:twoCellAnchor>
  <xdr:twoCellAnchor editAs="absolute">
    <xdr:from>
      <xdr:col>3</xdr:col>
      <xdr:colOff>304800</xdr:colOff>
      <xdr:row>1</xdr:row>
      <xdr:rowOff>38100</xdr:rowOff>
    </xdr:from>
    <xdr:to>
      <xdr:col>4</xdr:col>
      <xdr:colOff>522075</xdr:colOff>
      <xdr:row>2</xdr:row>
      <xdr:rowOff>47775</xdr:rowOff>
    </xdr:to>
    <xdr:sp macro="" textlink="">
      <xdr:nvSpPr>
        <xdr:cNvPr id="18" name="Retângulo 17">
          <a:hlinkClick xmlns:r="http://schemas.openxmlformats.org/officeDocument/2006/relationships" r:id="rId13"/>
          <a:extLst>
            <a:ext uri="{FF2B5EF4-FFF2-40B4-BE49-F238E27FC236}">
              <a16:creationId xmlns:a16="http://schemas.microsoft.com/office/drawing/2014/main" xmlns="" id="{8B667718-2F2C-484E-9D8C-4658B16D3488}"/>
            </a:ext>
          </a:extLst>
        </xdr:cNvPr>
        <xdr:cNvSpPr/>
      </xdr:nvSpPr>
      <xdr:spPr>
        <a:xfrm>
          <a:off x="3838575" y="419100"/>
          <a:ext cx="684000" cy="324000"/>
        </a:xfrm>
        <a:prstGeom prst="rect">
          <a:avLst/>
        </a:prstGeom>
        <a:solidFill>
          <a:schemeClr val="bg1"/>
        </a:solidFill>
        <a:ln>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1">
              <a:solidFill>
                <a:sysClr val="windowText" lastClr="000000"/>
              </a:solidFill>
            </a:rPr>
            <a:t>Etapa</a:t>
          </a:r>
          <a:r>
            <a:rPr lang="pt-BR" sz="1100" b="1" baseline="0">
              <a:solidFill>
                <a:sysClr val="windowText" lastClr="000000"/>
              </a:solidFill>
            </a:rPr>
            <a:t> 3</a:t>
          </a:r>
          <a:endParaRPr lang="pt-BR" sz="1100" b="1">
            <a:solidFill>
              <a:sysClr val="windowText" lastClr="000000"/>
            </a:solidFill>
          </a:endParaRPr>
        </a:p>
      </xdr:txBody>
    </xdr:sp>
    <xdr:clientData/>
  </xdr:twoCellAnchor>
  <xdr:twoCellAnchor editAs="absolute">
    <xdr:from>
      <xdr:col>4</xdr:col>
      <xdr:colOff>581025</xdr:colOff>
      <xdr:row>1</xdr:row>
      <xdr:rowOff>38100</xdr:rowOff>
    </xdr:from>
    <xdr:to>
      <xdr:col>5</xdr:col>
      <xdr:colOff>283950</xdr:colOff>
      <xdr:row>2</xdr:row>
      <xdr:rowOff>47775</xdr:rowOff>
    </xdr:to>
    <xdr:sp macro="" textlink="">
      <xdr:nvSpPr>
        <xdr:cNvPr id="19" name="Retângulo 18">
          <a:hlinkClick xmlns:r="http://schemas.openxmlformats.org/officeDocument/2006/relationships" r:id="rId14"/>
          <a:extLst>
            <a:ext uri="{FF2B5EF4-FFF2-40B4-BE49-F238E27FC236}">
              <a16:creationId xmlns:a16="http://schemas.microsoft.com/office/drawing/2014/main" xmlns="" id="{8B667718-2F2C-484E-9D8C-4658B16D3488}"/>
            </a:ext>
          </a:extLst>
        </xdr:cNvPr>
        <xdr:cNvSpPr/>
      </xdr:nvSpPr>
      <xdr:spPr>
        <a:xfrm>
          <a:off x="4581525"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4</a:t>
          </a:r>
          <a:endParaRPr lang="pt-BR" sz="1100" b="0">
            <a:solidFill>
              <a:schemeClr val="bg1"/>
            </a:solidFill>
          </a:endParaRPr>
        </a:p>
      </xdr:txBody>
    </xdr:sp>
    <xdr:clientData/>
  </xdr:twoCellAnchor>
  <xdr:twoCellAnchor editAs="absolute">
    <xdr:from>
      <xdr:col>5</xdr:col>
      <xdr:colOff>342900</xdr:colOff>
      <xdr:row>1</xdr:row>
      <xdr:rowOff>38100</xdr:rowOff>
    </xdr:from>
    <xdr:to>
      <xdr:col>6</xdr:col>
      <xdr:colOff>45825</xdr:colOff>
      <xdr:row>2</xdr:row>
      <xdr:rowOff>47775</xdr:rowOff>
    </xdr:to>
    <xdr:sp macro="" textlink="">
      <xdr:nvSpPr>
        <xdr:cNvPr id="20" name="Retângulo 19">
          <a:hlinkClick xmlns:r="http://schemas.openxmlformats.org/officeDocument/2006/relationships" r:id="rId15"/>
          <a:extLst>
            <a:ext uri="{FF2B5EF4-FFF2-40B4-BE49-F238E27FC236}">
              <a16:creationId xmlns:a16="http://schemas.microsoft.com/office/drawing/2014/main" xmlns="" id="{8B667718-2F2C-484E-9D8C-4658B16D3488}"/>
            </a:ext>
          </a:extLst>
        </xdr:cNvPr>
        <xdr:cNvSpPr/>
      </xdr:nvSpPr>
      <xdr:spPr>
        <a:xfrm>
          <a:off x="5324475"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5</a:t>
          </a:r>
          <a:endParaRPr lang="pt-BR" sz="1100" b="0">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215900</xdr:colOff>
      <xdr:row>5</xdr:row>
      <xdr:rowOff>0</xdr:rowOff>
    </xdr:from>
    <xdr:to>
      <xdr:col>1</xdr:col>
      <xdr:colOff>215900</xdr:colOff>
      <xdr:row>5</xdr:row>
      <xdr:rowOff>0</xdr:rowOff>
    </xdr:to>
    <xdr:pic>
      <xdr:nvPicPr>
        <xdr:cNvPr id="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875" y="12192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933449</xdr:colOff>
      <xdr:row>3</xdr:row>
      <xdr:rowOff>15139</xdr:rowOff>
    </xdr:from>
    <xdr:ext cx="5548575" cy="428964"/>
    <xdr:sp macro="" textlink="">
      <xdr:nvSpPr>
        <xdr:cNvPr id="7" name="CaixaDeTexto 6"/>
        <xdr:cNvSpPr txBox="1"/>
      </xdr:nvSpPr>
      <xdr:spPr>
        <a:xfrm>
          <a:off x="5915024" y="586639"/>
          <a:ext cx="5548575" cy="428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r"/>
          <a:r>
            <a:rPr lang="pt-BR" sz="1050"/>
            <a:t>Nesta aba você </a:t>
          </a:r>
          <a:r>
            <a:rPr lang="pt-BR" sz="1050">
              <a:solidFill>
                <a:schemeClr val="dk1"/>
              </a:solidFill>
              <a:effectLst/>
              <a:latin typeface="+mn-lt"/>
              <a:ea typeface="+mn-ea"/>
              <a:cs typeface="+mn-cs"/>
            </a:rPr>
            <a:t>encontra os candidatos que foram</a:t>
          </a:r>
          <a:r>
            <a:rPr lang="pt-BR" sz="1050" baseline="0">
              <a:solidFill>
                <a:schemeClr val="dk1"/>
              </a:solidFill>
              <a:effectLst/>
              <a:latin typeface="+mn-lt"/>
              <a:ea typeface="+mn-ea"/>
              <a:cs typeface="+mn-cs"/>
            </a:rPr>
            <a:t> aprovados na etapa 3. Aqui vovê</a:t>
          </a:r>
          <a:r>
            <a:rPr lang="pt-BR" sz="1050">
              <a:solidFill>
                <a:schemeClr val="dk1"/>
              </a:solidFill>
              <a:effectLst/>
              <a:latin typeface="+mn-lt"/>
              <a:ea typeface="+mn-ea"/>
              <a:cs typeface="+mn-cs"/>
            </a:rPr>
            <a:t> </a:t>
          </a:r>
          <a:r>
            <a:rPr lang="pt-BR" sz="1050"/>
            <a:t>irá registrar ao longo do processo seletivo quais candidatos foram aprovados ou reprovados nessa etapa.</a:t>
          </a:r>
        </a:p>
      </xdr:txBody>
    </xdr:sp>
    <xdr:clientData/>
  </xdr:oneCellAnchor>
  <xdr:twoCellAnchor editAs="absolute">
    <xdr:from>
      <xdr:col>2</xdr:col>
      <xdr:colOff>246323</xdr:colOff>
      <xdr:row>0</xdr:row>
      <xdr:rowOff>0</xdr:rowOff>
    </xdr:from>
    <xdr:to>
      <xdr:col>2</xdr:col>
      <xdr:colOff>1074323</xdr:colOff>
      <xdr:row>1</xdr:row>
      <xdr:rowOff>15000</xdr:rowOff>
    </xdr:to>
    <xdr:sp macro="" textlink="">
      <xdr:nvSpPr>
        <xdr:cNvPr id="4" name="Retângulo 3">
          <a:hlinkClick xmlns:r="http://schemas.openxmlformats.org/officeDocument/2006/relationships" r:id="rId2"/>
          <a:extLst>
            <a:ext uri="{FF2B5EF4-FFF2-40B4-BE49-F238E27FC236}">
              <a16:creationId xmlns:a16="http://schemas.microsoft.com/office/drawing/2014/main" xmlns="" id="{59780814-C7F9-4922-9F89-14605BB9382F}"/>
            </a:ext>
          </a:extLst>
        </xdr:cNvPr>
        <xdr:cNvSpPr/>
      </xdr:nvSpPr>
      <xdr:spPr>
        <a:xfrm>
          <a:off x="235134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CADASTRO</a:t>
          </a:r>
        </a:p>
      </xdr:txBody>
    </xdr:sp>
    <xdr:clientData/>
  </xdr:twoCellAnchor>
  <xdr:twoCellAnchor editAs="absolute">
    <xdr:from>
      <xdr:col>2</xdr:col>
      <xdr:colOff>1153049</xdr:colOff>
      <xdr:row>0</xdr:row>
      <xdr:rowOff>0</xdr:rowOff>
    </xdr:from>
    <xdr:to>
      <xdr:col>4</xdr:col>
      <xdr:colOff>85574</xdr:colOff>
      <xdr:row>1</xdr:row>
      <xdr:rowOff>15000</xdr:rowOff>
    </xdr:to>
    <xdr:sp macro="" textlink="">
      <xdr:nvSpPr>
        <xdr:cNvPr id="5" name="Retângulo 4">
          <a:hlinkClick xmlns:r="http://schemas.openxmlformats.org/officeDocument/2006/relationships" r:id="rId3"/>
          <a:extLst>
            <a:ext uri="{FF2B5EF4-FFF2-40B4-BE49-F238E27FC236}">
              <a16:creationId xmlns:a16="http://schemas.microsoft.com/office/drawing/2014/main" xmlns="" id="{4D6D05B1-42C8-47E2-90C8-8606C977F2FF}"/>
            </a:ext>
          </a:extLst>
        </xdr:cNvPr>
        <xdr:cNvSpPr/>
      </xdr:nvSpPr>
      <xdr:spPr>
        <a:xfrm>
          <a:off x="3258074"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PROCESSOS</a:t>
          </a:r>
        </a:p>
      </xdr:txBody>
    </xdr:sp>
    <xdr:clientData/>
  </xdr:twoCellAnchor>
  <xdr:twoCellAnchor editAs="absolute">
    <xdr:from>
      <xdr:col>5</xdr:col>
      <xdr:colOff>104762</xdr:colOff>
      <xdr:row>0</xdr:row>
      <xdr:rowOff>0</xdr:rowOff>
    </xdr:from>
    <xdr:to>
      <xdr:col>5</xdr:col>
      <xdr:colOff>932762</xdr:colOff>
      <xdr:row>1</xdr:row>
      <xdr:rowOff>15000</xdr:rowOff>
    </xdr:to>
    <xdr:sp macro="" textlink="">
      <xdr:nvSpPr>
        <xdr:cNvPr id="6" name="Retângulo 5">
          <a:hlinkClick xmlns:r="http://schemas.openxmlformats.org/officeDocument/2006/relationships" r:id="rId4"/>
          <a:extLst>
            <a:ext uri="{FF2B5EF4-FFF2-40B4-BE49-F238E27FC236}">
              <a16:creationId xmlns:a16="http://schemas.microsoft.com/office/drawing/2014/main" xmlns="" id="{8B667718-2F2C-484E-9D8C-4658B16D3488}"/>
            </a:ext>
          </a:extLst>
        </xdr:cNvPr>
        <xdr:cNvSpPr/>
      </xdr:nvSpPr>
      <xdr:spPr>
        <a:xfrm>
          <a:off x="5086337" y="0"/>
          <a:ext cx="828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ETAPAS</a:t>
          </a:r>
        </a:p>
      </xdr:txBody>
    </xdr:sp>
    <xdr:clientData/>
  </xdr:twoCellAnchor>
  <xdr:twoCellAnchor editAs="absolute">
    <xdr:from>
      <xdr:col>6</xdr:col>
      <xdr:colOff>3814745</xdr:colOff>
      <xdr:row>0</xdr:row>
      <xdr:rowOff>0</xdr:rowOff>
    </xdr:from>
    <xdr:to>
      <xdr:col>6</xdr:col>
      <xdr:colOff>4642745</xdr:colOff>
      <xdr:row>1</xdr:row>
      <xdr:rowOff>15000</xdr:rowOff>
    </xdr:to>
    <xdr:sp macro="" textlink="">
      <xdr:nvSpPr>
        <xdr:cNvPr id="8" name="Retângulo 7">
          <a:hlinkClick xmlns:r="http://schemas.openxmlformats.org/officeDocument/2006/relationships" r:id="rId5"/>
          <a:extLst>
            <a:ext uri="{FF2B5EF4-FFF2-40B4-BE49-F238E27FC236}">
              <a16:creationId xmlns:a16="http://schemas.microsoft.com/office/drawing/2014/main" xmlns="" id="{76C32809-6107-4C6B-85DF-66702C9AF183}"/>
            </a:ext>
          </a:extLst>
        </xdr:cNvPr>
        <xdr:cNvSpPr/>
      </xdr:nvSpPr>
      <xdr:spPr>
        <a:xfrm>
          <a:off x="9777395"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4</xdr:col>
      <xdr:colOff>161918</xdr:colOff>
      <xdr:row>0</xdr:row>
      <xdr:rowOff>0</xdr:rowOff>
    </xdr:from>
    <xdr:to>
      <xdr:col>5</xdr:col>
      <xdr:colOff>8843</xdr:colOff>
      <xdr:row>1</xdr:row>
      <xdr:rowOff>15000</xdr:rowOff>
    </xdr:to>
    <xdr:sp macro="" textlink="">
      <xdr:nvSpPr>
        <xdr:cNvPr id="10" name="Retângulo 9">
          <a:hlinkClick xmlns:r="http://schemas.openxmlformats.org/officeDocument/2006/relationships" r:id="rId6"/>
          <a:extLst>
            <a:ext uri="{FF2B5EF4-FFF2-40B4-BE49-F238E27FC236}">
              <a16:creationId xmlns:a16="http://schemas.microsoft.com/office/drawing/2014/main" xmlns="" id="{8B667718-2F2C-484E-9D8C-4658B16D3488}"/>
            </a:ext>
          </a:extLst>
        </xdr:cNvPr>
        <xdr:cNvSpPr/>
      </xdr:nvSpPr>
      <xdr:spPr>
        <a:xfrm>
          <a:off x="416241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MAPA</a:t>
          </a:r>
        </a:p>
      </xdr:txBody>
    </xdr:sp>
    <xdr:clientData/>
  </xdr:twoCellAnchor>
  <xdr:twoCellAnchor editAs="absolute">
    <xdr:from>
      <xdr:col>6</xdr:col>
      <xdr:colOff>2838443</xdr:colOff>
      <xdr:row>0</xdr:row>
      <xdr:rowOff>0</xdr:rowOff>
    </xdr:from>
    <xdr:to>
      <xdr:col>6</xdr:col>
      <xdr:colOff>3738443</xdr:colOff>
      <xdr:row>1</xdr:row>
      <xdr:rowOff>15000</xdr:rowOff>
    </xdr:to>
    <xdr:sp macro="" textlink="">
      <xdr:nvSpPr>
        <xdr:cNvPr id="11" name="Retângulo 10">
          <a:hlinkClick xmlns:r="http://schemas.openxmlformats.org/officeDocument/2006/relationships" r:id="rId7"/>
          <a:extLst>
            <a:ext uri="{FF2B5EF4-FFF2-40B4-BE49-F238E27FC236}">
              <a16:creationId xmlns:a16="http://schemas.microsoft.com/office/drawing/2014/main" xmlns="" id="{8B667718-2F2C-484E-9D8C-4658B16D3488}"/>
            </a:ext>
          </a:extLst>
        </xdr:cNvPr>
        <xdr:cNvSpPr/>
      </xdr:nvSpPr>
      <xdr:spPr>
        <a:xfrm>
          <a:off x="880109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6</xdr:col>
      <xdr:colOff>1009643</xdr:colOff>
      <xdr:row>0</xdr:row>
      <xdr:rowOff>0</xdr:rowOff>
    </xdr:from>
    <xdr:to>
      <xdr:col>6</xdr:col>
      <xdr:colOff>1837643</xdr:colOff>
      <xdr:row>1</xdr:row>
      <xdr:rowOff>15000</xdr:rowOff>
    </xdr:to>
    <xdr:sp macro="" textlink="">
      <xdr:nvSpPr>
        <xdr:cNvPr id="12" name="Retângulo 11">
          <a:hlinkClick xmlns:r="http://schemas.openxmlformats.org/officeDocument/2006/relationships" r:id="rId8"/>
          <a:extLst>
            <a:ext uri="{FF2B5EF4-FFF2-40B4-BE49-F238E27FC236}">
              <a16:creationId xmlns:a16="http://schemas.microsoft.com/office/drawing/2014/main" xmlns="" id="{8B667718-2F2C-484E-9D8C-4658B16D3488}"/>
            </a:ext>
          </a:extLst>
        </xdr:cNvPr>
        <xdr:cNvSpPr/>
      </xdr:nvSpPr>
      <xdr:spPr>
        <a:xfrm>
          <a:off x="69722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FUNIL</a:t>
          </a:r>
        </a:p>
      </xdr:txBody>
    </xdr:sp>
    <xdr:clientData/>
  </xdr:twoCellAnchor>
  <xdr:twoCellAnchor editAs="absolute">
    <xdr:from>
      <xdr:col>6</xdr:col>
      <xdr:colOff>1924043</xdr:colOff>
      <xdr:row>0</xdr:row>
      <xdr:rowOff>0</xdr:rowOff>
    </xdr:from>
    <xdr:to>
      <xdr:col>6</xdr:col>
      <xdr:colOff>2752043</xdr:colOff>
      <xdr:row>1</xdr:row>
      <xdr:rowOff>15000</xdr:rowOff>
    </xdr:to>
    <xdr:sp macro="" textlink="">
      <xdr:nvSpPr>
        <xdr:cNvPr id="13" name="Retângulo 12">
          <a:hlinkClick xmlns:r="http://schemas.openxmlformats.org/officeDocument/2006/relationships" r:id="rId9"/>
          <a:extLst>
            <a:ext uri="{FF2B5EF4-FFF2-40B4-BE49-F238E27FC236}">
              <a16:creationId xmlns:a16="http://schemas.microsoft.com/office/drawing/2014/main" xmlns="" id="{8B667718-2F2C-484E-9D8C-4658B16D3488}"/>
            </a:ext>
          </a:extLst>
        </xdr:cNvPr>
        <xdr:cNvSpPr/>
      </xdr:nvSpPr>
      <xdr:spPr>
        <a:xfrm>
          <a:off x="78866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6</xdr:col>
      <xdr:colOff>38093</xdr:colOff>
      <xdr:row>0</xdr:row>
      <xdr:rowOff>0</xdr:rowOff>
    </xdr:from>
    <xdr:to>
      <xdr:col>6</xdr:col>
      <xdr:colOff>938093</xdr:colOff>
      <xdr:row>1</xdr:row>
      <xdr:rowOff>15000</xdr:rowOff>
    </xdr:to>
    <xdr:sp macro="" textlink="">
      <xdr:nvSpPr>
        <xdr:cNvPr id="14" name="Retângulo 13">
          <a:hlinkClick xmlns:r="http://schemas.openxmlformats.org/officeDocument/2006/relationships" r:id="rId10"/>
          <a:extLst>
            <a:ext uri="{FF2B5EF4-FFF2-40B4-BE49-F238E27FC236}">
              <a16:creationId xmlns:a16="http://schemas.microsoft.com/office/drawing/2014/main" xmlns="" id="{8B667718-2F2C-484E-9D8C-4658B16D3488}"/>
            </a:ext>
          </a:extLst>
        </xdr:cNvPr>
        <xdr:cNvSpPr/>
      </xdr:nvSpPr>
      <xdr:spPr>
        <a:xfrm>
          <a:off x="600074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APROVAÇÃO</a:t>
          </a:r>
        </a:p>
      </xdr:txBody>
    </xdr:sp>
    <xdr:clientData/>
  </xdr:twoCellAnchor>
  <xdr:twoCellAnchor editAs="absolute">
    <xdr:from>
      <xdr:col>0</xdr:col>
      <xdr:colOff>0</xdr:colOff>
      <xdr:row>0</xdr:row>
      <xdr:rowOff>0</xdr:rowOff>
    </xdr:from>
    <xdr:to>
      <xdr:col>1</xdr:col>
      <xdr:colOff>781208</xdr:colOff>
      <xdr:row>0</xdr:row>
      <xdr:rowOff>378000</xdr:rowOff>
    </xdr:to>
    <xdr:pic>
      <xdr:nvPicPr>
        <xdr:cNvPr id="15" name="Imagem 1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2</xdr:col>
      <xdr:colOff>246323</xdr:colOff>
      <xdr:row>1</xdr:row>
      <xdr:rowOff>38100</xdr:rowOff>
    </xdr:from>
    <xdr:to>
      <xdr:col>2</xdr:col>
      <xdr:colOff>930323</xdr:colOff>
      <xdr:row>2</xdr:row>
      <xdr:rowOff>47775</xdr:rowOff>
    </xdr:to>
    <xdr:sp macro="" textlink="">
      <xdr:nvSpPr>
        <xdr:cNvPr id="16" name="Retângulo 15">
          <a:hlinkClick xmlns:r="http://schemas.openxmlformats.org/officeDocument/2006/relationships" r:id="rId4"/>
          <a:extLst>
            <a:ext uri="{FF2B5EF4-FFF2-40B4-BE49-F238E27FC236}">
              <a16:creationId xmlns:a16="http://schemas.microsoft.com/office/drawing/2014/main" xmlns="" id="{8B667718-2F2C-484E-9D8C-4658B16D3488}"/>
            </a:ext>
          </a:extLst>
        </xdr:cNvPr>
        <xdr:cNvSpPr/>
      </xdr:nvSpPr>
      <xdr:spPr>
        <a:xfrm>
          <a:off x="2351348"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1</a:t>
          </a:r>
          <a:endParaRPr lang="pt-BR" sz="1100" b="0">
            <a:solidFill>
              <a:schemeClr val="bg1"/>
            </a:solidFill>
          </a:endParaRPr>
        </a:p>
      </xdr:txBody>
    </xdr:sp>
    <xdr:clientData/>
  </xdr:twoCellAnchor>
  <xdr:twoCellAnchor editAs="absolute">
    <xdr:from>
      <xdr:col>2</xdr:col>
      <xdr:colOff>990600</xdr:colOff>
      <xdr:row>1</xdr:row>
      <xdr:rowOff>38100</xdr:rowOff>
    </xdr:from>
    <xdr:to>
      <xdr:col>3</xdr:col>
      <xdr:colOff>245850</xdr:colOff>
      <xdr:row>2</xdr:row>
      <xdr:rowOff>47775</xdr:rowOff>
    </xdr:to>
    <xdr:sp macro="" textlink="">
      <xdr:nvSpPr>
        <xdr:cNvPr id="17" name="Retângulo 16">
          <a:hlinkClick xmlns:r="http://schemas.openxmlformats.org/officeDocument/2006/relationships" r:id="rId12"/>
          <a:extLst>
            <a:ext uri="{FF2B5EF4-FFF2-40B4-BE49-F238E27FC236}">
              <a16:creationId xmlns:a16="http://schemas.microsoft.com/office/drawing/2014/main" xmlns="" id="{8B667718-2F2C-484E-9D8C-4658B16D3488}"/>
            </a:ext>
          </a:extLst>
        </xdr:cNvPr>
        <xdr:cNvSpPr/>
      </xdr:nvSpPr>
      <xdr:spPr>
        <a:xfrm>
          <a:off x="3095625"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2</a:t>
          </a:r>
          <a:endParaRPr lang="pt-BR" sz="1100" b="0">
            <a:solidFill>
              <a:schemeClr val="bg1"/>
            </a:solidFill>
          </a:endParaRPr>
        </a:p>
      </xdr:txBody>
    </xdr:sp>
    <xdr:clientData/>
  </xdr:twoCellAnchor>
  <xdr:twoCellAnchor editAs="absolute">
    <xdr:from>
      <xdr:col>3</xdr:col>
      <xdr:colOff>304800</xdr:colOff>
      <xdr:row>1</xdr:row>
      <xdr:rowOff>38100</xdr:rowOff>
    </xdr:from>
    <xdr:to>
      <xdr:col>4</xdr:col>
      <xdr:colOff>522075</xdr:colOff>
      <xdr:row>2</xdr:row>
      <xdr:rowOff>47775</xdr:rowOff>
    </xdr:to>
    <xdr:sp macro="" textlink="">
      <xdr:nvSpPr>
        <xdr:cNvPr id="18" name="Retângulo 17">
          <a:hlinkClick xmlns:r="http://schemas.openxmlformats.org/officeDocument/2006/relationships" r:id="rId13"/>
          <a:extLst>
            <a:ext uri="{FF2B5EF4-FFF2-40B4-BE49-F238E27FC236}">
              <a16:creationId xmlns:a16="http://schemas.microsoft.com/office/drawing/2014/main" xmlns="" id="{8B667718-2F2C-484E-9D8C-4658B16D3488}"/>
            </a:ext>
          </a:extLst>
        </xdr:cNvPr>
        <xdr:cNvSpPr/>
      </xdr:nvSpPr>
      <xdr:spPr>
        <a:xfrm>
          <a:off x="3838575"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3</a:t>
          </a:r>
          <a:endParaRPr lang="pt-BR" sz="1100" b="0">
            <a:solidFill>
              <a:schemeClr val="bg1"/>
            </a:solidFill>
          </a:endParaRPr>
        </a:p>
      </xdr:txBody>
    </xdr:sp>
    <xdr:clientData/>
  </xdr:twoCellAnchor>
  <xdr:twoCellAnchor editAs="absolute">
    <xdr:from>
      <xdr:col>4</xdr:col>
      <xdr:colOff>581025</xdr:colOff>
      <xdr:row>1</xdr:row>
      <xdr:rowOff>38100</xdr:rowOff>
    </xdr:from>
    <xdr:to>
      <xdr:col>5</xdr:col>
      <xdr:colOff>283950</xdr:colOff>
      <xdr:row>2</xdr:row>
      <xdr:rowOff>47775</xdr:rowOff>
    </xdr:to>
    <xdr:sp macro="" textlink="">
      <xdr:nvSpPr>
        <xdr:cNvPr id="19" name="Retângulo 18">
          <a:hlinkClick xmlns:r="http://schemas.openxmlformats.org/officeDocument/2006/relationships" r:id="rId14"/>
          <a:extLst>
            <a:ext uri="{FF2B5EF4-FFF2-40B4-BE49-F238E27FC236}">
              <a16:creationId xmlns:a16="http://schemas.microsoft.com/office/drawing/2014/main" xmlns="" id="{8B667718-2F2C-484E-9D8C-4658B16D3488}"/>
            </a:ext>
          </a:extLst>
        </xdr:cNvPr>
        <xdr:cNvSpPr/>
      </xdr:nvSpPr>
      <xdr:spPr>
        <a:xfrm>
          <a:off x="4581525" y="419100"/>
          <a:ext cx="684000" cy="324000"/>
        </a:xfrm>
        <a:prstGeom prst="rect">
          <a:avLst/>
        </a:prstGeom>
        <a:solidFill>
          <a:schemeClr val="bg1"/>
        </a:solidFill>
        <a:ln>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1">
              <a:solidFill>
                <a:sysClr val="windowText" lastClr="000000"/>
              </a:solidFill>
            </a:rPr>
            <a:t>Etapa</a:t>
          </a:r>
          <a:r>
            <a:rPr lang="pt-BR" sz="1100" b="1" baseline="0">
              <a:solidFill>
                <a:sysClr val="windowText" lastClr="000000"/>
              </a:solidFill>
            </a:rPr>
            <a:t> 4</a:t>
          </a:r>
          <a:endParaRPr lang="pt-BR" sz="1100" b="1">
            <a:solidFill>
              <a:sysClr val="windowText" lastClr="000000"/>
            </a:solidFill>
          </a:endParaRPr>
        </a:p>
      </xdr:txBody>
    </xdr:sp>
    <xdr:clientData/>
  </xdr:twoCellAnchor>
  <xdr:twoCellAnchor editAs="absolute">
    <xdr:from>
      <xdr:col>5</xdr:col>
      <xdr:colOff>342900</xdr:colOff>
      <xdr:row>1</xdr:row>
      <xdr:rowOff>38100</xdr:rowOff>
    </xdr:from>
    <xdr:to>
      <xdr:col>6</xdr:col>
      <xdr:colOff>45825</xdr:colOff>
      <xdr:row>2</xdr:row>
      <xdr:rowOff>47775</xdr:rowOff>
    </xdr:to>
    <xdr:sp macro="" textlink="">
      <xdr:nvSpPr>
        <xdr:cNvPr id="20" name="Retângulo 19">
          <a:hlinkClick xmlns:r="http://schemas.openxmlformats.org/officeDocument/2006/relationships" r:id="rId15"/>
          <a:extLst>
            <a:ext uri="{FF2B5EF4-FFF2-40B4-BE49-F238E27FC236}">
              <a16:creationId xmlns:a16="http://schemas.microsoft.com/office/drawing/2014/main" xmlns="" id="{8B667718-2F2C-484E-9D8C-4658B16D3488}"/>
            </a:ext>
          </a:extLst>
        </xdr:cNvPr>
        <xdr:cNvSpPr/>
      </xdr:nvSpPr>
      <xdr:spPr>
        <a:xfrm>
          <a:off x="5324475"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5</a:t>
          </a:r>
          <a:endParaRPr lang="pt-BR" sz="1100" b="0">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215900</xdr:colOff>
      <xdr:row>5</xdr:row>
      <xdr:rowOff>0</xdr:rowOff>
    </xdr:from>
    <xdr:to>
      <xdr:col>1</xdr:col>
      <xdr:colOff>215900</xdr:colOff>
      <xdr:row>5</xdr:row>
      <xdr:rowOff>0</xdr:rowOff>
    </xdr:to>
    <xdr:pic>
      <xdr:nvPicPr>
        <xdr:cNvPr id="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875" y="12192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107950</xdr:rowOff>
    </xdr:to>
    <xdr:pic>
      <xdr:nvPicPr>
        <xdr:cNvPr id="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381000"/>
          <a:ext cx="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57150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38100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69850</xdr:rowOff>
    </xdr:to>
    <xdr:pic>
      <xdr:nvPicPr>
        <xdr:cNvPr id="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381000"/>
          <a:ext cx="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69850</xdr:rowOff>
    </xdr:to>
    <xdr:pic>
      <xdr:nvPicPr>
        <xdr:cNvPr id="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381000"/>
          <a:ext cx="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742950</xdr:colOff>
      <xdr:row>3</xdr:row>
      <xdr:rowOff>15139</xdr:rowOff>
    </xdr:from>
    <xdr:ext cx="5748600" cy="428964"/>
    <xdr:sp macro="" textlink="">
      <xdr:nvSpPr>
        <xdr:cNvPr id="7" name="CaixaDeTexto 6"/>
        <xdr:cNvSpPr txBox="1"/>
      </xdr:nvSpPr>
      <xdr:spPr>
        <a:xfrm>
          <a:off x="5724525" y="586639"/>
          <a:ext cx="5748600" cy="428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r"/>
          <a:r>
            <a:rPr lang="pt-BR" sz="1050"/>
            <a:t>Nesta aba você </a:t>
          </a:r>
          <a:r>
            <a:rPr lang="pt-BR" sz="1050">
              <a:solidFill>
                <a:schemeClr val="dk1"/>
              </a:solidFill>
              <a:effectLst/>
              <a:latin typeface="+mn-lt"/>
              <a:ea typeface="+mn-ea"/>
              <a:cs typeface="+mn-cs"/>
            </a:rPr>
            <a:t>encontra os candidatos que foram</a:t>
          </a:r>
          <a:r>
            <a:rPr lang="pt-BR" sz="1050" baseline="0">
              <a:solidFill>
                <a:schemeClr val="dk1"/>
              </a:solidFill>
              <a:effectLst/>
              <a:latin typeface="+mn-lt"/>
              <a:ea typeface="+mn-ea"/>
              <a:cs typeface="+mn-cs"/>
            </a:rPr>
            <a:t> aprovados na etapa 4. Aqui vovê</a:t>
          </a:r>
          <a:r>
            <a:rPr lang="pt-BR" sz="1050">
              <a:solidFill>
                <a:schemeClr val="dk1"/>
              </a:solidFill>
              <a:effectLst/>
              <a:latin typeface="+mn-lt"/>
              <a:ea typeface="+mn-ea"/>
              <a:cs typeface="+mn-cs"/>
            </a:rPr>
            <a:t> </a:t>
          </a:r>
          <a:r>
            <a:rPr lang="pt-BR" sz="1050"/>
            <a:t>irá registrar ao longo do processo seletivo quais candidatos foram aprovados ou reprovados nessa etapa.</a:t>
          </a:r>
        </a:p>
      </xdr:txBody>
    </xdr:sp>
    <xdr:clientData/>
  </xdr:oneCellAnchor>
  <xdr:twoCellAnchor editAs="absolute">
    <xdr:from>
      <xdr:col>2</xdr:col>
      <xdr:colOff>246323</xdr:colOff>
      <xdr:row>0</xdr:row>
      <xdr:rowOff>0</xdr:rowOff>
    </xdr:from>
    <xdr:to>
      <xdr:col>2</xdr:col>
      <xdr:colOff>1074323</xdr:colOff>
      <xdr:row>1</xdr:row>
      <xdr:rowOff>15000</xdr:rowOff>
    </xdr:to>
    <xdr:sp macro="" textlink="">
      <xdr:nvSpPr>
        <xdr:cNvPr id="8" name="Retângulo 7">
          <a:hlinkClick xmlns:r="http://schemas.openxmlformats.org/officeDocument/2006/relationships" r:id="rId2"/>
          <a:extLst>
            <a:ext uri="{FF2B5EF4-FFF2-40B4-BE49-F238E27FC236}">
              <a16:creationId xmlns:a16="http://schemas.microsoft.com/office/drawing/2014/main" xmlns="" id="{59780814-C7F9-4922-9F89-14605BB9382F}"/>
            </a:ext>
          </a:extLst>
        </xdr:cNvPr>
        <xdr:cNvSpPr/>
      </xdr:nvSpPr>
      <xdr:spPr>
        <a:xfrm>
          <a:off x="235134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CADASTRO</a:t>
          </a:r>
        </a:p>
      </xdr:txBody>
    </xdr:sp>
    <xdr:clientData/>
  </xdr:twoCellAnchor>
  <xdr:twoCellAnchor editAs="absolute">
    <xdr:from>
      <xdr:col>2</xdr:col>
      <xdr:colOff>1153049</xdr:colOff>
      <xdr:row>0</xdr:row>
      <xdr:rowOff>0</xdr:rowOff>
    </xdr:from>
    <xdr:to>
      <xdr:col>4</xdr:col>
      <xdr:colOff>85574</xdr:colOff>
      <xdr:row>1</xdr:row>
      <xdr:rowOff>15000</xdr:rowOff>
    </xdr:to>
    <xdr:sp macro="" textlink="">
      <xdr:nvSpPr>
        <xdr:cNvPr id="9" name="Retângulo 8">
          <a:hlinkClick xmlns:r="http://schemas.openxmlformats.org/officeDocument/2006/relationships" r:id="rId3"/>
          <a:extLst>
            <a:ext uri="{FF2B5EF4-FFF2-40B4-BE49-F238E27FC236}">
              <a16:creationId xmlns:a16="http://schemas.microsoft.com/office/drawing/2014/main" xmlns="" id="{4D6D05B1-42C8-47E2-90C8-8606C977F2FF}"/>
            </a:ext>
          </a:extLst>
        </xdr:cNvPr>
        <xdr:cNvSpPr/>
      </xdr:nvSpPr>
      <xdr:spPr>
        <a:xfrm>
          <a:off x="3258074"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PROCESSOS</a:t>
          </a:r>
        </a:p>
      </xdr:txBody>
    </xdr:sp>
    <xdr:clientData/>
  </xdr:twoCellAnchor>
  <xdr:twoCellAnchor editAs="absolute">
    <xdr:from>
      <xdr:col>5</xdr:col>
      <xdr:colOff>104762</xdr:colOff>
      <xdr:row>0</xdr:row>
      <xdr:rowOff>0</xdr:rowOff>
    </xdr:from>
    <xdr:to>
      <xdr:col>5</xdr:col>
      <xdr:colOff>932762</xdr:colOff>
      <xdr:row>1</xdr:row>
      <xdr:rowOff>15000</xdr:rowOff>
    </xdr:to>
    <xdr:sp macro="" textlink="">
      <xdr:nvSpPr>
        <xdr:cNvPr id="10" name="Retângulo 9">
          <a:hlinkClick xmlns:r="http://schemas.openxmlformats.org/officeDocument/2006/relationships" r:id="rId4"/>
          <a:extLst>
            <a:ext uri="{FF2B5EF4-FFF2-40B4-BE49-F238E27FC236}">
              <a16:creationId xmlns:a16="http://schemas.microsoft.com/office/drawing/2014/main" xmlns="" id="{8B667718-2F2C-484E-9D8C-4658B16D3488}"/>
            </a:ext>
          </a:extLst>
        </xdr:cNvPr>
        <xdr:cNvSpPr/>
      </xdr:nvSpPr>
      <xdr:spPr>
        <a:xfrm>
          <a:off x="5086337" y="0"/>
          <a:ext cx="828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ETAPAS</a:t>
          </a:r>
        </a:p>
      </xdr:txBody>
    </xdr:sp>
    <xdr:clientData/>
  </xdr:twoCellAnchor>
  <xdr:twoCellAnchor editAs="absolute">
    <xdr:from>
      <xdr:col>6</xdr:col>
      <xdr:colOff>3814745</xdr:colOff>
      <xdr:row>0</xdr:row>
      <xdr:rowOff>0</xdr:rowOff>
    </xdr:from>
    <xdr:to>
      <xdr:col>6</xdr:col>
      <xdr:colOff>4642745</xdr:colOff>
      <xdr:row>1</xdr:row>
      <xdr:rowOff>15000</xdr:rowOff>
    </xdr:to>
    <xdr:sp macro="" textlink="">
      <xdr:nvSpPr>
        <xdr:cNvPr id="11" name="Retângulo 10">
          <a:hlinkClick xmlns:r="http://schemas.openxmlformats.org/officeDocument/2006/relationships" r:id="rId5"/>
          <a:extLst>
            <a:ext uri="{FF2B5EF4-FFF2-40B4-BE49-F238E27FC236}">
              <a16:creationId xmlns:a16="http://schemas.microsoft.com/office/drawing/2014/main" xmlns="" id="{76C32809-6107-4C6B-85DF-66702C9AF183}"/>
            </a:ext>
          </a:extLst>
        </xdr:cNvPr>
        <xdr:cNvSpPr/>
      </xdr:nvSpPr>
      <xdr:spPr>
        <a:xfrm>
          <a:off x="9777395"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4</xdr:col>
      <xdr:colOff>161918</xdr:colOff>
      <xdr:row>0</xdr:row>
      <xdr:rowOff>0</xdr:rowOff>
    </xdr:from>
    <xdr:to>
      <xdr:col>5</xdr:col>
      <xdr:colOff>8843</xdr:colOff>
      <xdr:row>1</xdr:row>
      <xdr:rowOff>15000</xdr:rowOff>
    </xdr:to>
    <xdr:sp macro="" textlink="">
      <xdr:nvSpPr>
        <xdr:cNvPr id="13" name="Retângulo 12">
          <a:hlinkClick xmlns:r="http://schemas.openxmlformats.org/officeDocument/2006/relationships" r:id="rId6"/>
          <a:extLst>
            <a:ext uri="{FF2B5EF4-FFF2-40B4-BE49-F238E27FC236}">
              <a16:creationId xmlns:a16="http://schemas.microsoft.com/office/drawing/2014/main" xmlns="" id="{8B667718-2F2C-484E-9D8C-4658B16D3488}"/>
            </a:ext>
          </a:extLst>
        </xdr:cNvPr>
        <xdr:cNvSpPr/>
      </xdr:nvSpPr>
      <xdr:spPr>
        <a:xfrm>
          <a:off x="416241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MAPA</a:t>
          </a:r>
        </a:p>
      </xdr:txBody>
    </xdr:sp>
    <xdr:clientData/>
  </xdr:twoCellAnchor>
  <xdr:twoCellAnchor editAs="absolute">
    <xdr:from>
      <xdr:col>6</xdr:col>
      <xdr:colOff>2838443</xdr:colOff>
      <xdr:row>0</xdr:row>
      <xdr:rowOff>0</xdr:rowOff>
    </xdr:from>
    <xdr:to>
      <xdr:col>6</xdr:col>
      <xdr:colOff>3738443</xdr:colOff>
      <xdr:row>1</xdr:row>
      <xdr:rowOff>15000</xdr:rowOff>
    </xdr:to>
    <xdr:sp macro="" textlink="">
      <xdr:nvSpPr>
        <xdr:cNvPr id="14" name="Retângulo 13">
          <a:hlinkClick xmlns:r="http://schemas.openxmlformats.org/officeDocument/2006/relationships" r:id="rId7"/>
          <a:extLst>
            <a:ext uri="{FF2B5EF4-FFF2-40B4-BE49-F238E27FC236}">
              <a16:creationId xmlns:a16="http://schemas.microsoft.com/office/drawing/2014/main" xmlns="" id="{8B667718-2F2C-484E-9D8C-4658B16D3488}"/>
            </a:ext>
          </a:extLst>
        </xdr:cNvPr>
        <xdr:cNvSpPr/>
      </xdr:nvSpPr>
      <xdr:spPr>
        <a:xfrm>
          <a:off x="880109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6</xdr:col>
      <xdr:colOff>1009643</xdr:colOff>
      <xdr:row>0</xdr:row>
      <xdr:rowOff>0</xdr:rowOff>
    </xdr:from>
    <xdr:to>
      <xdr:col>6</xdr:col>
      <xdr:colOff>1837643</xdr:colOff>
      <xdr:row>1</xdr:row>
      <xdr:rowOff>15000</xdr:rowOff>
    </xdr:to>
    <xdr:sp macro="" textlink="">
      <xdr:nvSpPr>
        <xdr:cNvPr id="15" name="Retângulo 14">
          <a:hlinkClick xmlns:r="http://schemas.openxmlformats.org/officeDocument/2006/relationships" r:id="rId8"/>
          <a:extLst>
            <a:ext uri="{FF2B5EF4-FFF2-40B4-BE49-F238E27FC236}">
              <a16:creationId xmlns:a16="http://schemas.microsoft.com/office/drawing/2014/main" xmlns="" id="{8B667718-2F2C-484E-9D8C-4658B16D3488}"/>
            </a:ext>
          </a:extLst>
        </xdr:cNvPr>
        <xdr:cNvSpPr/>
      </xdr:nvSpPr>
      <xdr:spPr>
        <a:xfrm>
          <a:off x="69722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FUNIL</a:t>
          </a:r>
        </a:p>
      </xdr:txBody>
    </xdr:sp>
    <xdr:clientData/>
  </xdr:twoCellAnchor>
  <xdr:twoCellAnchor editAs="absolute">
    <xdr:from>
      <xdr:col>6</xdr:col>
      <xdr:colOff>1924043</xdr:colOff>
      <xdr:row>0</xdr:row>
      <xdr:rowOff>0</xdr:rowOff>
    </xdr:from>
    <xdr:to>
      <xdr:col>6</xdr:col>
      <xdr:colOff>2752043</xdr:colOff>
      <xdr:row>1</xdr:row>
      <xdr:rowOff>15000</xdr:rowOff>
    </xdr:to>
    <xdr:sp macro="" textlink="">
      <xdr:nvSpPr>
        <xdr:cNvPr id="16" name="Retângulo 15">
          <a:hlinkClick xmlns:r="http://schemas.openxmlformats.org/officeDocument/2006/relationships" r:id="rId9"/>
          <a:extLst>
            <a:ext uri="{FF2B5EF4-FFF2-40B4-BE49-F238E27FC236}">
              <a16:creationId xmlns:a16="http://schemas.microsoft.com/office/drawing/2014/main" xmlns="" id="{8B667718-2F2C-484E-9D8C-4658B16D3488}"/>
            </a:ext>
          </a:extLst>
        </xdr:cNvPr>
        <xdr:cNvSpPr/>
      </xdr:nvSpPr>
      <xdr:spPr>
        <a:xfrm>
          <a:off x="78866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6</xdr:col>
      <xdr:colOff>38093</xdr:colOff>
      <xdr:row>0</xdr:row>
      <xdr:rowOff>0</xdr:rowOff>
    </xdr:from>
    <xdr:to>
      <xdr:col>6</xdr:col>
      <xdr:colOff>938093</xdr:colOff>
      <xdr:row>1</xdr:row>
      <xdr:rowOff>15000</xdr:rowOff>
    </xdr:to>
    <xdr:sp macro="" textlink="">
      <xdr:nvSpPr>
        <xdr:cNvPr id="17" name="Retângulo 16">
          <a:hlinkClick xmlns:r="http://schemas.openxmlformats.org/officeDocument/2006/relationships" r:id="rId10"/>
          <a:extLst>
            <a:ext uri="{FF2B5EF4-FFF2-40B4-BE49-F238E27FC236}">
              <a16:creationId xmlns:a16="http://schemas.microsoft.com/office/drawing/2014/main" xmlns="" id="{8B667718-2F2C-484E-9D8C-4658B16D3488}"/>
            </a:ext>
          </a:extLst>
        </xdr:cNvPr>
        <xdr:cNvSpPr/>
      </xdr:nvSpPr>
      <xdr:spPr>
        <a:xfrm>
          <a:off x="600074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APROVAÇÃO</a:t>
          </a:r>
        </a:p>
      </xdr:txBody>
    </xdr:sp>
    <xdr:clientData/>
  </xdr:twoCellAnchor>
  <xdr:twoCellAnchor editAs="absolute">
    <xdr:from>
      <xdr:col>0</xdr:col>
      <xdr:colOff>0</xdr:colOff>
      <xdr:row>0</xdr:row>
      <xdr:rowOff>0</xdr:rowOff>
    </xdr:from>
    <xdr:to>
      <xdr:col>1</xdr:col>
      <xdr:colOff>781208</xdr:colOff>
      <xdr:row>0</xdr:row>
      <xdr:rowOff>378000</xdr:rowOff>
    </xdr:to>
    <xdr:pic>
      <xdr:nvPicPr>
        <xdr:cNvPr id="18" name="Imagem 1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2</xdr:col>
      <xdr:colOff>246323</xdr:colOff>
      <xdr:row>1</xdr:row>
      <xdr:rowOff>38100</xdr:rowOff>
    </xdr:from>
    <xdr:to>
      <xdr:col>2</xdr:col>
      <xdr:colOff>930323</xdr:colOff>
      <xdr:row>2</xdr:row>
      <xdr:rowOff>47775</xdr:rowOff>
    </xdr:to>
    <xdr:sp macro="" textlink="">
      <xdr:nvSpPr>
        <xdr:cNvPr id="19" name="Retângulo 18">
          <a:hlinkClick xmlns:r="http://schemas.openxmlformats.org/officeDocument/2006/relationships" r:id="rId4"/>
          <a:extLst>
            <a:ext uri="{FF2B5EF4-FFF2-40B4-BE49-F238E27FC236}">
              <a16:creationId xmlns:a16="http://schemas.microsoft.com/office/drawing/2014/main" xmlns="" id="{8B667718-2F2C-484E-9D8C-4658B16D3488}"/>
            </a:ext>
          </a:extLst>
        </xdr:cNvPr>
        <xdr:cNvSpPr/>
      </xdr:nvSpPr>
      <xdr:spPr>
        <a:xfrm>
          <a:off x="2351348"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1</a:t>
          </a:r>
          <a:endParaRPr lang="pt-BR" sz="1100" b="0">
            <a:solidFill>
              <a:schemeClr val="bg1"/>
            </a:solidFill>
          </a:endParaRPr>
        </a:p>
      </xdr:txBody>
    </xdr:sp>
    <xdr:clientData/>
  </xdr:twoCellAnchor>
  <xdr:twoCellAnchor editAs="absolute">
    <xdr:from>
      <xdr:col>2</xdr:col>
      <xdr:colOff>990600</xdr:colOff>
      <xdr:row>1</xdr:row>
      <xdr:rowOff>38100</xdr:rowOff>
    </xdr:from>
    <xdr:to>
      <xdr:col>3</xdr:col>
      <xdr:colOff>245850</xdr:colOff>
      <xdr:row>2</xdr:row>
      <xdr:rowOff>47775</xdr:rowOff>
    </xdr:to>
    <xdr:sp macro="" textlink="">
      <xdr:nvSpPr>
        <xdr:cNvPr id="20" name="Retângulo 19">
          <a:hlinkClick xmlns:r="http://schemas.openxmlformats.org/officeDocument/2006/relationships" r:id="rId12"/>
          <a:extLst>
            <a:ext uri="{FF2B5EF4-FFF2-40B4-BE49-F238E27FC236}">
              <a16:creationId xmlns:a16="http://schemas.microsoft.com/office/drawing/2014/main" xmlns="" id="{8B667718-2F2C-484E-9D8C-4658B16D3488}"/>
            </a:ext>
          </a:extLst>
        </xdr:cNvPr>
        <xdr:cNvSpPr/>
      </xdr:nvSpPr>
      <xdr:spPr>
        <a:xfrm>
          <a:off x="3095625"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2</a:t>
          </a:r>
          <a:endParaRPr lang="pt-BR" sz="1100" b="0">
            <a:solidFill>
              <a:schemeClr val="bg1"/>
            </a:solidFill>
          </a:endParaRPr>
        </a:p>
      </xdr:txBody>
    </xdr:sp>
    <xdr:clientData/>
  </xdr:twoCellAnchor>
  <xdr:twoCellAnchor editAs="absolute">
    <xdr:from>
      <xdr:col>3</xdr:col>
      <xdr:colOff>304800</xdr:colOff>
      <xdr:row>1</xdr:row>
      <xdr:rowOff>38100</xdr:rowOff>
    </xdr:from>
    <xdr:to>
      <xdr:col>4</xdr:col>
      <xdr:colOff>522075</xdr:colOff>
      <xdr:row>2</xdr:row>
      <xdr:rowOff>47775</xdr:rowOff>
    </xdr:to>
    <xdr:sp macro="" textlink="">
      <xdr:nvSpPr>
        <xdr:cNvPr id="21" name="Retângulo 20">
          <a:hlinkClick xmlns:r="http://schemas.openxmlformats.org/officeDocument/2006/relationships" r:id="rId13"/>
          <a:extLst>
            <a:ext uri="{FF2B5EF4-FFF2-40B4-BE49-F238E27FC236}">
              <a16:creationId xmlns:a16="http://schemas.microsoft.com/office/drawing/2014/main" xmlns="" id="{8B667718-2F2C-484E-9D8C-4658B16D3488}"/>
            </a:ext>
          </a:extLst>
        </xdr:cNvPr>
        <xdr:cNvSpPr/>
      </xdr:nvSpPr>
      <xdr:spPr>
        <a:xfrm>
          <a:off x="3838575"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3</a:t>
          </a:r>
          <a:endParaRPr lang="pt-BR" sz="1100" b="0">
            <a:solidFill>
              <a:schemeClr val="bg1"/>
            </a:solidFill>
          </a:endParaRPr>
        </a:p>
      </xdr:txBody>
    </xdr:sp>
    <xdr:clientData/>
  </xdr:twoCellAnchor>
  <xdr:twoCellAnchor editAs="absolute">
    <xdr:from>
      <xdr:col>4</xdr:col>
      <xdr:colOff>581025</xdr:colOff>
      <xdr:row>1</xdr:row>
      <xdr:rowOff>38100</xdr:rowOff>
    </xdr:from>
    <xdr:to>
      <xdr:col>5</xdr:col>
      <xdr:colOff>283950</xdr:colOff>
      <xdr:row>2</xdr:row>
      <xdr:rowOff>47775</xdr:rowOff>
    </xdr:to>
    <xdr:sp macro="" textlink="">
      <xdr:nvSpPr>
        <xdr:cNvPr id="22" name="Retângulo 21">
          <a:hlinkClick xmlns:r="http://schemas.openxmlformats.org/officeDocument/2006/relationships" r:id="rId14"/>
          <a:extLst>
            <a:ext uri="{FF2B5EF4-FFF2-40B4-BE49-F238E27FC236}">
              <a16:creationId xmlns:a16="http://schemas.microsoft.com/office/drawing/2014/main" xmlns="" id="{8B667718-2F2C-484E-9D8C-4658B16D3488}"/>
            </a:ext>
          </a:extLst>
        </xdr:cNvPr>
        <xdr:cNvSpPr/>
      </xdr:nvSpPr>
      <xdr:spPr>
        <a:xfrm>
          <a:off x="4581525" y="419100"/>
          <a:ext cx="684000" cy="324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Etapa</a:t>
          </a:r>
          <a:r>
            <a:rPr lang="pt-BR" sz="1100" b="0" baseline="0">
              <a:solidFill>
                <a:schemeClr val="bg1"/>
              </a:solidFill>
            </a:rPr>
            <a:t> 4</a:t>
          </a:r>
          <a:endParaRPr lang="pt-BR" sz="1100" b="0">
            <a:solidFill>
              <a:schemeClr val="bg1"/>
            </a:solidFill>
          </a:endParaRPr>
        </a:p>
      </xdr:txBody>
    </xdr:sp>
    <xdr:clientData/>
  </xdr:twoCellAnchor>
  <xdr:twoCellAnchor editAs="absolute">
    <xdr:from>
      <xdr:col>5</xdr:col>
      <xdr:colOff>342900</xdr:colOff>
      <xdr:row>1</xdr:row>
      <xdr:rowOff>38100</xdr:rowOff>
    </xdr:from>
    <xdr:to>
      <xdr:col>6</xdr:col>
      <xdr:colOff>45825</xdr:colOff>
      <xdr:row>2</xdr:row>
      <xdr:rowOff>47775</xdr:rowOff>
    </xdr:to>
    <xdr:sp macro="" textlink="">
      <xdr:nvSpPr>
        <xdr:cNvPr id="23" name="Retângulo 22">
          <a:hlinkClick xmlns:r="http://schemas.openxmlformats.org/officeDocument/2006/relationships" r:id="rId15"/>
          <a:extLst>
            <a:ext uri="{FF2B5EF4-FFF2-40B4-BE49-F238E27FC236}">
              <a16:creationId xmlns:a16="http://schemas.microsoft.com/office/drawing/2014/main" xmlns="" id="{8B667718-2F2C-484E-9D8C-4658B16D3488}"/>
            </a:ext>
          </a:extLst>
        </xdr:cNvPr>
        <xdr:cNvSpPr/>
      </xdr:nvSpPr>
      <xdr:spPr>
        <a:xfrm>
          <a:off x="5324475" y="419100"/>
          <a:ext cx="684000" cy="324000"/>
        </a:xfrm>
        <a:prstGeom prst="rect">
          <a:avLst/>
        </a:prstGeom>
        <a:solidFill>
          <a:schemeClr val="bg1"/>
        </a:solidFill>
        <a:ln>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1">
              <a:solidFill>
                <a:sysClr val="windowText" lastClr="000000"/>
              </a:solidFill>
            </a:rPr>
            <a:t>Etapa</a:t>
          </a:r>
          <a:r>
            <a:rPr lang="pt-BR" sz="1100" b="1" baseline="0">
              <a:solidFill>
                <a:sysClr val="windowText" lastClr="000000"/>
              </a:solidFill>
            </a:rPr>
            <a:t> 5</a:t>
          </a:r>
          <a:endParaRPr lang="pt-BR" sz="11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215900</xdr:colOff>
      <xdr:row>5</xdr:row>
      <xdr:rowOff>0</xdr:rowOff>
    </xdr:from>
    <xdr:to>
      <xdr:col>1</xdr:col>
      <xdr:colOff>215900</xdr:colOff>
      <xdr:row>5</xdr:row>
      <xdr:rowOff>0</xdr:rowOff>
    </xdr:to>
    <xdr:pic>
      <xdr:nvPicPr>
        <xdr:cNvPr id="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875" y="12192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107950</xdr:rowOff>
    </xdr:to>
    <xdr:pic>
      <xdr:nvPicPr>
        <xdr:cNvPr id="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381000"/>
          <a:ext cx="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57150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38100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69850</xdr:rowOff>
    </xdr:to>
    <xdr:pic>
      <xdr:nvPicPr>
        <xdr:cNvPr id="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381000"/>
          <a:ext cx="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xdr:row>
      <xdr:rowOff>0</xdr:rowOff>
    </xdr:from>
    <xdr:to>
      <xdr:col>1</xdr:col>
      <xdr:colOff>1219200</xdr:colOff>
      <xdr:row>3</xdr:row>
      <xdr:rowOff>69850</xdr:rowOff>
    </xdr:to>
    <xdr:pic>
      <xdr:nvPicPr>
        <xdr:cNvPr id="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381000"/>
          <a:ext cx="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657224</xdr:colOff>
      <xdr:row>3</xdr:row>
      <xdr:rowOff>36461</xdr:rowOff>
    </xdr:from>
    <xdr:ext cx="5724000" cy="405367"/>
    <xdr:sp macro="" textlink="">
      <xdr:nvSpPr>
        <xdr:cNvPr id="7" name="CaixaDeTexto 6"/>
        <xdr:cNvSpPr txBox="1"/>
      </xdr:nvSpPr>
      <xdr:spPr>
        <a:xfrm>
          <a:off x="6791324" y="979436"/>
          <a:ext cx="5724000" cy="405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r"/>
          <a:r>
            <a:rPr lang="pt-BR" sz="1000">
              <a:solidFill>
                <a:schemeClr val="dk1"/>
              </a:solidFill>
              <a:effectLst/>
              <a:latin typeface="+mn-lt"/>
              <a:ea typeface="+mn-ea"/>
              <a:cs typeface="+mn-cs"/>
            </a:rPr>
            <a:t>Nesta aba você encontra os candidatos que foram</a:t>
          </a:r>
          <a:r>
            <a:rPr lang="pt-BR" sz="1000" baseline="0">
              <a:solidFill>
                <a:schemeClr val="dk1"/>
              </a:solidFill>
              <a:effectLst/>
              <a:latin typeface="+mn-lt"/>
              <a:ea typeface="+mn-ea"/>
              <a:cs typeface="+mn-cs"/>
            </a:rPr>
            <a:t> aprovados na etapa 5, ou seja, os finalistas do processo. Aqui vovê</a:t>
          </a:r>
          <a:r>
            <a:rPr lang="pt-BR" sz="1000">
              <a:solidFill>
                <a:schemeClr val="dk1"/>
              </a:solidFill>
              <a:effectLst/>
              <a:latin typeface="+mn-lt"/>
              <a:ea typeface="+mn-ea"/>
              <a:cs typeface="+mn-cs"/>
            </a:rPr>
            <a:t> irá registrar a data do fim do processo seletivo</a:t>
          </a:r>
          <a:r>
            <a:rPr lang="pt-BR" sz="1000" baseline="0">
              <a:solidFill>
                <a:schemeClr val="dk1"/>
              </a:solidFill>
              <a:effectLst/>
              <a:latin typeface="+mn-lt"/>
              <a:ea typeface="+mn-ea"/>
              <a:cs typeface="+mn-cs"/>
            </a:rPr>
            <a:t> e se o candidato foi contratado ou não.</a:t>
          </a:r>
          <a:endParaRPr lang="pt-BR" sz="1000">
            <a:effectLst/>
          </a:endParaRPr>
        </a:p>
      </xdr:txBody>
    </xdr:sp>
    <xdr:clientData/>
  </xdr:oneCellAnchor>
  <xdr:twoCellAnchor editAs="absolute">
    <xdr:from>
      <xdr:col>2</xdr:col>
      <xdr:colOff>246323</xdr:colOff>
      <xdr:row>0</xdr:row>
      <xdr:rowOff>0</xdr:rowOff>
    </xdr:from>
    <xdr:to>
      <xdr:col>2</xdr:col>
      <xdr:colOff>1074323</xdr:colOff>
      <xdr:row>1</xdr:row>
      <xdr:rowOff>15000</xdr:rowOff>
    </xdr:to>
    <xdr:sp macro="" textlink="">
      <xdr:nvSpPr>
        <xdr:cNvPr id="8" name="Retângulo 7">
          <a:hlinkClick xmlns:r="http://schemas.openxmlformats.org/officeDocument/2006/relationships" r:id="rId2"/>
          <a:extLst>
            <a:ext uri="{FF2B5EF4-FFF2-40B4-BE49-F238E27FC236}">
              <a16:creationId xmlns:a16="http://schemas.microsoft.com/office/drawing/2014/main" xmlns="" id="{59780814-C7F9-4922-9F89-14605BB9382F}"/>
            </a:ext>
          </a:extLst>
        </xdr:cNvPr>
        <xdr:cNvSpPr/>
      </xdr:nvSpPr>
      <xdr:spPr>
        <a:xfrm>
          <a:off x="235134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CADASTRO</a:t>
          </a:r>
        </a:p>
      </xdr:txBody>
    </xdr:sp>
    <xdr:clientData/>
  </xdr:twoCellAnchor>
  <xdr:twoCellAnchor editAs="absolute">
    <xdr:from>
      <xdr:col>2</xdr:col>
      <xdr:colOff>1153049</xdr:colOff>
      <xdr:row>0</xdr:row>
      <xdr:rowOff>0</xdr:rowOff>
    </xdr:from>
    <xdr:to>
      <xdr:col>3</xdr:col>
      <xdr:colOff>552299</xdr:colOff>
      <xdr:row>1</xdr:row>
      <xdr:rowOff>15000</xdr:rowOff>
    </xdr:to>
    <xdr:sp macro="" textlink="">
      <xdr:nvSpPr>
        <xdr:cNvPr id="9" name="Retângulo 8">
          <a:hlinkClick xmlns:r="http://schemas.openxmlformats.org/officeDocument/2006/relationships" r:id="rId3"/>
          <a:extLst>
            <a:ext uri="{FF2B5EF4-FFF2-40B4-BE49-F238E27FC236}">
              <a16:creationId xmlns:a16="http://schemas.microsoft.com/office/drawing/2014/main" xmlns="" id="{4D6D05B1-42C8-47E2-90C8-8606C977F2FF}"/>
            </a:ext>
          </a:extLst>
        </xdr:cNvPr>
        <xdr:cNvSpPr/>
      </xdr:nvSpPr>
      <xdr:spPr>
        <a:xfrm>
          <a:off x="3258074"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PROCESSOS</a:t>
          </a:r>
        </a:p>
      </xdr:txBody>
    </xdr:sp>
    <xdr:clientData/>
  </xdr:twoCellAnchor>
  <xdr:twoCellAnchor editAs="absolute">
    <xdr:from>
      <xdr:col>4</xdr:col>
      <xdr:colOff>914387</xdr:colOff>
      <xdr:row>0</xdr:row>
      <xdr:rowOff>0</xdr:rowOff>
    </xdr:from>
    <xdr:to>
      <xdr:col>5</xdr:col>
      <xdr:colOff>761312</xdr:colOff>
      <xdr:row>1</xdr:row>
      <xdr:rowOff>15000</xdr:rowOff>
    </xdr:to>
    <xdr:sp macro="" textlink="">
      <xdr:nvSpPr>
        <xdr:cNvPr id="10" name="Retângulo 9">
          <a:hlinkClick xmlns:r="http://schemas.openxmlformats.org/officeDocument/2006/relationships" r:id="rId4"/>
          <a:extLst>
            <a:ext uri="{FF2B5EF4-FFF2-40B4-BE49-F238E27FC236}">
              <a16:creationId xmlns:a16="http://schemas.microsoft.com/office/drawing/2014/main" xmlns="" id="{8B667718-2F2C-484E-9D8C-4658B16D3488}"/>
            </a:ext>
          </a:extLst>
        </xdr:cNvPr>
        <xdr:cNvSpPr/>
      </xdr:nvSpPr>
      <xdr:spPr>
        <a:xfrm>
          <a:off x="5086337"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ETAPAS</a:t>
          </a:r>
        </a:p>
      </xdr:txBody>
    </xdr:sp>
    <xdr:clientData/>
  </xdr:twoCellAnchor>
  <xdr:twoCellAnchor editAs="absolute">
    <xdr:from>
      <xdr:col>10</xdr:col>
      <xdr:colOff>214295</xdr:colOff>
      <xdr:row>0</xdr:row>
      <xdr:rowOff>0</xdr:rowOff>
    </xdr:from>
    <xdr:to>
      <xdr:col>11</xdr:col>
      <xdr:colOff>204095</xdr:colOff>
      <xdr:row>1</xdr:row>
      <xdr:rowOff>15000</xdr:rowOff>
    </xdr:to>
    <xdr:sp macro="" textlink="">
      <xdr:nvSpPr>
        <xdr:cNvPr id="11" name="Retângulo 10">
          <a:hlinkClick xmlns:r="http://schemas.openxmlformats.org/officeDocument/2006/relationships" r:id="rId5"/>
          <a:extLst>
            <a:ext uri="{FF2B5EF4-FFF2-40B4-BE49-F238E27FC236}">
              <a16:creationId xmlns:a16="http://schemas.microsoft.com/office/drawing/2014/main" xmlns="" id="{76C32809-6107-4C6B-85DF-66702C9AF183}"/>
            </a:ext>
          </a:extLst>
        </xdr:cNvPr>
        <xdr:cNvSpPr/>
      </xdr:nvSpPr>
      <xdr:spPr>
        <a:xfrm>
          <a:off x="9777395"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0</xdr:col>
      <xdr:colOff>0</xdr:colOff>
      <xdr:row>0</xdr:row>
      <xdr:rowOff>0</xdr:rowOff>
    </xdr:from>
    <xdr:to>
      <xdr:col>1</xdr:col>
      <xdr:colOff>781208</xdr:colOff>
      <xdr:row>0</xdr:row>
      <xdr:rowOff>378000</xdr:rowOff>
    </xdr:to>
    <xdr:pic>
      <xdr:nvPicPr>
        <xdr:cNvPr id="12" name="Imagem 1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3</xdr:col>
      <xdr:colOff>628643</xdr:colOff>
      <xdr:row>0</xdr:row>
      <xdr:rowOff>0</xdr:rowOff>
    </xdr:from>
    <xdr:to>
      <xdr:col>4</xdr:col>
      <xdr:colOff>818468</xdr:colOff>
      <xdr:row>1</xdr:row>
      <xdr:rowOff>15000</xdr:rowOff>
    </xdr:to>
    <xdr:sp macro="" textlink="">
      <xdr:nvSpPr>
        <xdr:cNvPr id="13" name="Retângulo 12">
          <a:hlinkClick xmlns:r="http://schemas.openxmlformats.org/officeDocument/2006/relationships" r:id="rId7"/>
          <a:extLst>
            <a:ext uri="{FF2B5EF4-FFF2-40B4-BE49-F238E27FC236}">
              <a16:creationId xmlns:a16="http://schemas.microsoft.com/office/drawing/2014/main" xmlns="" id="{8B667718-2F2C-484E-9D8C-4658B16D3488}"/>
            </a:ext>
          </a:extLst>
        </xdr:cNvPr>
        <xdr:cNvSpPr/>
      </xdr:nvSpPr>
      <xdr:spPr>
        <a:xfrm>
          <a:off x="4162418"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MAPA</a:t>
          </a:r>
        </a:p>
      </xdr:txBody>
    </xdr:sp>
    <xdr:clientData/>
  </xdr:twoCellAnchor>
  <xdr:twoCellAnchor editAs="absolute">
    <xdr:from>
      <xdr:col>8</xdr:col>
      <xdr:colOff>809618</xdr:colOff>
      <xdr:row>0</xdr:row>
      <xdr:rowOff>0</xdr:rowOff>
    </xdr:from>
    <xdr:to>
      <xdr:col>10</xdr:col>
      <xdr:colOff>137993</xdr:colOff>
      <xdr:row>1</xdr:row>
      <xdr:rowOff>15000</xdr:rowOff>
    </xdr:to>
    <xdr:sp macro="" textlink="">
      <xdr:nvSpPr>
        <xdr:cNvPr id="14" name="Retângulo 13">
          <a:hlinkClick xmlns:r="http://schemas.openxmlformats.org/officeDocument/2006/relationships" r:id="rId8"/>
          <a:extLst>
            <a:ext uri="{FF2B5EF4-FFF2-40B4-BE49-F238E27FC236}">
              <a16:creationId xmlns:a16="http://schemas.microsoft.com/office/drawing/2014/main" xmlns="" id="{8B667718-2F2C-484E-9D8C-4658B16D3488}"/>
            </a:ext>
          </a:extLst>
        </xdr:cNvPr>
        <xdr:cNvSpPr/>
      </xdr:nvSpPr>
      <xdr:spPr>
        <a:xfrm>
          <a:off x="8801093" y="0"/>
          <a:ext cx="900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6</xdr:col>
      <xdr:colOff>838193</xdr:colOff>
      <xdr:row>0</xdr:row>
      <xdr:rowOff>0</xdr:rowOff>
    </xdr:from>
    <xdr:to>
      <xdr:col>7</xdr:col>
      <xdr:colOff>685118</xdr:colOff>
      <xdr:row>1</xdr:row>
      <xdr:rowOff>15000</xdr:rowOff>
    </xdr:to>
    <xdr:sp macro="" textlink="">
      <xdr:nvSpPr>
        <xdr:cNvPr id="15" name="Retângulo 14">
          <a:hlinkClick xmlns:r="http://schemas.openxmlformats.org/officeDocument/2006/relationships" r:id="rId9"/>
          <a:extLst>
            <a:ext uri="{FF2B5EF4-FFF2-40B4-BE49-F238E27FC236}">
              <a16:creationId xmlns:a16="http://schemas.microsoft.com/office/drawing/2014/main" xmlns="" id="{8B667718-2F2C-484E-9D8C-4658B16D3488}"/>
            </a:ext>
          </a:extLst>
        </xdr:cNvPr>
        <xdr:cNvSpPr/>
      </xdr:nvSpPr>
      <xdr:spPr>
        <a:xfrm>
          <a:off x="69722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FUNIL</a:t>
          </a:r>
        </a:p>
      </xdr:txBody>
    </xdr:sp>
    <xdr:clientData/>
  </xdr:twoCellAnchor>
  <xdr:twoCellAnchor editAs="absolute">
    <xdr:from>
      <xdr:col>7</xdr:col>
      <xdr:colOff>771518</xdr:colOff>
      <xdr:row>0</xdr:row>
      <xdr:rowOff>0</xdr:rowOff>
    </xdr:from>
    <xdr:to>
      <xdr:col>8</xdr:col>
      <xdr:colOff>723218</xdr:colOff>
      <xdr:row>1</xdr:row>
      <xdr:rowOff>15000</xdr:rowOff>
    </xdr:to>
    <xdr:sp macro="" textlink="">
      <xdr:nvSpPr>
        <xdr:cNvPr id="16" name="Retângulo 15">
          <a:hlinkClick xmlns:r="http://schemas.openxmlformats.org/officeDocument/2006/relationships" r:id="rId10"/>
          <a:extLst>
            <a:ext uri="{FF2B5EF4-FFF2-40B4-BE49-F238E27FC236}">
              <a16:creationId xmlns:a16="http://schemas.microsoft.com/office/drawing/2014/main" xmlns="" id="{8B667718-2F2C-484E-9D8C-4658B16D3488}"/>
            </a:ext>
          </a:extLst>
        </xdr:cNvPr>
        <xdr:cNvSpPr/>
      </xdr:nvSpPr>
      <xdr:spPr>
        <a:xfrm>
          <a:off x="7886693" y="0"/>
          <a:ext cx="828000"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5</xdr:col>
      <xdr:colOff>847718</xdr:colOff>
      <xdr:row>0</xdr:row>
      <xdr:rowOff>0</xdr:rowOff>
    </xdr:from>
    <xdr:to>
      <xdr:col>6</xdr:col>
      <xdr:colOff>766643</xdr:colOff>
      <xdr:row>1</xdr:row>
      <xdr:rowOff>15000</xdr:rowOff>
    </xdr:to>
    <xdr:sp macro="" textlink="">
      <xdr:nvSpPr>
        <xdr:cNvPr id="17" name="Retângulo 16">
          <a:hlinkClick xmlns:r="http://schemas.openxmlformats.org/officeDocument/2006/relationships" r:id="rId11"/>
          <a:extLst>
            <a:ext uri="{FF2B5EF4-FFF2-40B4-BE49-F238E27FC236}">
              <a16:creationId xmlns:a16="http://schemas.microsoft.com/office/drawing/2014/main" xmlns="" id="{8B667718-2F2C-484E-9D8C-4658B16D3488}"/>
            </a:ext>
          </a:extLst>
        </xdr:cNvPr>
        <xdr:cNvSpPr/>
      </xdr:nvSpPr>
      <xdr:spPr>
        <a:xfrm>
          <a:off x="6000743" y="0"/>
          <a:ext cx="900000"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APROVAÇÃO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8" Type="http://schemas.openxmlformats.org/officeDocument/2006/relationships/drawing" Target="../drawings/drawing16.xml"/><Relationship Id="rId3" Type="http://schemas.openxmlformats.org/officeDocument/2006/relationships/hyperlink" Target="https://souza.xyz/produto/controle-de-ferias/" TargetMode="External"/><Relationship Id="rId7" Type="http://schemas.openxmlformats.org/officeDocument/2006/relationships/printerSettings" Target="../printerSettings/printerSettings15.bin"/><Relationship Id="rId2" Type="http://schemas.openxmlformats.org/officeDocument/2006/relationships/hyperlink" Target="https://souza.xyz/produto/planilha-cadastro-de-funcionario-com-foto/" TargetMode="External"/><Relationship Id="rId1" Type="http://schemas.openxmlformats.org/officeDocument/2006/relationships/hyperlink" Target="http://luz.vc/ferramentas/planilhas-prontas/planilha-avaliacao-desempenho-competencia/?utm_source=referral&amp;utm_medium=produtos&amp;utm_campaign=fc3" TargetMode="External"/><Relationship Id="rId6" Type="http://schemas.openxmlformats.org/officeDocument/2006/relationships/hyperlink" Target="https://souza.xyz/produto/folha-de-pagamento/" TargetMode="External"/><Relationship Id="rId5" Type="http://schemas.openxmlformats.org/officeDocument/2006/relationships/hyperlink" Target="https://souza.xyz/produto/planilha-de-controle-de-treinamentos/" TargetMode="External"/><Relationship Id="rId4" Type="http://schemas.openxmlformats.org/officeDocument/2006/relationships/hyperlink" Target="https://souza.xyz/produto/avaliacao-desempenho-competencias/"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2"/>
  <sheetViews>
    <sheetView showGridLines="0" workbookViewId="0">
      <selection activeCell="F15" activeCellId="3" sqref="B8:B12 D8:D12 F8:F12 F13:F15"/>
    </sheetView>
  </sheetViews>
  <sheetFormatPr defaultRowHeight="15"/>
  <cols>
    <col min="1" max="1" width="2.7109375" style="137" customWidth="1"/>
    <col min="2" max="2" width="53.7109375" style="137" customWidth="1"/>
    <col min="3" max="3" width="9.140625" style="137"/>
    <col min="4" max="4" width="53.7109375" style="137" customWidth="1"/>
    <col min="5" max="5" width="9.140625" style="137"/>
    <col min="6" max="6" width="53.7109375" style="137" customWidth="1"/>
    <col min="7" max="16384" width="9.140625" style="137"/>
  </cols>
  <sheetData>
    <row r="1" spans="2:6" s="91" customFormat="1" ht="30" customHeight="1"/>
    <row r="2" spans="2:6" s="92" customFormat="1" ht="24.95" customHeight="1"/>
    <row r="3" spans="2:6" s="93" customFormat="1" ht="20.100000000000001" customHeight="1"/>
    <row r="4" spans="2:6" ht="21">
      <c r="B4" s="136" t="s">
        <v>30</v>
      </c>
    </row>
    <row r="6" spans="2:6" ht="20.100000000000001" customHeight="1">
      <c r="B6" s="138" t="s">
        <v>178</v>
      </c>
      <c r="D6" s="138" t="s">
        <v>179</v>
      </c>
      <c r="F6" s="138" t="s">
        <v>180</v>
      </c>
    </row>
    <row r="7" spans="2:6" ht="20.100000000000001" customHeight="1">
      <c r="B7" s="71" t="s">
        <v>12</v>
      </c>
      <c r="D7" s="71" t="s">
        <v>18</v>
      </c>
      <c r="F7" s="71" t="s">
        <v>58</v>
      </c>
    </row>
    <row r="8" spans="2:6" ht="20.100000000000001" customHeight="1">
      <c r="B8" s="139" t="s">
        <v>33</v>
      </c>
      <c r="D8" s="139" t="s">
        <v>38</v>
      </c>
      <c r="F8" s="139" t="s">
        <v>59</v>
      </c>
    </row>
    <row r="9" spans="2:6" ht="20.100000000000001" customHeight="1">
      <c r="B9" s="139" t="s">
        <v>34</v>
      </c>
      <c r="D9" s="139" t="s">
        <v>39</v>
      </c>
      <c r="F9" s="139" t="s">
        <v>60</v>
      </c>
    </row>
    <row r="10" spans="2:6" ht="20.100000000000001" customHeight="1">
      <c r="B10" s="139" t="s">
        <v>15</v>
      </c>
      <c r="D10" s="139" t="s">
        <v>40</v>
      </c>
      <c r="F10" s="139" t="s">
        <v>61</v>
      </c>
    </row>
    <row r="11" spans="2:6" ht="20.100000000000001" customHeight="1">
      <c r="B11" s="139" t="s">
        <v>35</v>
      </c>
      <c r="D11" s="139" t="s">
        <v>41</v>
      </c>
      <c r="F11" s="139" t="s">
        <v>62</v>
      </c>
    </row>
    <row r="12" spans="2:6" ht="20.100000000000001" customHeight="1">
      <c r="B12" s="139" t="s">
        <v>36</v>
      </c>
      <c r="D12" s="139" t="s">
        <v>42</v>
      </c>
      <c r="F12" s="139" t="s">
        <v>63</v>
      </c>
    </row>
    <row r="13" spans="2:6" ht="20.100000000000001" customHeight="1">
      <c r="B13" s="28"/>
      <c r="F13" s="139" t="s">
        <v>64</v>
      </c>
    </row>
    <row r="14" spans="2:6" ht="20.100000000000001" customHeight="1">
      <c r="B14" s="28"/>
      <c r="F14" s="139" t="s">
        <v>65</v>
      </c>
    </row>
    <row r="15" spans="2:6" ht="20.100000000000001" customHeight="1">
      <c r="B15" s="28"/>
      <c r="F15" s="139" t="s">
        <v>66</v>
      </c>
    </row>
    <row r="16" spans="2:6" ht="20.100000000000001" customHeight="1">
      <c r="B16" s="28"/>
      <c r="F16" s="28"/>
    </row>
    <row r="17" spans="2:6" ht="20.100000000000001" customHeight="1">
      <c r="B17" s="28"/>
      <c r="F17" s="28"/>
    </row>
    <row r="18" spans="2:6" ht="20.100000000000001" customHeight="1">
      <c r="B18" s="28"/>
      <c r="F18" s="28"/>
    </row>
    <row r="19" spans="2:6" ht="20.100000000000001" customHeight="1">
      <c r="B19" s="28"/>
      <c r="F19" s="28"/>
    </row>
    <row r="20" spans="2:6" ht="20.100000000000001" customHeight="1">
      <c r="B20" s="28"/>
      <c r="F20" s="28"/>
    </row>
    <row r="21" spans="2:6" ht="20.100000000000001" customHeight="1">
      <c r="B21" s="28"/>
      <c r="F21" s="28"/>
    </row>
    <row r="22" spans="2:6" ht="20.100000000000001" customHeight="1">
      <c r="B22" s="28"/>
      <c r="F22" s="28"/>
    </row>
  </sheetData>
  <sheetProtection password="9004" sheet="1" objects="1" scenarios="1"/>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dimension ref="A1:AV15"/>
  <sheetViews>
    <sheetView showGridLines="0" zoomScaleNormal="100" zoomScaleSheetLayoutView="80" zoomScalePageLayoutView="80" workbookViewId="0">
      <selection sqref="A1:XFD1048576"/>
    </sheetView>
  </sheetViews>
  <sheetFormatPr defaultColWidth="9.140625" defaultRowHeight="15" customHeight="1"/>
  <cols>
    <col min="1" max="1" width="2.7109375" style="6" customWidth="1"/>
    <col min="2" max="2" width="32.7109375" style="6" bestFit="1" customWidth="1"/>
    <col min="3" max="4" width="15" style="6" customWidth="1"/>
    <col min="5" max="49" width="9.5703125" style="6" customWidth="1"/>
    <col min="50" max="51" width="9.7109375" style="6" customWidth="1"/>
    <col min="52" max="53" width="9.42578125" style="6" customWidth="1"/>
    <col min="54" max="16384" width="9.140625" style="6"/>
  </cols>
  <sheetData>
    <row r="1" spans="1:48" s="91" customFormat="1" ht="30" customHeight="1"/>
    <row r="2" spans="1:48" s="92" customFormat="1" ht="24.95" customHeight="1"/>
    <row r="3" spans="1:48" s="93" customFormat="1" ht="20.100000000000001" customHeight="1"/>
    <row r="4" spans="1:48" s="16" customFormat="1" ht="21">
      <c r="A4" s="8"/>
      <c r="B4" s="24" t="s">
        <v>74</v>
      </c>
      <c r="C4" s="43"/>
      <c r="D4" s="23"/>
      <c r="E4" s="23"/>
      <c r="F4" s="23"/>
      <c r="G4" s="23"/>
      <c r="H4" s="23"/>
      <c r="I4" s="23"/>
      <c r="J4" s="8"/>
      <c r="K4" s="15"/>
      <c r="L4" s="8"/>
      <c r="M4" s="8"/>
      <c r="N4" s="8"/>
      <c r="O4" s="8"/>
      <c r="P4" s="8"/>
    </row>
    <row r="5" spans="1:48" s="8" customFormat="1"/>
    <row r="6" spans="1:48" ht="21.95" customHeight="1">
      <c r="B6" s="81" t="s">
        <v>82</v>
      </c>
      <c r="C6" s="81"/>
      <c r="D6" s="81"/>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row>
    <row r="7" spans="1:48" ht="35.1" customHeight="1">
      <c r="B7" s="50" t="s">
        <v>20</v>
      </c>
      <c r="C7" s="50" t="s">
        <v>21</v>
      </c>
      <c r="D7" s="50" t="s">
        <v>22</v>
      </c>
    </row>
    <row r="8" spans="1:48" ht="35.1" customHeight="1">
      <c r="B8" s="29" t="str">
        <f>Cad!D8</f>
        <v>Etapa 1 - Análise de currículo</v>
      </c>
      <c r="C8" s="14">
        <f>COUNTIF(Etapa1!D8:D307,"&gt;0")</f>
        <v>2</v>
      </c>
      <c r="D8" s="14" t="s">
        <v>24</v>
      </c>
    </row>
    <row r="9" spans="1:48" ht="35.1" customHeight="1">
      <c r="B9" s="29" t="str">
        <f>Cad!D9</f>
        <v>Eatpa 2 - Entrevista via WhatsApp</v>
      </c>
      <c r="C9" s="14">
        <f>COUNTIF(Etapa2!D8:D307,"&gt;0")</f>
        <v>2</v>
      </c>
      <c r="D9" s="73">
        <f>C9/$C$8</f>
        <v>1</v>
      </c>
    </row>
    <row r="10" spans="1:48" ht="35.1" customHeight="1">
      <c r="B10" s="29" t="str">
        <f>Cad!D10</f>
        <v>Eatpa 3 - Prova escrita</v>
      </c>
      <c r="C10" s="14">
        <f>COUNTIF(Etapa3!D8:D307,"&gt;0")</f>
        <v>2</v>
      </c>
      <c r="D10" s="73">
        <f>C10/$C$8</f>
        <v>1</v>
      </c>
    </row>
    <row r="11" spans="1:48" ht="35.1" customHeight="1">
      <c r="B11" s="29" t="str">
        <f>Cad!D11</f>
        <v>Eatpa 4 - Estudo de caso</v>
      </c>
      <c r="C11" s="14">
        <f>COUNTIF(Etapa4!D8:D307,"&gt;0")</f>
        <v>2</v>
      </c>
      <c r="D11" s="73">
        <f>C11/$C$8</f>
        <v>1</v>
      </c>
    </row>
    <row r="12" spans="1:48" ht="35.1" customHeight="1">
      <c r="B12" s="29" t="str">
        <f>Cad!D12</f>
        <v>Eatpa 5 - Entrevista com gestor</v>
      </c>
      <c r="C12" s="14">
        <f>COUNTIF(Etapa5!D8:D307,"&gt;0")</f>
        <v>2</v>
      </c>
      <c r="D12" s="73">
        <f>C12/$C$8</f>
        <v>1</v>
      </c>
    </row>
    <row r="13" spans="1:48" ht="35.1" customHeight="1">
      <c r="B13" s="29" t="s">
        <v>26</v>
      </c>
      <c r="C13" s="14">
        <f>COUNTIF(Apro!K8:K307,"Sim")</f>
        <v>1</v>
      </c>
      <c r="D13" s="73">
        <f>C13/$C$8</f>
        <v>0.5</v>
      </c>
    </row>
    <row r="15" spans="1:48" ht="35.1" customHeight="1">
      <c r="B15" s="74" t="s">
        <v>25</v>
      </c>
      <c r="C15" s="75">
        <f>C8-C13</f>
        <v>1</v>
      </c>
      <c r="D15" s="76">
        <f>C15/C8</f>
        <v>0.5</v>
      </c>
    </row>
  </sheetData>
  <sheetProtection password="9004" sheet="1" objects="1" scenarios="1"/>
  <mergeCells count="1">
    <mergeCell ref="B6:D6"/>
  </mergeCells>
  <pageMargins left="0.25" right="0.25" top="0.75" bottom="0.75" header="0.3" footer="0.3"/>
  <pageSetup paperSize="9" scale="82" orientation="landscape" horizontalDpi="4294967292" verticalDpi="4294967292" r:id="rId1"/>
  <colBreaks count="1" manualBreakCount="1">
    <brk id="16" min="3" max="15" man="1"/>
  </colBreaks>
  <drawing r:id="rId2"/>
  <extLst>
    <ext xmlns:mx="http://schemas.microsoft.com/office/mac/excel/2008/main" uri="{64002731-A6B0-56B0-2670-7721B7C09600}">
      <mx:PLV Mode="0" OnePage="0" WScale="56"/>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7"/>
  <sheetViews>
    <sheetView showGridLines="0" zoomScaleNormal="100" zoomScalePageLayoutView="80" workbookViewId="0">
      <selection activeCell="C6" sqref="C6:D6"/>
    </sheetView>
  </sheetViews>
  <sheetFormatPr defaultColWidth="9.140625" defaultRowHeight="15" customHeight="1"/>
  <cols>
    <col min="1" max="1" width="2.7109375" style="6" customWidth="1"/>
    <col min="2" max="2" width="32.7109375" style="6" bestFit="1" customWidth="1"/>
    <col min="3" max="4" width="15" style="6" customWidth="1"/>
    <col min="5" max="49" width="9.5703125" style="6" customWidth="1"/>
    <col min="50" max="51" width="9.7109375" style="6" customWidth="1"/>
    <col min="52" max="53" width="9.42578125" style="6" customWidth="1"/>
    <col min="54" max="16384" width="9.140625" style="6"/>
  </cols>
  <sheetData>
    <row r="1" spans="1:48" s="91" customFormat="1" ht="30" customHeight="1"/>
    <row r="2" spans="1:48" s="92" customFormat="1" ht="24.95" customHeight="1"/>
    <row r="3" spans="1:48" s="93" customFormat="1" ht="20.100000000000001" customHeight="1"/>
    <row r="4" spans="1:48" s="16" customFormat="1" ht="21">
      <c r="A4" s="8"/>
      <c r="B4" s="24" t="s">
        <v>74</v>
      </c>
      <c r="C4" s="43"/>
      <c r="D4" s="23"/>
      <c r="E4" s="23"/>
      <c r="F4" s="23"/>
      <c r="G4" s="23"/>
      <c r="H4" s="23"/>
      <c r="I4" s="23"/>
      <c r="J4" s="8"/>
      <c r="K4" s="15"/>
      <c r="L4" s="8"/>
      <c r="M4" s="8"/>
      <c r="N4" s="8"/>
      <c r="O4" s="8"/>
      <c r="P4" s="8"/>
    </row>
    <row r="5" spans="1:48" s="8" customFormat="1"/>
    <row r="6" spans="1:48" s="8" customFormat="1" ht="20.100000000000001" customHeight="1">
      <c r="B6" s="51" t="s">
        <v>83</v>
      </c>
      <c r="C6" s="153" t="s">
        <v>79</v>
      </c>
      <c r="D6" s="153"/>
    </row>
    <row r="7" spans="1:48" s="8" customFormat="1" ht="5.0999999999999996" customHeight="1"/>
    <row r="8" spans="1:48" ht="24.95" customHeight="1">
      <c r="B8" s="81" t="str">
        <f>"Funil de seleção do processo seletivo "&amp;$C$6</f>
        <v>Funil de seleção do processo seletivo Coordenador-202311</v>
      </c>
      <c r="C8" s="81"/>
      <c r="D8" s="81"/>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row>
    <row r="9" spans="1:48" ht="35.1" customHeight="1">
      <c r="B9" s="50" t="s">
        <v>20</v>
      </c>
      <c r="C9" s="50" t="s">
        <v>21</v>
      </c>
      <c r="D9" s="50" t="s">
        <v>22</v>
      </c>
    </row>
    <row r="10" spans="1:48" ht="35.1" customHeight="1">
      <c r="B10" s="29" t="str">
        <f>Cad!D8</f>
        <v>Etapa 1 - Análise de currículo</v>
      </c>
      <c r="C10" s="14">
        <f>COUNTIFS(Etapa1!D8:D307,"&gt;0",Etapa1!C8:C307,$C$6)</f>
        <v>1</v>
      </c>
      <c r="D10" s="14" t="s">
        <v>24</v>
      </c>
    </row>
    <row r="11" spans="1:48" ht="35.1" customHeight="1">
      <c r="B11" s="29" t="str">
        <f>Cad!D9</f>
        <v>Eatpa 2 - Entrevista via WhatsApp</v>
      </c>
      <c r="C11" s="14">
        <f>COUNTIFS(Etapa2!D8:D307,"&gt;0",Etapa2!C8:C307,$C$6)</f>
        <v>1</v>
      </c>
      <c r="D11" s="73">
        <f>C11/$C$10</f>
        <v>1</v>
      </c>
    </row>
    <row r="12" spans="1:48" ht="35.1" customHeight="1">
      <c r="B12" s="29" t="str">
        <f>Cad!D10</f>
        <v>Eatpa 3 - Prova escrita</v>
      </c>
      <c r="C12" s="14">
        <f>COUNTIFS(Etapa3!D8:D307,"&gt;0",Etapa3!C8:C307,$C$6)</f>
        <v>1</v>
      </c>
      <c r="D12" s="73">
        <f>C12/$C$10</f>
        <v>1</v>
      </c>
    </row>
    <row r="13" spans="1:48" ht="35.1" customHeight="1">
      <c r="B13" s="29" t="str">
        <f>Cad!D11</f>
        <v>Eatpa 4 - Estudo de caso</v>
      </c>
      <c r="C13" s="14">
        <f>COUNTIFS(Etapa4!D8:D307,"&gt;0",Etapa4!C8:C307,$C$6)</f>
        <v>1</v>
      </c>
      <c r="D13" s="73">
        <f>C13/$C$10</f>
        <v>1</v>
      </c>
    </row>
    <row r="14" spans="1:48" ht="35.1" customHeight="1">
      <c r="B14" s="29" t="str">
        <f>Cad!D12</f>
        <v>Eatpa 5 - Entrevista com gestor</v>
      </c>
      <c r="C14" s="14">
        <f>COUNTIFS(Etapa5!D8:D307,"&gt;0",Etapa5!C8:C307,$C$6)</f>
        <v>1</v>
      </c>
      <c r="D14" s="73">
        <f>C14/$C$10</f>
        <v>1</v>
      </c>
    </row>
    <row r="15" spans="1:48" ht="35.1" customHeight="1">
      <c r="B15" s="29" t="s">
        <v>26</v>
      </c>
      <c r="C15" s="14">
        <f>COUNTIFS(Apro!K8:K307,"Sim",Apro!C8:C307,$C$6)</f>
        <v>1</v>
      </c>
      <c r="D15" s="73">
        <f>C15/$C$10</f>
        <v>1</v>
      </c>
    </row>
    <row r="17" spans="2:4" ht="35.1" customHeight="1">
      <c r="B17" s="74" t="s">
        <v>25</v>
      </c>
      <c r="C17" s="75">
        <f>C10-C15</f>
        <v>0</v>
      </c>
      <c r="D17" s="76">
        <f>C17/C10</f>
        <v>0</v>
      </c>
    </row>
  </sheetData>
  <sheetProtection password="9004" sheet="1" objects="1" scenarios="1"/>
  <mergeCells count="2">
    <mergeCell ref="B8:D8"/>
    <mergeCell ref="C6:D6"/>
  </mergeCells>
  <pageMargins left="0.25" right="0.25" top="0.75" bottom="0.75" header="0.3" footer="0.3"/>
  <pageSetup paperSize="9" scale="82" orientation="landscape" horizontalDpi="4294967292" verticalDpi="4294967292" r:id="rId1"/>
  <colBreaks count="1" manualBreakCount="1">
    <brk id="16" min="3" max="17"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Proc!$E$8:$E$27</xm:f>
          </x14:formula1>
          <xm:sqref>C6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pageSetUpPr fitToPage="1"/>
  </sheetPr>
  <dimension ref="A1:AV43"/>
  <sheetViews>
    <sheetView showGridLines="0" zoomScaleNormal="100" zoomScalePageLayoutView="80" workbookViewId="0">
      <selection activeCell="I9" sqref="I9"/>
    </sheetView>
  </sheetViews>
  <sheetFormatPr defaultColWidth="9.140625" defaultRowHeight="15" customHeight="1"/>
  <cols>
    <col min="1" max="1" width="3.7109375" style="6" customWidth="1"/>
    <col min="2" max="2" width="59.42578125" style="3" customWidth="1"/>
    <col min="3" max="6" width="14.140625" style="3" customWidth="1"/>
    <col min="7" max="7" width="0.85546875" style="3" customWidth="1"/>
    <col min="8" max="106" width="9.42578125" style="3" customWidth="1"/>
    <col min="107" max="16384" width="9.140625" style="3"/>
  </cols>
  <sheetData>
    <row r="1" spans="1:48" s="91" customFormat="1" ht="30" customHeight="1"/>
    <row r="2" spans="1:48" s="92" customFormat="1" ht="24.95" customHeight="1"/>
    <row r="3" spans="1:48" s="93" customFormat="1" ht="20.100000000000001" customHeight="1"/>
    <row r="4" spans="1:48" s="53" customFormat="1" ht="14.25" customHeight="1">
      <c r="A4" s="8"/>
      <c r="B4" s="24" t="s">
        <v>84</v>
      </c>
      <c r="C4" s="54"/>
      <c r="D4" s="55"/>
      <c r="E4" s="55"/>
      <c r="F4" s="55"/>
      <c r="G4" s="55"/>
      <c r="H4" s="55"/>
      <c r="I4" s="55"/>
      <c r="J4" s="8"/>
      <c r="K4" s="18"/>
      <c r="L4" s="8"/>
      <c r="M4" s="8"/>
      <c r="N4" s="8"/>
      <c r="O4" s="52"/>
      <c r="P4" s="52"/>
    </row>
    <row r="5" spans="1:48" s="52" customFormat="1" ht="14.25" customHeight="1">
      <c r="A5" s="8"/>
      <c r="B5" s="8"/>
      <c r="C5" s="8"/>
      <c r="D5" s="8"/>
      <c r="E5" s="8"/>
      <c r="F5" s="8"/>
      <c r="G5" s="8"/>
      <c r="H5" s="8"/>
      <c r="I5" s="8"/>
      <c r="J5" s="8"/>
      <c r="K5" s="8"/>
      <c r="L5" s="8"/>
      <c r="M5" s="8"/>
      <c r="N5" s="8"/>
    </row>
    <row r="6" spans="1:48" ht="22.5" customHeight="1">
      <c r="B6" s="56" t="s">
        <v>85</v>
      </c>
      <c r="C6" s="82" t="s">
        <v>68</v>
      </c>
      <c r="D6" s="83"/>
      <c r="E6" s="83"/>
      <c r="F6" s="84"/>
      <c r="G6" s="19"/>
      <c r="H6" s="19"/>
      <c r="I6" s="19"/>
      <c r="J6" s="19"/>
      <c r="K6" s="19"/>
      <c r="L6" s="19"/>
      <c r="M6" s="19"/>
      <c r="N6" s="19"/>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2.5" customHeight="1">
      <c r="A7" s="61">
        <v>2</v>
      </c>
      <c r="B7" s="62" t="s">
        <v>86</v>
      </c>
      <c r="C7" s="85">
        <f>IF($C$6="","",IFERROR(IF(VLOOKUP($C$6,Mapa!$C$8:$L$306,Rel!$A7,FALSE)=0,"",VLOOKUP($C$6,Mapa!$C$8:$L$306,Rel!$A7,FALSE)),""))</f>
        <v>9876543211</v>
      </c>
      <c r="D7" s="85"/>
      <c r="E7" s="85"/>
      <c r="F7" s="85"/>
      <c r="G7" s="6"/>
      <c r="I7" s="6"/>
      <c r="J7" s="6"/>
      <c r="K7" s="6"/>
      <c r="L7" s="6"/>
      <c r="M7" s="6"/>
      <c r="N7" s="6"/>
    </row>
    <row r="8" spans="1:48" ht="22.5" customHeight="1">
      <c r="A8" s="61">
        <v>3</v>
      </c>
      <c r="B8" s="62" t="s">
        <v>87</v>
      </c>
      <c r="C8" s="85" t="str">
        <f>IF($C$6="","",IFERROR(IF(VLOOKUP($C$6,Mapa!$C$8:$L$306,Rel!$A8,FALSE)=0,"",VLOOKUP($C$6,Mapa!$C$8:$L$306,Rel!$A8,FALSE)),""))</f>
        <v>christiand@ig.com</v>
      </c>
      <c r="D8" s="85"/>
      <c r="E8" s="85"/>
      <c r="F8" s="85"/>
      <c r="G8" s="6"/>
      <c r="I8" s="6"/>
      <c r="J8" s="6"/>
      <c r="K8" s="6"/>
      <c r="L8" s="6"/>
      <c r="M8" s="6"/>
      <c r="N8" s="6"/>
    </row>
    <row r="9" spans="1:48" ht="22.5" customHeight="1">
      <c r="A9" s="61">
        <v>4</v>
      </c>
      <c r="B9" s="62" t="s">
        <v>88</v>
      </c>
      <c r="C9" s="86">
        <f>IF($C$6="","",IFERROR(IF(VLOOKUP($C$6,Mapa!$C$8:$L$306,Rel!$A9,FALSE)=0,"",VLOOKUP($C$6,Mapa!$C$8:$L$306,Rel!$A9,FALSE)),""))</f>
        <v>24</v>
      </c>
      <c r="D9" s="86"/>
      <c r="E9" s="86"/>
      <c r="F9" s="86"/>
      <c r="G9" s="6"/>
      <c r="I9" s="6"/>
      <c r="J9" s="6"/>
      <c r="K9" s="6"/>
      <c r="L9" s="6"/>
      <c r="M9" s="6"/>
      <c r="N9" s="6"/>
    </row>
    <row r="10" spans="1:48" ht="22.5" customHeight="1">
      <c r="A10" s="61">
        <v>5</v>
      </c>
      <c r="B10" s="62" t="s">
        <v>89</v>
      </c>
      <c r="C10" s="87" t="str">
        <f>IF($C$6="","",IFERROR(IF(VLOOKUP($C$6,Mapa!$C$8:$L$306,Rel!$A10,FALSE)=0,"",VLOOKUP($C$6,Mapa!$C$8:$L$306,Rel!$A10,FALSE)),""))</f>
        <v>Rua Christian , nº 33, Centro, RJ</v>
      </c>
      <c r="D10" s="88"/>
      <c r="E10" s="88"/>
      <c r="F10" s="89"/>
      <c r="G10" s="6"/>
      <c r="I10" s="6"/>
      <c r="J10" s="6"/>
      <c r="K10" s="6"/>
      <c r="L10" s="6"/>
      <c r="M10" s="6"/>
      <c r="N10" s="6"/>
    </row>
    <row r="11" spans="1:48" ht="22.5" customHeight="1">
      <c r="A11" s="61">
        <v>6</v>
      </c>
      <c r="B11" s="62" t="s">
        <v>90</v>
      </c>
      <c r="C11" s="85" t="str">
        <f>IF($C$6="","",IFERROR(IF(VLOOKUP($C$6,Mapa!$C$8:$L$306,Rel!$A11,FALSE)=0,"",VLOOKUP($C$6,Mapa!$C$8:$L$306,Rel!$A11,FALSE)),""))</f>
        <v>Ensino superior completo</v>
      </c>
      <c r="D11" s="85"/>
      <c r="E11" s="85"/>
      <c r="F11" s="85"/>
      <c r="G11" s="6"/>
      <c r="I11" s="6"/>
      <c r="J11" s="6"/>
      <c r="K11" s="6"/>
      <c r="L11" s="6"/>
      <c r="M11" s="6"/>
      <c r="N11" s="6"/>
    </row>
    <row r="12" spans="1:48" ht="22.5" customHeight="1">
      <c r="A12" s="61">
        <v>7</v>
      </c>
      <c r="B12" s="62" t="s">
        <v>91</v>
      </c>
      <c r="C12" s="85" t="str">
        <f>IF($C$6="","",IFERROR(IF(VLOOKUP($C$6,Mapa!$C$8:$L$306,Rel!$A12,FALSE)=0,"",VLOOKUP($C$6,Mapa!$C$8:$L$306,Rel!$A12,FALSE)),""))</f>
        <v>Supervisor-202321</v>
      </c>
      <c r="D12" s="85"/>
      <c r="E12" s="85"/>
      <c r="F12" s="85"/>
      <c r="G12" s="6"/>
      <c r="I12" s="6"/>
      <c r="J12" s="6"/>
      <c r="K12" s="6"/>
      <c r="L12" s="6"/>
      <c r="M12" s="6"/>
      <c r="N12" s="6"/>
    </row>
    <row r="13" spans="1:48" ht="22.5" customHeight="1">
      <c r="A13" s="61">
        <v>8</v>
      </c>
      <c r="B13" s="62" t="s">
        <v>92</v>
      </c>
      <c r="C13" s="85" t="str">
        <f>IF($C$6="","",IFERROR(IF(VLOOKUP($C$6,Mapa!$C$8:$L$306,Rel!$A13,FALSE)=0,"",VLOOKUP($C$6,Mapa!$C$8:$L$306,Rel!$A13,FALSE)),""))</f>
        <v>Supervisor</v>
      </c>
      <c r="D13" s="85"/>
      <c r="E13" s="85"/>
      <c r="F13" s="85"/>
      <c r="G13" s="6"/>
      <c r="I13" s="6"/>
      <c r="J13" s="6"/>
      <c r="K13" s="6"/>
      <c r="L13" s="6"/>
      <c r="M13" s="6"/>
      <c r="N13" s="6"/>
    </row>
    <row r="14" spans="1:48" ht="22.5" customHeight="1">
      <c r="A14" s="61">
        <v>9</v>
      </c>
      <c r="B14" s="62" t="s">
        <v>93</v>
      </c>
      <c r="C14" s="90">
        <f>IF($C$6="","",IFERROR(IF(VLOOKUP($C$6,Mapa!$C$8:$L$306,Rel!$A14,FALSE)=0,"",VLOOKUP($C$6,Mapa!$C$8:$L$306,Rel!$A14,FALSE)),""))</f>
        <v>44929</v>
      </c>
      <c r="D14" s="90"/>
      <c r="E14" s="90"/>
      <c r="F14" s="90"/>
      <c r="G14" s="6"/>
      <c r="I14" s="6"/>
      <c r="J14" s="6"/>
      <c r="K14" s="6"/>
      <c r="L14" s="6"/>
      <c r="M14" s="6"/>
      <c r="N14" s="6"/>
    </row>
    <row r="15" spans="1:48" ht="22.5" customHeight="1">
      <c r="A15" s="61">
        <v>10</v>
      </c>
      <c r="B15" s="62" t="s">
        <v>94</v>
      </c>
      <c r="C15" s="85" t="str">
        <f>IF($C$6="","",IFERROR(IF(VLOOKUP($C$6,Mapa!$C$8:$L$306,Rel!$A15,FALSE)=0,"",VLOOKUP($C$6,Mapa!$C$8:$L$306,Rel!$A15,FALSE)),""))</f>
        <v/>
      </c>
      <c r="D15" s="85"/>
      <c r="E15" s="85"/>
      <c r="F15" s="85"/>
      <c r="G15" s="6"/>
      <c r="I15" s="6"/>
      <c r="J15" s="6"/>
      <c r="K15" s="6"/>
      <c r="L15" s="6"/>
      <c r="M15" s="6"/>
      <c r="N15" s="6"/>
    </row>
    <row r="16" spans="1:48" ht="5.0999999999999996" customHeight="1">
      <c r="B16" s="6"/>
      <c r="C16" s="6"/>
      <c r="D16" s="6"/>
      <c r="E16" s="6"/>
      <c r="F16" s="6"/>
      <c r="G16" s="6"/>
      <c r="I16" s="6"/>
      <c r="J16" s="6"/>
      <c r="K16" s="6"/>
      <c r="L16" s="6"/>
      <c r="M16" s="6"/>
      <c r="N16" s="6"/>
    </row>
    <row r="17" spans="1:14" ht="22.5" customHeight="1">
      <c r="B17" s="57" t="s">
        <v>95</v>
      </c>
      <c r="C17" s="58" t="s">
        <v>5</v>
      </c>
      <c r="D17" s="58" t="s">
        <v>19</v>
      </c>
      <c r="E17" s="58" t="s">
        <v>43</v>
      </c>
      <c r="F17" s="58" t="s">
        <v>16</v>
      </c>
      <c r="G17" s="6"/>
      <c r="I17" s="6"/>
      <c r="J17" s="6"/>
      <c r="K17" s="6"/>
      <c r="L17" s="6"/>
      <c r="M17" s="6"/>
      <c r="N17" s="6"/>
    </row>
    <row r="18" spans="1:14" ht="22.5" customHeight="1">
      <c r="A18" s="39"/>
      <c r="B18" s="77" t="str">
        <f>Cad!D8</f>
        <v>Etapa 1 - Análise de currículo</v>
      </c>
      <c r="C18" s="59">
        <f>IFERROR(VLOOKUP($C$6,Etapa1!$B$8:$G$307,3,FALSE),"")</f>
        <v>8</v>
      </c>
      <c r="D18" s="60">
        <f>AVERAGEIF(Etapa1!$D$8:$D$307,"&gt;0",Etapa1!$D$8:$D$307)</f>
        <v>9</v>
      </c>
      <c r="E18" s="59" t="str">
        <f>IFERROR(VLOOKUP($C$6,Etapa1!$B$8:$G$307,5,FALSE),"")</f>
        <v>Bom</v>
      </c>
      <c r="F18" s="59" t="str">
        <f>IFERROR(VLOOKUP($C$6,Etapa1!$B$8:$E$307,4,FALSE),"")</f>
        <v>Aprovado</v>
      </c>
      <c r="G18" s="6"/>
      <c r="I18" s="6"/>
      <c r="J18" s="6"/>
      <c r="K18" s="6"/>
      <c r="L18" s="6"/>
      <c r="M18" s="6"/>
      <c r="N18" s="6"/>
    </row>
    <row r="19" spans="1:14" ht="22.5" customHeight="1">
      <c r="A19" s="39"/>
      <c r="B19" s="77" t="str">
        <f>Cad!D9</f>
        <v>Eatpa 2 - Entrevista via WhatsApp</v>
      </c>
      <c r="C19" s="59">
        <f>IFERROR(VLOOKUP($C$6,Etapa2!$B$8:$G$307,3,FALSE),"")</f>
        <v>7</v>
      </c>
      <c r="D19" s="60">
        <f>AVERAGEIF(Etapa2!$D$8:$D$307,"&gt;0",Etapa2!$D$8:$D$307)</f>
        <v>8.5</v>
      </c>
      <c r="E19" s="59" t="str">
        <f>IFERROR(VLOOKUP($C$6,Etapa2!$B$8:$G$307,5,FALSE),"")</f>
        <v>Bom</v>
      </c>
      <c r="F19" s="59" t="str">
        <f>IFERROR(VLOOKUP($C$6,Etapa2!$B$8:$E$307,4,FALSE),"")</f>
        <v>Aprovado</v>
      </c>
      <c r="G19" s="6"/>
      <c r="I19" s="6"/>
      <c r="J19" s="6"/>
      <c r="K19" s="6"/>
      <c r="L19" s="6"/>
      <c r="M19" s="6"/>
      <c r="N19" s="6"/>
    </row>
    <row r="20" spans="1:14" ht="22.5" customHeight="1">
      <c r="A20" s="39"/>
      <c r="B20" s="77" t="str">
        <f>Cad!D10</f>
        <v>Eatpa 3 - Prova escrita</v>
      </c>
      <c r="C20" s="59">
        <f>IFERROR(VLOOKUP($C$6,Etapa3!$B$8:$G$307,3,FALSE),"")</f>
        <v>7</v>
      </c>
      <c r="D20" s="60">
        <f>AVERAGEIF(Etapa3!$D$8:$D$307,"&gt;0",Etapa3!$D$8:$D$307)</f>
        <v>8.5</v>
      </c>
      <c r="E20" s="59" t="str">
        <f>IFERROR(VLOOKUP($C$6,Etapa3!$B$8:$G$307,5,FALSE),"")</f>
        <v>Bom</v>
      </c>
      <c r="F20" s="59" t="str">
        <f>IFERROR(VLOOKUP($C$6,Etapa3!$B$8:$E$307,4,FALSE),"")</f>
        <v>Aprovado</v>
      </c>
      <c r="G20" s="6"/>
      <c r="I20" s="6"/>
      <c r="J20" s="6"/>
      <c r="K20" s="6"/>
      <c r="L20" s="6"/>
      <c r="M20" s="6"/>
      <c r="N20" s="6"/>
    </row>
    <row r="21" spans="1:14" ht="22.5" customHeight="1">
      <c r="A21" s="39"/>
      <c r="B21" s="77" t="str">
        <f>Cad!D11</f>
        <v>Eatpa 4 - Estudo de caso</v>
      </c>
      <c r="C21" s="59">
        <f>IFERROR(VLOOKUP($C$6,Etapa4!$B$8:$G$307,3,FALSE),"")</f>
        <v>6</v>
      </c>
      <c r="D21" s="60">
        <f>AVERAGEIF(Etapa4!$D$8:$D$307,"&gt;0",Etapa4!$D$8:$D$307)</f>
        <v>8</v>
      </c>
      <c r="E21" s="59" t="str">
        <f>IFERROR(VLOOKUP($C$6,Etapa4!$B$8:$G$307,5,FALSE),"")</f>
        <v>Regular</v>
      </c>
      <c r="F21" s="59" t="str">
        <f>IFERROR(VLOOKUP($C$6,Etapa4!$B$8:$E$307,4,FALSE),"")</f>
        <v>Aprovado</v>
      </c>
      <c r="G21" s="6"/>
      <c r="I21" s="6"/>
      <c r="J21" s="6"/>
      <c r="K21" s="6"/>
      <c r="L21" s="6"/>
      <c r="M21" s="6"/>
      <c r="N21" s="6"/>
    </row>
    <row r="22" spans="1:14" ht="22.5" customHeight="1">
      <c r="A22" s="39"/>
      <c r="B22" s="77" t="str">
        <f>Cad!D12</f>
        <v>Eatpa 5 - Entrevista com gestor</v>
      </c>
      <c r="C22" s="59">
        <f>IFERROR(VLOOKUP($C$6,Etapa5!$B$8:$G$307,3,FALSE),"")</f>
        <v>4</v>
      </c>
      <c r="D22" s="60">
        <f>AVERAGEIF(Etapa5!$D$8:$D$307,"&gt;0",Etapa5!$D$8:$D$307)</f>
        <v>6.5</v>
      </c>
      <c r="E22" s="59" t="str">
        <f>IFERROR(VLOOKUP($C$6,Etapa5!$B$8:$G$307,5,FALSE),"")</f>
        <v>Ruim</v>
      </c>
      <c r="F22" s="59" t="str">
        <f>IFERROR(VLOOKUP($C$6,Etapa5!$B$8:$E$307,4,FALSE),"")</f>
        <v>Reprovado</v>
      </c>
      <c r="G22" s="6"/>
      <c r="I22" s="6"/>
      <c r="J22" s="6"/>
      <c r="K22" s="6"/>
      <c r="L22" s="6"/>
      <c r="M22" s="6"/>
      <c r="N22" s="6"/>
    </row>
    <row r="23" spans="1:14" ht="15" customHeight="1">
      <c r="B23" s="6"/>
      <c r="C23" s="6"/>
      <c r="D23" s="6"/>
      <c r="E23" s="6"/>
      <c r="F23" s="6"/>
      <c r="G23" s="6"/>
      <c r="I23" s="6"/>
      <c r="J23" s="6"/>
      <c r="K23" s="6"/>
      <c r="L23" s="6"/>
      <c r="M23" s="6"/>
      <c r="N23" s="6"/>
    </row>
    <row r="24" spans="1:14" ht="15" customHeight="1">
      <c r="B24" s="6"/>
      <c r="C24" s="6"/>
      <c r="D24" s="6"/>
      <c r="E24" s="6"/>
      <c r="F24" s="6"/>
      <c r="G24" s="6"/>
      <c r="H24" s="6"/>
      <c r="I24" s="6"/>
      <c r="J24" s="6"/>
      <c r="K24" s="6"/>
      <c r="L24" s="6"/>
      <c r="M24" s="6"/>
      <c r="N24" s="6"/>
    </row>
    <row r="25" spans="1:14" ht="15" customHeight="1">
      <c r="B25" s="6"/>
      <c r="C25" s="6"/>
      <c r="D25" s="6"/>
      <c r="E25" s="6"/>
      <c r="F25" s="6"/>
      <c r="G25" s="6"/>
      <c r="H25" s="6"/>
      <c r="I25" s="6"/>
      <c r="J25" s="6"/>
      <c r="K25" s="6"/>
      <c r="L25" s="6"/>
      <c r="M25" s="6"/>
      <c r="N25" s="6"/>
    </row>
    <row r="26" spans="1:14" ht="15" customHeight="1">
      <c r="B26" s="6"/>
      <c r="C26" s="6"/>
      <c r="D26" s="6"/>
      <c r="E26" s="6"/>
      <c r="F26" s="6"/>
      <c r="G26" s="6"/>
      <c r="H26" s="6"/>
      <c r="I26" s="6"/>
      <c r="J26" s="6"/>
      <c r="K26" s="6"/>
      <c r="L26" s="6"/>
      <c r="M26" s="6"/>
      <c r="N26" s="6"/>
    </row>
    <row r="27" spans="1:14" ht="15" customHeight="1">
      <c r="B27" s="6"/>
      <c r="C27" s="6"/>
      <c r="D27" s="6"/>
      <c r="E27" s="6"/>
      <c r="F27" s="6"/>
      <c r="G27" s="6"/>
      <c r="H27" s="6"/>
      <c r="I27" s="6"/>
      <c r="J27" s="6"/>
      <c r="K27" s="6"/>
      <c r="L27" s="6"/>
      <c r="M27" s="6"/>
      <c r="N27" s="6"/>
    </row>
    <row r="28" spans="1:14" ht="15" customHeight="1">
      <c r="B28" s="6"/>
      <c r="C28" s="6"/>
      <c r="D28" s="6"/>
      <c r="E28" s="6"/>
      <c r="F28" s="6"/>
      <c r="G28" s="6"/>
      <c r="H28" s="6"/>
      <c r="I28" s="6"/>
      <c r="J28" s="6"/>
      <c r="K28" s="6"/>
      <c r="L28" s="6"/>
      <c r="M28" s="6"/>
      <c r="N28" s="6"/>
    </row>
    <row r="29" spans="1:14" ht="15" customHeight="1">
      <c r="B29" s="6"/>
      <c r="C29" s="6"/>
      <c r="D29" s="6"/>
      <c r="E29" s="6"/>
      <c r="F29" s="6"/>
      <c r="G29" s="6"/>
      <c r="H29" s="6"/>
      <c r="I29" s="6"/>
      <c r="J29" s="6"/>
      <c r="K29" s="6"/>
      <c r="L29" s="6"/>
      <c r="M29" s="6"/>
      <c r="N29" s="6"/>
    </row>
    <row r="30" spans="1:14" ht="15" customHeight="1">
      <c r="B30" s="6"/>
      <c r="C30" s="6"/>
      <c r="D30" s="6"/>
      <c r="E30" s="6"/>
      <c r="F30" s="6"/>
      <c r="G30" s="6"/>
      <c r="H30" s="6"/>
      <c r="I30" s="6"/>
      <c r="J30" s="6"/>
      <c r="K30" s="6"/>
      <c r="L30" s="6"/>
      <c r="M30" s="6"/>
      <c r="N30" s="6"/>
    </row>
    <row r="31" spans="1:14" ht="15" customHeight="1">
      <c r="B31" s="6"/>
      <c r="C31" s="6"/>
      <c r="D31" s="6"/>
      <c r="E31" s="6"/>
      <c r="F31" s="6"/>
      <c r="G31" s="6"/>
      <c r="H31" s="6"/>
      <c r="I31" s="6"/>
      <c r="J31" s="6"/>
      <c r="K31" s="6"/>
      <c r="L31" s="6"/>
      <c r="M31" s="6"/>
      <c r="N31" s="6"/>
    </row>
    <row r="32" spans="1:14" ht="15" customHeight="1">
      <c r="B32" s="6"/>
      <c r="C32" s="6"/>
      <c r="D32" s="6"/>
      <c r="E32" s="6"/>
      <c r="F32" s="6"/>
      <c r="G32" s="6"/>
      <c r="H32" s="6"/>
      <c r="I32" s="6"/>
      <c r="J32" s="6"/>
      <c r="K32" s="6"/>
      <c r="L32" s="6"/>
      <c r="M32" s="6"/>
      <c r="N32" s="6"/>
    </row>
    <row r="33" spans="2:14" ht="15" customHeight="1">
      <c r="B33" s="6"/>
      <c r="C33" s="6"/>
      <c r="D33" s="6"/>
      <c r="E33" s="6"/>
      <c r="F33" s="6"/>
      <c r="G33" s="6"/>
      <c r="H33" s="6"/>
      <c r="I33" s="6"/>
      <c r="J33" s="6"/>
      <c r="K33" s="6"/>
      <c r="L33" s="6"/>
      <c r="M33" s="6"/>
      <c r="N33" s="6"/>
    </row>
    <row r="34" spans="2:14" ht="15" customHeight="1">
      <c r="B34" s="6"/>
      <c r="C34" s="6"/>
      <c r="D34" s="6"/>
      <c r="E34" s="6"/>
      <c r="F34" s="6"/>
      <c r="G34" s="6"/>
      <c r="H34" s="6"/>
      <c r="I34" s="6"/>
      <c r="J34" s="6"/>
      <c r="K34" s="6"/>
      <c r="L34" s="6"/>
      <c r="M34" s="6"/>
      <c r="N34" s="6"/>
    </row>
    <row r="35" spans="2:14" ht="15" customHeight="1">
      <c r="B35" s="6"/>
      <c r="C35" s="6"/>
      <c r="D35" s="6"/>
      <c r="E35" s="6"/>
      <c r="F35" s="6"/>
      <c r="G35" s="6"/>
      <c r="H35" s="6"/>
      <c r="I35" s="6"/>
      <c r="J35" s="6"/>
      <c r="K35" s="6"/>
      <c r="L35" s="6"/>
      <c r="M35" s="6"/>
      <c r="N35" s="6"/>
    </row>
    <row r="36" spans="2:14" ht="15" customHeight="1">
      <c r="B36" s="6"/>
      <c r="C36" s="6"/>
      <c r="D36" s="6"/>
      <c r="E36" s="6"/>
      <c r="F36" s="6"/>
      <c r="G36" s="6"/>
      <c r="H36" s="6"/>
      <c r="I36" s="6"/>
      <c r="J36" s="6"/>
      <c r="K36" s="6"/>
      <c r="L36" s="6"/>
      <c r="M36" s="6"/>
      <c r="N36" s="6"/>
    </row>
    <row r="37" spans="2:14" ht="15" customHeight="1">
      <c r="B37" s="6"/>
      <c r="C37" s="6"/>
      <c r="D37" s="6"/>
      <c r="E37" s="6"/>
      <c r="F37" s="6"/>
      <c r="G37" s="6"/>
      <c r="H37" s="6"/>
      <c r="I37" s="6"/>
      <c r="J37" s="6"/>
      <c r="K37" s="6"/>
      <c r="L37" s="6"/>
      <c r="M37" s="6"/>
      <c r="N37" s="6"/>
    </row>
    <row r="38" spans="2:14" ht="15" customHeight="1">
      <c r="B38" s="6"/>
      <c r="C38" s="6"/>
      <c r="D38" s="6"/>
      <c r="E38" s="6"/>
      <c r="F38" s="6"/>
      <c r="G38" s="6"/>
      <c r="H38" s="6"/>
      <c r="I38" s="6"/>
      <c r="J38" s="6"/>
      <c r="K38" s="6"/>
      <c r="L38" s="6"/>
      <c r="M38" s="6"/>
      <c r="N38" s="6"/>
    </row>
    <row r="39" spans="2:14" ht="15" customHeight="1">
      <c r="B39" s="6"/>
      <c r="C39" s="6"/>
      <c r="D39" s="6"/>
      <c r="E39" s="6"/>
      <c r="F39" s="6"/>
      <c r="G39" s="6"/>
      <c r="H39" s="6"/>
      <c r="I39" s="6"/>
      <c r="J39" s="6"/>
      <c r="K39" s="6"/>
      <c r="L39" s="6"/>
      <c r="M39" s="6"/>
      <c r="N39" s="6"/>
    </row>
    <row r="40" spans="2:14" ht="15" customHeight="1">
      <c r="B40" s="6"/>
      <c r="C40" s="6"/>
      <c r="D40" s="6"/>
      <c r="E40" s="6"/>
      <c r="F40" s="6"/>
      <c r="G40" s="6"/>
      <c r="H40" s="6"/>
      <c r="I40" s="6"/>
      <c r="J40" s="6"/>
      <c r="K40" s="6"/>
      <c r="L40" s="6"/>
      <c r="M40" s="6"/>
      <c r="N40" s="6"/>
    </row>
    <row r="41" spans="2:14" ht="15" customHeight="1">
      <c r="B41" s="6"/>
      <c r="C41" s="6"/>
      <c r="D41" s="6"/>
      <c r="E41" s="6"/>
      <c r="F41" s="6"/>
      <c r="G41" s="6"/>
      <c r="H41" s="6"/>
      <c r="I41" s="6"/>
      <c r="J41" s="6"/>
      <c r="K41" s="6"/>
      <c r="L41" s="6"/>
      <c r="M41" s="6"/>
      <c r="N41" s="6"/>
    </row>
    <row r="42" spans="2:14" ht="15" customHeight="1">
      <c r="B42" s="6"/>
      <c r="C42" s="6"/>
      <c r="D42" s="6"/>
      <c r="E42" s="6"/>
      <c r="F42" s="6"/>
      <c r="G42" s="6"/>
      <c r="H42" s="6"/>
      <c r="I42" s="6"/>
      <c r="J42" s="6"/>
      <c r="K42" s="6"/>
      <c r="L42" s="6"/>
      <c r="M42" s="6"/>
      <c r="N42" s="6"/>
    </row>
    <row r="43" spans="2:14" ht="15" customHeight="1">
      <c r="B43" s="6"/>
      <c r="C43" s="6"/>
      <c r="D43" s="6"/>
      <c r="E43" s="6"/>
      <c r="F43" s="6"/>
      <c r="G43" s="6"/>
      <c r="H43" s="6"/>
      <c r="I43" s="6"/>
      <c r="J43" s="6"/>
      <c r="K43" s="6"/>
      <c r="L43" s="6"/>
      <c r="M43" s="6"/>
      <c r="N43" s="6"/>
    </row>
  </sheetData>
  <sheetProtection password="9004" sheet="1" objects="1" scenarios="1"/>
  <mergeCells count="10">
    <mergeCell ref="C11:F11"/>
    <mergeCell ref="C12:F12"/>
    <mergeCell ref="C13:F13"/>
    <mergeCell ref="C14:F14"/>
    <mergeCell ref="C15:F15"/>
    <mergeCell ref="C6:F6"/>
    <mergeCell ref="C7:F7"/>
    <mergeCell ref="C8:F8"/>
    <mergeCell ref="C9:F9"/>
    <mergeCell ref="C10:F10"/>
  </mergeCells>
  <dataValidations count="1">
    <dataValidation type="list" allowBlank="1" showInputMessage="1" showErrorMessage="1" sqref="C6">
      <formula1>ListaCandidatos</formula1>
    </dataValidation>
  </dataValidations>
  <printOptions horizontalCentered="1"/>
  <pageMargins left="0.23622047244094491" right="0.23622047244094491" top="0.74803149606299213" bottom="0.74803149606299213" header="0.31496062992125984" footer="0.31496062992125984"/>
  <pageSetup paperSize="9" scale="81" orientation="portrait" horizontalDpi="4294967292" verticalDpi="4294967292" r:id="rId1"/>
  <headerFooter>
    <oddHeader>&amp;C&amp;"Arial,Negrito"&amp;14PROCESSO DE SELEÇÃO DE PESSOAS&amp;"Arial,Normal"&amp;10
&amp;12Relatório de Avaliação do Candidato</oddHeader>
    <oddFooter>&amp;LImpresso em &amp;D as &amp;T&amp;RPágina &amp;P de &amp;N</oddFooter>
  </headerFooter>
  <colBreaks count="1" manualBreakCount="1">
    <brk id="7" min="5" max="59" man="1"/>
  </colBreaks>
  <drawing r:id="rId2"/>
  <extLst>
    <ext xmlns:mx="http://schemas.microsoft.com/office/mac/excel/2008/main" uri="{64002731-A6B0-56B0-2670-7721B7C09600}">
      <mx:PLV Mode="0" OnePage="0" WScale="56"/>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17"/>
  <sheetViews>
    <sheetView showGridLines="0" zoomScaleNormal="100" workbookViewId="0">
      <selection sqref="A1:XFD1048576"/>
    </sheetView>
  </sheetViews>
  <sheetFormatPr defaultRowHeight="15"/>
  <cols>
    <col min="1" max="1" width="2.7109375" style="137" customWidth="1"/>
    <col min="2" max="2" width="34.42578125" style="137" customWidth="1"/>
    <col min="3" max="3" width="2.7109375" style="137" customWidth="1"/>
    <col min="4" max="4" width="34.42578125" style="137" customWidth="1"/>
    <col min="5" max="5" width="2.7109375" style="137" customWidth="1"/>
    <col min="6" max="6" width="34.42578125" style="137" customWidth="1"/>
    <col min="7" max="7" width="2.7109375" style="137" customWidth="1"/>
    <col min="8" max="8" width="34.42578125" style="137" customWidth="1"/>
    <col min="9" max="9" width="2.7109375" style="137" customWidth="1"/>
    <col min="10" max="10" width="34.42578125" style="137" customWidth="1"/>
    <col min="11" max="11" width="0.85546875" style="137" customWidth="1"/>
    <col min="12" max="26" width="9.140625" style="137" customWidth="1"/>
    <col min="27" max="42" width="1.7109375" style="158" customWidth="1"/>
    <col min="43" max="16384" width="9.140625" style="137"/>
  </cols>
  <sheetData>
    <row r="1" spans="2:42" s="91" customFormat="1" ht="30" customHeight="1">
      <c r="AA1" s="154"/>
      <c r="AB1" s="154"/>
      <c r="AC1" s="154"/>
      <c r="AD1" s="154"/>
      <c r="AE1" s="154"/>
      <c r="AF1" s="154"/>
      <c r="AG1" s="154"/>
      <c r="AH1" s="154"/>
      <c r="AI1" s="154"/>
      <c r="AJ1" s="154"/>
      <c r="AK1" s="154"/>
      <c r="AL1" s="154"/>
      <c r="AM1" s="154"/>
      <c r="AN1" s="154"/>
      <c r="AO1" s="154"/>
      <c r="AP1" s="154"/>
    </row>
    <row r="2" spans="2:42" s="92" customFormat="1" ht="24.95" customHeight="1">
      <c r="AA2" s="155"/>
      <c r="AB2" s="155"/>
      <c r="AC2" s="155"/>
      <c r="AD2" s="155"/>
      <c r="AE2" s="155"/>
      <c r="AF2" s="155"/>
      <c r="AG2" s="155"/>
      <c r="AH2" s="155"/>
      <c r="AI2" s="155"/>
      <c r="AJ2" s="155"/>
      <c r="AK2" s="155"/>
      <c r="AL2" s="155"/>
      <c r="AM2" s="155"/>
      <c r="AN2" s="155"/>
      <c r="AO2" s="155"/>
      <c r="AP2" s="155"/>
    </row>
    <row r="3" spans="2:42" s="93" customFormat="1" ht="5.0999999999999996" customHeight="1">
      <c r="AA3" s="156"/>
      <c r="AB3" s="156"/>
      <c r="AC3" s="156"/>
      <c r="AD3" s="156"/>
      <c r="AE3" s="156"/>
      <c r="AF3" s="156"/>
      <c r="AG3" s="156"/>
      <c r="AH3" s="156"/>
      <c r="AI3" s="156"/>
      <c r="AJ3" s="156"/>
      <c r="AK3" s="156"/>
      <c r="AL3" s="156"/>
      <c r="AM3" s="156"/>
      <c r="AN3" s="156"/>
      <c r="AO3" s="156"/>
      <c r="AP3" s="156"/>
    </row>
    <row r="4" spans="2:42">
      <c r="B4" s="157" t="s">
        <v>125</v>
      </c>
      <c r="C4" s="157"/>
      <c r="D4" s="157" t="s">
        <v>127</v>
      </c>
      <c r="E4" s="157"/>
      <c r="F4" s="157" t="s">
        <v>126</v>
      </c>
      <c r="G4" s="157"/>
      <c r="H4" s="157" t="s">
        <v>128</v>
      </c>
      <c r="J4" s="157" t="s">
        <v>129</v>
      </c>
      <c r="AB4" s="159">
        <v>1</v>
      </c>
      <c r="AC4" s="159">
        <v>2</v>
      </c>
      <c r="AD4" s="159">
        <v>3</v>
      </c>
      <c r="AE4" s="159">
        <v>4</v>
      </c>
      <c r="AF4" s="159">
        <v>5</v>
      </c>
      <c r="AG4" s="159">
        <v>6</v>
      </c>
      <c r="AH4" s="159">
        <v>7</v>
      </c>
      <c r="AI4" s="159">
        <v>8</v>
      </c>
      <c r="AJ4" s="159">
        <v>9</v>
      </c>
      <c r="AK4" s="159">
        <v>10</v>
      </c>
      <c r="AL4" s="159">
        <v>11</v>
      </c>
      <c r="AM4" s="159">
        <v>12</v>
      </c>
      <c r="AN4" s="159">
        <v>13</v>
      </c>
      <c r="AP4" s="159" t="s">
        <v>142</v>
      </c>
    </row>
    <row r="5" spans="2:42" ht="23.25">
      <c r="B5" s="160">
        <f>IFERROR(COUNTA(Proc!$D$8:$D$57),"")</f>
        <v>3</v>
      </c>
      <c r="D5" s="160">
        <f>IFERROR(COUNTIF(Etapa1!$D$8:$D$307,"&gt;0"),"")</f>
        <v>2</v>
      </c>
      <c r="F5" s="160">
        <f>IFERROR(COUNTIF(Apro!$K$8:$K$307,"Sim"),"")</f>
        <v>1</v>
      </c>
      <c r="H5" s="160">
        <f ca="1">IFERROR(ROUNDUP(AVERAGEIF(Proc!$F$8:$F$57,"&gt;0",Proc!$F$8:$F$57),0),"")</f>
        <v>29</v>
      </c>
      <c r="J5" s="160">
        <f ca="1">ROUNDUP(H5/5,0)</f>
        <v>6</v>
      </c>
      <c r="AB5" s="161">
        <f ca="1">DATE($AP$5,AB$4,1)</f>
        <v>44927</v>
      </c>
      <c r="AC5" s="161">
        <f t="shared" ref="AC5:AM5" ca="1" si="0">DATE($AP$5,AC$4,1)</f>
        <v>44958</v>
      </c>
      <c r="AD5" s="161">
        <f t="shared" ca="1" si="0"/>
        <v>44986</v>
      </c>
      <c r="AE5" s="161">
        <f t="shared" ca="1" si="0"/>
        <v>45017</v>
      </c>
      <c r="AF5" s="161">
        <f t="shared" ca="1" si="0"/>
        <v>45047</v>
      </c>
      <c r="AG5" s="161">
        <f t="shared" ca="1" si="0"/>
        <v>45078</v>
      </c>
      <c r="AH5" s="161">
        <f t="shared" ca="1" si="0"/>
        <v>45108</v>
      </c>
      <c r="AI5" s="161">
        <f t="shared" ca="1" si="0"/>
        <v>45139</v>
      </c>
      <c r="AJ5" s="161">
        <f t="shared" ca="1" si="0"/>
        <v>45170</v>
      </c>
      <c r="AK5" s="161">
        <f t="shared" ca="1" si="0"/>
        <v>45200</v>
      </c>
      <c r="AL5" s="161">
        <f t="shared" ca="1" si="0"/>
        <v>45231</v>
      </c>
      <c r="AM5" s="161">
        <f t="shared" ca="1" si="0"/>
        <v>45261</v>
      </c>
      <c r="AN5" s="161">
        <f ca="1">EOMONTH(AM5,0)+1</f>
        <v>45292</v>
      </c>
      <c r="AP5" s="159">
        <f ca="1">IF(Proc!$B$8="",YEAR(TODAY()),YEAR(Proc!$B$8))</f>
        <v>2023</v>
      </c>
    </row>
    <row r="6" spans="2:42">
      <c r="AA6" s="158" t="s">
        <v>145</v>
      </c>
      <c r="AB6" s="159" t="s">
        <v>130</v>
      </c>
      <c r="AC6" s="159" t="s">
        <v>131</v>
      </c>
      <c r="AD6" s="159" t="s">
        <v>132</v>
      </c>
      <c r="AE6" s="159" t="s">
        <v>133</v>
      </c>
      <c r="AF6" s="159" t="s">
        <v>134</v>
      </c>
      <c r="AG6" s="159" t="s">
        <v>135</v>
      </c>
      <c r="AH6" s="159" t="s">
        <v>136</v>
      </c>
      <c r="AI6" s="159" t="s">
        <v>137</v>
      </c>
      <c r="AJ6" s="159" t="s">
        <v>138</v>
      </c>
      <c r="AK6" s="159" t="s">
        <v>139</v>
      </c>
      <c r="AL6" s="159" t="s">
        <v>140</v>
      </c>
      <c r="AM6" s="159" t="s">
        <v>141</v>
      </c>
      <c r="AN6" s="159" t="s">
        <v>143</v>
      </c>
    </row>
    <row r="7" spans="2:42">
      <c r="AA7" s="158" t="s">
        <v>144</v>
      </c>
      <c r="AB7" s="162">
        <f ca="1">IFERROR(COUNTIFS(Proc!$B$8:$B$57,"&gt;="&amp;AB$5,Proc!$B$8:$B$57,"&lt;"&amp;AC$5),0)</f>
        <v>1</v>
      </c>
      <c r="AC7" s="162">
        <f ca="1">IFERROR(COUNTIFS(Proc!$B$8:$B$57,"&gt;="&amp;AC$5,Proc!$B$8:$B$57,"&lt;"&amp;AD$5),0)</f>
        <v>1</v>
      </c>
      <c r="AD7" s="162">
        <f ca="1">IFERROR(COUNTIFS(Proc!$B$8:$B$57,"&gt;="&amp;AD$5,Proc!$B$8:$B$57,"&lt;"&amp;AE$5),0)</f>
        <v>0</v>
      </c>
      <c r="AE7" s="162">
        <f ca="1">IFERROR(COUNTIFS(Proc!$B$8:$B$57,"&gt;="&amp;AE$5,Proc!$B$8:$B$57,"&lt;"&amp;AF$5),0)</f>
        <v>1</v>
      </c>
      <c r="AF7" s="162">
        <f ca="1">IFERROR(COUNTIFS(Proc!$B$8:$B$57,"&gt;="&amp;AF$5,Proc!$B$8:$B$57,"&lt;"&amp;AG$5),0)</f>
        <v>0</v>
      </c>
      <c r="AG7" s="162">
        <f ca="1">IFERROR(COUNTIFS(Proc!$B$8:$B$57,"&gt;="&amp;AG$5,Proc!$B$8:$B$57,"&lt;"&amp;AH$5),0)</f>
        <v>0</v>
      </c>
      <c r="AH7" s="162">
        <f ca="1">IFERROR(COUNTIFS(Proc!$B$8:$B$57,"&gt;="&amp;AH$5,Proc!$B$8:$B$57,"&lt;"&amp;AI$5),0)</f>
        <v>0</v>
      </c>
      <c r="AI7" s="162">
        <f ca="1">IFERROR(COUNTIFS(Proc!$B$8:$B$57,"&gt;="&amp;AI$5,Proc!$B$8:$B$57,"&lt;"&amp;AJ$5),0)</f>
        <v>0</v>
      </c>
      <c r="AJ7" s="162">
        <f ca="1">IFERROR(COUNTIFS(Proc!$B$8:$B$57,"&gt;="&amp;AJ$5,Proc!$B$8:$B$57,"&lt;"&amp;AK$5),0)</f>
        <v>0</v>
      </c>
      <c r="AK7" s="162">
        <f ca="1">IFERROR(COUNTIFS(Proc!$B$8:$B$57,"&gt;="&amp;AK$5,Proc!$B$8:$B$57,"&lt;"&amp;AL$5),0)</f>
        <v>0</v>
      </c>
      <c r="AL7" s="162">
        <f ca="1">IFERROR(COUNTIFS(Proc!$B$8:$B$57,"&gt;="&amp;AL$5,Proc!$B$8:$B$57,"&lt;"&amp;AM$5),0)</f>
        <v>0</v>
      </c>
      <c r="AM7" s="162">
        <f ca="1">IFERROR(COUNTIFS(Proc!$B$8:$B$57,"&gt;="&amp;AM$5,Proc!$B$8:$B$57,"&lt;"&amp;AN$5),0)</f>
        <v>0</v>
      </c>
      <c r="AN7" s="159" t="s">
        <v>143</v>
      </c>
    </row>
    <row r="8" spans="2:42">
      <c r="AA8" s="158" t="s">
        <v>150</v>
      </c>
      <c r="AB8" s="159">
        <f ca="1">IFERROR(COUNTIFS(Apro!$K$8:$K$307,"Sim",Apro!$H$8:$H$307,"&gt;="&amp;AB$5,Apro!$H$8:$H$307,"&lt;"&amp;AC$5),0)</f>
        <v>1</v>
      </c>
      <c r="AC8" s="159">
        <f ca="1">IFERROR(COUNTIFS(Apro!$K$8:$K$307,"Sim",Apro!$H$8:$H$307,"&gt;="&amp;AC$5,Apro!$H$8:$H$307,"&lt;"&amp;AD$5),0)</f>
        <v>0</v>
      </c>
      <c r="AD8" s="159">
        <f ca="1">IFERROR(COUNTIFS(Apro!$K$8:$K$307,"Sim",Apro!$H$8:$H$307,"&gt;="&amp;AD$5,Apro!$H$8:$H$307,"&lt;"&amp;AE$5),0)</f>
        <v>0</v>
      </c>
      <c r="AE8" s="159">
        <f ca="1">IFERROR(COUNTIFS(Apro!$K$8:$K$307,"Sim",Apro!$H$8:$H$307,"&gt;="&amp;AE$5,Apro!$H$8:$H$307,"&lt;"&amp;AF$5),0)</f>
        <v>0</v>
      </c>
      <c r="AF8" s="159">
        <f ca="1">IFERROR(COUNTIFS(Apro!$K$8:$K$307,"Sim",Apro!$H$8:$H$307,"&gt;="&amp;AF$5,Apro!$H$8:$H$307,"&lt;"&amp;AG$5),0)</f>
        <v>0</v>
      </c>
      <c r="AG8" s="159">
        <f ca="1">IFERROR(COUNTIFS(Apro!$K$8:$K$307,"Sim",Apro!$H$8:$H$307,"&gt;="&amp;AG$5,Apro!$H$8:$H$307,"&lt;"&amp;AH$5),0)</f>
        <v>0</v>
      </c>
      <c r="AH8" s="159">
        <f ca="1">IFERROR(COUNTIFS(Apro!$K$8:$K$307,"Sim",Apro!$H$8:$H$307,"&gt;="&amp;AH$5,Apro!$H$8:$H$307,"&lt;"&amp;AI$5),0)</f>
        <v>0</v>
      </c>
      <c r="AI8" s="159">
        <f ca="1">IFERROR(COUNTIFS(Apro!$K$8:$K$307,"Sim",Apro!$H$8:$H$307,"&gt;="&amp;AI$5,Apro!$H$8:$H$307,"&lt;"&amp;AJ$5),0)</f>
        <v>0</v>
      </c>
      <c r="AJ8" s="159">
        <f ca="1">IFERROR(COUNTIFS(Apro!$K$8:$K$307,"Sim",Apro!$H$8:$H$307,"&gt;="&amp;AJ$5,Apro!$H$8:$H$307,"&lt;"&amp;AK$5),0)</f>
        <v>0</v>
      </c>
      <c r="AK8" s="159">
        <f ca="1">IFERROR(COUNTIFS(Apro!$K$8:$K$307,"Sim",Apro!$H$8:$H$307,"&gt;="&amp;AK$5,Apro!$H$8:$H$307,"&lt;"&amp;AL$5),0)</f>
        <v>0</v>
      </c>
      <c r="AL8" s="159">
        <f ca="1">IFERROR(COUNTIFS(Apro!$K$8:$K$307,"Sim",Apro!$H$8:$H$307,"&gt;="&amp;AL$5,Apro!$H$8:$H$307,"&lt;"&amp;AM$5),0)</f>
        <v>0</v>
      </c>
      <c r="AM8" s="159">
        <f ca="1">IFERROR(COUNTIFS(Apro!$K$8:$K$307,"Sim",Apro!$H$8:$H$307,"&gt;="&amp;AM$5,Apro!$H$8:$H$307,"&lt;"&amp;AN$5),0)</f>
        <v>0</v>
      </c>
      <c r="AN8" s="159" t="s">
        <v>143</v>
      </c>
    </row>
    <row r="9" spans="2:42">
      <c r="AA9" s="158" t="s">
        <v>149</v>
      </c>
      <c r="AB9" s="159">
        <f ca="1">IFERROR(COUNTIFS(Apro!$E$8:$E$307,"Aprovado",Apro!$H$8:$H$307,"&gt;="&amp;AB$5,Apro!$H$8:$H$307,"&lt;"&amp;AC$5),0)</f>
        <v>1</v>
      </c>
      <c r="AC9" s="159">
        <f ca="1">IFERROR(COUNTIFS(Apro!$E$8:$E$307,"Aprovado",Apro!$H$8:$H$307,"&gt;="&amp;AC$5,Apro!$H$8:$H$307,"&lt;"&amp;AD$5),0)</f>
        <v>0</v>
      </c>
      <c r="AD9" s="159">
        <f ca="1">IFERROR(COUNTIFS(Apro!$E$8:$E$307,"Aprovado",Apro!$H$8:$H$307,"&gt;="&amp;AD$5,Apro!$H$8:$H$307,"&lt;"&amp;AE$5),0)</f>
        <v>0</v>
      </c>
      <c r="AE9" s="159">
        <f ca="1">IFERROR(COUNTIFS(Apro!$E$8:$E$307,"Aprovado",Apro!$H$8:$H$307,"&gt;="&amp;AE$5,Apro!$H$8:$H$307,"&lt;"&amp;AF$5),0)</f>
        <v>0</v>
      </c>
      <c r="AF9" s="159">
        <f ca="1">IFERROR(COUNTIFS(Apro!$E$8:$E$307,"Aprovado",Apro!$H$8:$H$307,"&gt;="&amp;AF$5,Apro!$H$8:$H$307,"&lt;"&amp;AG$5),0)</f>
        <v>0</v>
      </c>
      <c r="AG9" s="159">
        <f ca="1">IFERROR(COUNTIFS(Apro!$E$8:$E$307,"Aprovado",Apro!$H$8:$H$307,"&gt;="&amp;AG$5,Apro!$H$8:$H$307,"&lt;"&amp;AH$5),0)</f>
        <v>0</v>
      </c>
      <c r="AH9" s="159">
        <f ca="1">IFERROR(COUNTIFS(Apro!$E$8:$E$307,"Aprovado",Apro!$H$8:$H$307,"&gt;="&amp;AH$5,Apro!$H$8:$H$307,"&lt;"&amp;AI$5),0)</f>
        <v>0</v>
      </c>
      <c r="AI9" s="159">
        <f ca="1">IFERROR(COUNTIFS(Apro!$E$8:$E$307,"Aprovado",Apro!$H$8:$H$307,"&gt;="&amp;AI$5,Apro!$H$8:$H$307,"&lt;"&amp;AJ$5),0)</f>
        <v>0</v>
      </c>
      <c r="AJ9" s="159">
        <f ca="1">IFERROR(COUNTIFS(Apro!$E$8:$E$307,"Aprovado",Apro!$H$8:$H$307,"&gt;="&amp;AJ$5,Apro!$H$8:$H$307,"&lt;"&amp;AK$5),0)</f>
        <v>0</v>
      </c>
      <c r="AK9" s="159">
        <f ca="1">IFERROR(COUNTIFS(Apro!$E$8:$E$307,"Aprovado",Apro!$H$8:$H$307,"&gt;="&amp;AK$5,Apro!$H$8:$H$307,"&lt;"&amp;AL$5),0)</f>
        <v>0</v>
      </c>
      <c r="AL9" s="159">
        <f ca="1">IFERROR(COUNTIFS(Apro!$E$8:$E$307,"Aprovado",Apro!$H$8:$H$307,"&gt;="&amp;AL$5,Apro!$H$8:$H$307,"&lt;"&amp;AM$5),0)</f>
        <v>0</v>
      </c>
      <c r="AM9" s="159">
        <f ca="1">IFERROR(COUNTIFS(Apro!$E$8:$E$307,"Aprovado",Apro!$H$8:$H$307,"&gt;="&amp;AM$5,Apro!$H$8:$H$307,"&lt;"&amp;AN$5),0)</f>
        <v>0</v>
      </c>
      <c r="AN9" s="159" t="s">
        <v>143</v>
      </c>
    </row>
    <row r="12" spans="2:42">
      <c r="AA12" s="158" t="s">
        <v>146</v>
      </c>
      <c r="AB12" s="158" t="s">
        <v>147</v>
      </c>
      <c r="AC12" s="158" t="s">
        <v>148</v>
      </c>
      <c r="AE12" s="158" t="s">
        <v>151</v>
      </c>
      <c r="AF12" s="158" t="s">
        <v>152</v>
      </c>
    </row>
    <row r="13" spans="2:42">
      <c r="AA13" s="158" t="str">
        <f>Cad!D8</f>
        <v>Etapa 1 - Análise de currículo</v>
      </c>
      <c r="AB13" s="163">
        <f>IFERROR(COUNTIF(Etapa1!$E$8:$E$307,"Aprovado")/COUNTIF(Etapa1!$D$8:$D$307,"&gt;0"),0)</f>
        <v>1</v>
      </c>
      <c r="AC13" s="163">
        <f>IFERROR(1-AB13,0)</f>
        <v>0</v>
      </c>
      <c r="AE13" s="158" t="s">
        <v>49</v>
      </c>
      <c r="AF13" s="159">
        <f>IFERROR(COUNTIFS(Apro!$E$8:$E$307,"Aprovado",Apro!$F$8:$F$307,$AE13),0)</f>
        <v>1</v>
      </c>
      <c r="AG13" s="158">
        <v>1</v>
      </c>
    </row>
    <row r="14" spans="2:42">
      <c r="AA14" s="158" t="str">
        <f>Cad!D9</f>
        <v>Eatpa 2 - Entrevista via WhatsApp</v>
      </c>
      <c r="AB14" s="163">
        <f>IFERROR(COUNTIF(Etapa2!$E$8:$E$307,"Aprovado")/COUNTIF(Etapa2!$D$8:$D$307,"&gt;0"),0)</f>
        <v>1</v>
      </c>
      <c r="AC14" s="163">
        <f t="shared" ref="AC14:AC17" si="1">IFERROR(1-AB14,0)</f>
        <v>0</v>
      </c>
      <c r="AE14" s="158" t="s">
        <v>50</v>
      </c>
      <c r="AF14" s="159">
        <f>IFERROR(COUNTIFS(Apro!$E$8:$E$307,"Aprovado",Apro!$F$8:$F$307,$AE14),0)</f>
        <v>0</v>
      </c>
      <c r="AG14" s="158">
        <v>2</v>
      </c>
    </row>
    <row r="15" spans="2:42">
      <c r="AA15" s="158" t="str">
        <f>Cad!D10</f>
        <v>Eatpa 3 - Prova escrita</v>
      </c>
      <c r="AB15" s="163">
        <f>IFERROR(COUNTIF(Etapa3!$E$8:$E$307,"Aprovado")/COUNTIF(Etapa3!$D$8:$D$307,"&gt;0"),0)</f>
        <v>1</v>
      </c>
      <c r="AC15" s="163">
        <f t="shared" si="1"/>
        <v>0</v>
      </c>
      <c r="AE15" s="158" t="s">
        <v>51</v>
      </c>
      <c r="AF15" s="159">
        <f>IFERROR(COUNTIFS(Apro!$E$8:$E$307,"Aprovado",Apro!$F$8:$F$307,$AE15),0)</f>
        <v>0</v>
      </c>
      <c r="AG15" s="158">
        <v>3</v>
      </c>
    </row>
    <row r="16" spans="2:42">
      <c r="AA16" s="158" t="str">
        <f>Cad!D11</f>
        <v>Eatpa 4 - Estudo de caso</v>
      </c>
      <c r="AB16" s="163">
        <f>IFERROR(COUNTIF(Etapa4!$E$8:$E$307,"Aprovado")/COUNTIF(Etapa4!$D$8:$D$307,"&gt;0"),0)</f>
        <v>1</v>
      </c>
      <c r="AC16" s="163">
        <f t="shared" si="1"/>
        <v>0</v>
      </c>
      <c r="AE16" s="158" t="s">
        <v>52</v>
      </c>
      <c r="AF16" s="159">
        <f>IFERROR(COUNTIFS(Apro!$E$8:$E$307,"Aprovado",Apro!$F$8:$F$307,$AE16),0)</f>
        <v>0</v>
      </c>
      <c r="AG16" s="158">
        <v>4</v>
      </c>
    </row>
    <row r="17" spans="27:33">
      <c r="AA17" s="158" t="str">
        <f>Cad!D12</f>
        <v>Eatpa 5 - Entrevista com gestor</v>
      </c>
      <c r="AB17" s="163">
        <f>IFERROR(COUNTIF(Etapa5!$E$8:$E$307,"Aprovado")/COUNTIF(Etapa5!$D$8:$D$307,"&gt;0"),0)</f>
        <v>0.5</v>
      </c>
      <c r="AC17" s="163">
        <f t="shared" si="1"/>
        <v>0.5</v>
      </c>
      <c r="AE17" s="158" t="s">
        <v>48</v>
      </c>
      <c r="AF17" s="159">
        <f>IFERROR(COUNTIFS(Apro!$E$8:$E$307,"Aprovado",Apro!$F$8:$F$307,$AE17),0)</f>
        <v>0</v>
      </c>
      <c r="AG17" s="158">
        <v>5</v>
      </c>
    </row>
  </sheetData>
  <sheetProtection password="9004" sheet="1" objects="1" scenarios="1"/>
  <pageMargins left="0.25" right="0.25" top="0.75" bottom="0.75" header="0.3" footer="0.3"/>
  <pageSetup paperSize="9" scale="79" orientation="landscape" r:id="rId1"/>
  <colBreaks count="1" manualBreakCount="1">
    <brk id="11" min="2" max="30"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2"/>
  <sheetViews>
    <sheetView showGridLines="0" tabSelected="1" zoomScaleNormal="100" workbookViewId="0"/>
  </sheetViews>
  <sheetFormatPr defaultRowHeight="15"/>
  <cols>
    <col min="1" max="1" width="3" style="95" customWidth="1"/>
    <col min="2" max="2" width="26" style="95" customWidth="1"/>
    <col min="3" max="14" width="12.28515625" style="95" customWidth="1"/>
    <col min="15" max="16384" width="9.140625" style="95"/>
  </cols>
  <sheetData>
    <row r="1" spans="2:20" s="91" customFormat="1" ht="30" customHeight="1"/>
    <row r="2" spans="2:20" s="92" customFormat="1" ht="24.95" customHeight="1"/>
    <row r="3" spans="2:20" s="93" customFormat="1" ht="20.100000000000001" customHeight="1"/>
    <row r="4" spans="2:20" ht="33.75">
      <c r="B4" s="94" t="s">
        <v>153</v>
      </c>
      <c r="C4" s="94"/>
      <c r="D4" s="94"/>
      <c r="E4" s="94"/>
      <c r="F4" s="94"/>
      <c r="G4" s="94"/>
      <c r="H4" s="94"/>
      <c r="I4" s="94"/>
      <c r="J4" s="94"/>
      <c r="K4" s="94"/>
      <c r="L4" s="94"/>
      <c r="M4" s="94"/>
      <c r="N4" s="94"/>
      <c r="O4" s="94"/>
      <c r="P4" s="94"/>
      <c r="Q4" s="94"/>
      <c r="R4" s="94"/>
      <c r="S4" s="94"/>
      <c r="T4" s="94"/>
    </row>
    <row r="5" spans="2:20" ht="51.75" customHeight="1">
      <c r="B5" s="96" t="s">
        <v>182</v>
      </c>
      <c r="C5" s="96"/>
      <c r="D5" s="96"/>
      <c r="E5" s="96"/>
      <c r="F5" s="96"/>
      <c r="G5" s="96"/>
      <c r="H5" s="96"/>
      <c r="I5" s="96"/>
      <c r="J5" s="96"/>
      <c r="K5" s="96"/>
      <c r="L5" s="96"/>
      <c r="M5" s="96"/>
      <c r="N5" s="96"/>
      <c r="O5" s="96"/>
      <c r="P5" s="96"/>
      <c r="Q5" s="97"/>
      <c r="R5" s="97"/>
      <c r="S5" s="97"/>
      <c r="T5" s="97"/>
    </row>
    <row r="6" spans="2:20" s="99" customFormat="1" ht="5.0999999999999996" customHeight="1">
      <c r="B6" s="98"/>
      <c r="C6" s="98"/>
      <c r="D6" s="98"/>
      <c r="E6" s="98"/>
      <c r="F6" s="98"/>
      <c r="G6" s="98"/>
      <c r="H6" s="98"/>
      <c r="I6" s="98"/>
      <c r="J6" s="98"/>
      <c r="K6" s="98"/>
      <c r="L6" s="98"/>
      <c r="M6" s="98"/>
      <c r="N6" s="98"/>
      <c r="O6" s="98"/>
      <c r="P6" s="98"/>
      <c r="Q6" s="98"/>
      <c r="R6" s="98"/>
      <c r="S6" s="98"/>
      <c r="T6" s="98"/>
    </row>
    <row r="7" spans="2:20" ht="45" customHeight="1">
      <c r="B7" s="100" t="s">
        <v>30</v>
      </c>
      <c r="C7" s="101" t="s">
        <v>185</v>
      </c>
      <c r="D7" s="102"/>
      <c r="E7" s="102"/>
      <c r="F7" s="102"/>
      <c r="G7" s="102"/>
      <c r="H7" s="102"/>
      <c r="I7" s="102"/>
      <c r="J7" s="102"/>
      <c r="K7" s="102"/>
      <c r="L7" s="102"/>
      <c r="M7" s="102"/>
      <c r="N7" s="102"/>
      <c r="O7" s="103"/>
      <c r="P7" s="104"/>
      <c r="Q7" s="104"/>
      <c r="R7" s="104"/>
      <c r="S7" s="104"/>
    </row>
    <row r="8" spans="2:20" ht="5.0999999999999996" customHeight="1">
      <c r="B8" s="104"/>
      <c r="C8" s="104"/>
      <c r="D8" s="104"/>
      <c r="E8" s="104"/>
      <c r="F8" s="104"/>
      <c r="G8" s="104"/>
      <c r="H8" s="104"/>
      <c r="I8" s="104"/>
      <c r="J8" s="104"/>
      <c r="K8" s="104"/>
      <c r="L8" s="104"/>
      <c r="M8" s="104"/>
      <c r="N8" s="104"/>
      <c r="O8" s="104"/>
      <c r="P8" s="104"/>
      <c r="Q8" s="104"/>
      <c r="R8" s="104"/>
      <c r="S8" s="104"/>
      <c r="T8" s="104"/>
    </row>
    <row r="9" spans="2:20" ht="45" customHeight="1">
      <c r="B9" s="100" t="s">
        <v>183</v>
      </c>
      <c r="C9" s="101" t="s">
        <v>186</v>
      </c>
      <c r="D9" s="102"/>
      <c r="E9" s="102"/>
      <c r="F9" s="102"/>
      <c r="G9" s="102"/>
      <c r="H9" s="102"/>
      <c r="I9" s="102"/>
      <c r="J9" s="102"/>
      <c r="K9" s="102"/>
      <c r="L9" s="102"/>
      <c r="M9" s="102"/>
      <c r="N9" s="102"/>
      <c r="O9" s="103"/>
      <c r="P9" s="104"/>
      <c r="Q9" s="104"/>
      <c r="R9" s="104"/>
      <c r="S9" s="104"/>
    </row>
    <row r="10" spans="2:20" ht="5.0999999999999996" customHeight="1">
      <c r="B10" s="104"/>
      <c r="C10" s="104"/>
      <c r="D10" s="104"/>
      <c r="E10" s="104"/>
      <c r="F10" s="104"/>
      <c r="G10" s="104"/>
      <c r="H10" s="104"/>
      <c r="I10" s="104"/>
      <c r="J10" s="104"/>
      <c r="K10" s="104"/>
      <c r="L10" s="104"/>
      <c r="M10" s="104"/>
      <c r="N10" s="104"/>
      <c r="O10" s="104"/>
      <c r="P10" s="104"/>
      <c r="Q10" s="104"/>
      <c r="R10" s="104"/>
      <c r="S10" s="104"/>
      <c r="T10" s="104"/>
    </row>
    <row r="11" spans="2:20" ht="45" customHeight="1">
      <c r="B11" s="100" t="s">
        <v>31</v>
      </c>
      <c r="C11" s="101" t="s">
        <v>187</v>
      </c>
      <c r="D11" s="102"/>
      <c r="E11" s="102"/>
      <c r="F11" s="102"/>
      <c r="G11" s="102"/>
      <c r="H11" s="102"/>
      <c r="I11" s="102"/>
      <c r="J11" s="102"/>
      <c r="K11" s="102"/>
      <c r="L11" s="102"/>
      <c r="M11" s="102"/>
      <c r="N11" s="102"/>
      <c r="O11" s="103"/>
      <c r="P11" s="104"/>
      <c r="Q11" s="104"/>
      <c r="R11" s="104"/>
      <c r="S11" s="104"/>
    </row>
    <row r="12" spans="2:20" ht="5.0999999999999996" customHeight="1">
      <c r="B12" s="105"/>
      <c r="C12" s="106"/>
      <c r="D12" s="107"/>
      <c r="E12" s="107"/>
      <c r="F12" s="107"/>
      <c r="G12" s="107"/>
      <c r="H12" s="107"/>
      <c r="I12" s="107"/>
      <c r="J12" s="107"/>
      <c r="K12" s="107"/>
      <c r="L12" s="107"/>
      <c r="M12" s="107"/>
      <c r="N12" s="107"/>
      <c r="O12" s="107"/>
      <c r="P12" s="107"/>
      <c r="Q12" s="104"/>
      <c r="R12" s="104"/>
      <c r="S12" s="104"/>
      <c r="T12" s="104"/>
    </row>
    <row r="13" spans="2:20" ht="45" customHeight="1">
      <c r="B13" s="100" t="s">
        <v>184</v>
      </c>
      <c r="C13" s="101" t="s">
        <v>188</v>
      </c>
      <c r="D13" s="102"/>
      <c r="E13" s="102"/>
      <c r="F13" s="102"/>
      <c r="G13" s="102"/>
      <c r="H13" s="102"/>
      <c r="I13" s="102"/>
      <c r="J13" s="102"/>
      <c r="K13" s="102"/>
      <c r="L13" s="102"/>
      <c r="M13" s="102"/>
      <c r="N13" s="102"/>
      <c r="O13" s="103"/>
      <c r="P13" s="104"/>
      <c r="Q13" s="104"/>
      <c r="R13" s="104"/>
      <c r="S13" s="104"/>
    </row>
    <row r="14" spans="2:20" ht="5.0999999999999996" customHeight="1">
      <c r="B14" s="104"/>
      <c r="C14" s="104"/>
      <c r="D14" s="104"/>
      <c r="E14" s="104"/>
      <c r="F14" s="104"/>
      <c r="G14" s="104"/>
      <c r="H14" s="104"/>
      <c r="I14" s="104"/>
      <c r="J14" s="104"/>
      <c r="K14" s="104"/>
      <c r="L14" s="104"/>
      <c r="M14" s="104"/>
      <c r="N14" s="104"/>
      <c r="O14" s="104"/>
      <c r="P14" s="104"/>
      <c r="Q14" s="104"/>
      <c r="R14" s="104"/>
      <c r="S14" s="104"/>
      <c r="T14" s="104"/>
    </row>
    <row r="15" spans="2:20" ht="45" customHeight="1">
      <c r="B15" s="100" t="s">
        <v>37</v>
      </c>
      <c r="C15" s="101" t="s">
        <v>189</v>
      </c>
      <c r="D15" s="102"/>
      <c r="E15" s="102"/>
      <c r="F15" s="102"/>
      <c r="G15" s="102"/>
      <c r="H15" s="102"/>
      <c r="I15" s="102"/>
      <c r="J15" s="102"/>
      <c r="K15" s="102"/>
      <c r="L15" s="102"/>
      <c r="M15" s="102"/>
      <c r="N15" s="102"/>
      <c r="O15" s="103"/>
      <c r="P15" s="104"/>
      <c r="Q15" s="104"/>
      <c r="R15" s="104"/>
      <c r="S15" s="104"/>
    </row>
    <row r="16" spans="2:20" ht="5.0999999999999996" customHeight="1">
      <c r="B16" s="104"/>
      <c r="C16" s="104"/>
      <c r="D16" s="104"/>
      <c r="E16" s="104"/>
      <c r="F16" s="104"/>
      <c r="G16" s="104"/>
      <c r="H16" s="104"/>
      <c r="I16" s="104"/>
      <c r="J16" s="104"/>
      <c r="K16" s="104"/>
      <c r="L16" s="104"/>
      <c r="M16" s="104"/>
      <c r="N16" s="104"/>
      <c r="O16" s="104"/>
      <c r="P16" s="104"/>
      <c r="Q16" s="104"/>
      <c r="R16" s="104"/>
      <c r="S16" s="104"/>
      <c r="T16" s="104"/>
    </row>
    <row r="17" spans="2:20" ht="45" customHeight="1">
      <c r="B17" s="100" t="s">
        <v>74</v>
      </c>
      <c r="C17" s="101" t="s">
        <v>190</v>
      </c>
      <c r="D17" s="102"/>
      <c r="E17" s="102"/>
      <c r="F17" s="102"/>
      <c r="G17" s="102"/>
      <c r="H17" s="102"/>
      <c r="I17" s="102"/>
      <c r="J17" s="102"/>
      <c r="K17" s="102"/>
      <c r="L17" s="102"/>
      <c r="M17" s="102"/>
      <c r="N17" s="102"/>
      <c r="O17" s="103"/>
      <c r="P17" s="104"/>
      <c r="Q17" s="104"/>
      <c r="R17" s="104"/>
      <c r="S17" s="104"/>
      <c r="T17" s="104"/>
    </row>
    <row r="18" spans="2:20" ht="5.0999999999999996" customHeight="1">
      <c r="B18" s="104"/>
      <c r="C18" s="104"/>
      <c r="D18" s="104"/>
      <c r="E18" s="104"/>
      <c r="F18" s="104"/>
      <c r="G18" s="104"/>
      <c r="H18" s="104"/>
      <c r="I18" s="104"/>
      <c r="J18" s="104"/>
      <c r="K18" s="104"/>
      <c r="L18" s="104"/>
      <c r="M18" s="104"/>
      <c r="N18" s="104"/>
      <c r="O18" s="104"/>
      <c r="P18" s="104"/>
      <c r="Q18" s="104"/>
      <c r="R18" s="104"/>
      <c r="S18" s="104"/>
      <c r="T18" s="104"/>
    </row>
    <row r="19" spans="2:20" ht="45" customHeight="1">
      <c r="B19" s="100" t="s">
        <v>84</v>
      </c>
      <c r="C19" s="101" t="s">
        <v>191</v>
      </c>
      <c r="D19" s="102"/>
      <c r="E19" s="102"/>
      <c r="F19" s="102"/>
      <c r="G19" s="102"/>
      <c r="H19" s="102"/>
      <c r="I19" s="102"/>
      <c r="J19" s="102"/>
      <c r="K19" s="102"/>
      <c r="L19" s="102"/>
      <c r="M19" s="102"/>
      <c r="N19" s="102"/>
      <c r="O19" s="103"/>
      <c r="P19" s="104"/>
      <c r="Q19" s="104"/>
      <c r="R19" s="104"/>
      <c r="S19" s="104"/>
      <c r="T19" s="104"/>
    </row>
    <row r="20" spans="2:20" ht="5.0999999999999996" customHeight="1">
      <c r="B20" s="104"/>
      <c r="C20" s="104"/>
      <c r="D20" s="104"/>
      <c r="E20" s="104"/>
      <c r="F20" s="104"/>
      <c r="G20" s="104"/>
      <c r="H20" s="104"/>
      <c r="I20" s="104"/>
      <c r="J20" s="104"/>
      <c r="K20" s="104"/>
      <c r="L20" s="104"/>
      <c r="M20" s="104"/>
      <c r="N20" s="104"/>
      <c r="O20" s="104"/>
    </row>
    <row r="21" spans="2:20" ht="45" customHeight="1">
      <c r="B21" s="100" t="s">
        <v>154</v>
      </c>
      <c r="C21" s="101" t="s">
        <v>192</v>
      </c>
      <c r="D21" s="102"/>
      <c r="E21" s="102"/>
      <c r="F21" s="102"/>
      <c r="G21" s="102"/>
      <c r="H21" s="102"/>
      <c r="I21" s="102"/>
      <c r="J21" s="102"/>
      <c r="K21" s="102"/>
      <c r="L21" s="102"/>
      <c r="M21" s="102"/>
      <c r="N21" s="102"/>
      <c r="O21" s="103"/>
    </row>
    <row r="22" spans="2:20" ht="5.0999999999999996" customHeight="1">
      <c r="B22" s="104"/>
      <c r="C22" s="104"/>
      <c r="D22" s="104"/>
      <c r="E22" s="104"/>
      <c r="F22" s="104"/>
      <c r="G22" s="104"/>
      <c r="H22" s="104"/>
      <c r="I22" s="104"/>
      <c r="J22" s="104"/>
      <c r="K22" s="104"/>
      <c r="L22" s="104"/>
      <c r="M22" s="104"/>
      <c r="N22" s="104"/>
      <c r="O22" s="104"/>
    </row>
  </sheetData>
  <sheetProtection password="9004" sheet="1" objects="1" scenarios="1"/>
  <mergeCells count="9">
    <mergeCell ref="C17:N17"/>
    <mergeCell ref="C19:N19"/>
    <mergeCell ref="C21:N21"/>
    <mergeCell ref="C15:N15"/>
    <mergeCell ref="B5:P5"/>
    <mergeCell ref="C7:N7"/>
    <mergeCell ref="C9:N9"/>
    <mergeCell ref="C11:N11"/>
    <mergeCell ref="C13:N13"/>
  </mergeCells>
  <pageMargins left="0.25" right="0.25"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zoomScaleNormal="100" workbookViewId="0">
      <selection sqref="A1:XFD1048576"/>
    </sheetView>
  </sheetViews>
  <sheetFormatPr defaultRowHeight="15"/>
  <cols>
    <col min="1" max="1" width="2.7109375" style="66" customWidth="1"/>
    <col min="2" max="2" width="85.5703125" style="108" customWidth="1"/>
    <col min="3" max="3" width="3.5703125" style="108" customWidth="1"/>
    <col min="4" max="4" width="85.5703125" style="108" customWidth="1"/>
    <col min="5" max="6" width="9.140625" style="108"/>
    <col min="7" max="16384" width="9.140625" style="116"/>
  </cols>
  <sheetData>
    <row r="1" spans="1:4" s="91" customFormat="1" ht="30" customHeight="1"/>
    <row r="2" spans="1:4" s="92" customFormat="1" ht="24.95" customHeight="1"/>
    <row r="3" spans="1:4" s="93" customFormat="1" ht="20.100000000000001" customHeight="1"/>
    <row r="4" spans="1:4" s="108" customFormat="1">
      <c r="A4" s="66"/>
    </row>
    <row r="5" spans="1:4" s="108" customFormat="1" ht="18.75">
      <c r="A5" s="66"/>
      <c r="B5" s="109" t="s">
        <v>155</v>
      </c>
      <c r="C5" s="110"/>
      <c r="D5" s="109" t="s">
        <v>156</v>
      </c>
    </row>
    <row r="6" spans="1:4" s="108" customFormat="1" ht="66" customHeight="1">
      <c r="A6" s="66"/>
      <c r="B6" s="111" t="s">
        <v>157</v>
      </c>
      <c r="C6" s="110"/>
      <c r="D6" s="111" t="s">
        <v>158</v>
      </c>
    </row>
    <row r="7" spans="1:4" s="108" customFormat="1" ht="9.9499999999999993" customHeight="1">
      <c r="A7" s="66"/>
      <c r="B7" s="112"/>
      <c r="C7" s="110"/>
      <c r="D7" s="112"/>
    </row>
    <row r="8" spans="1:4" s="108" customFormat="1" ht="18.75">
      <c r="A8" s="66"/>
      <c r="B8" s="109" t="s">
        <v>159</v>
      </c>
      <c r="C8" s="110"/>
      <c r="D8" s="109" t="s">
        <v>160</v>
      </c>
    </row>
    <row r="9" spans="1:4" s="108" customFormat="1" ht="66" customHeight="1">
      <c r="A9" s="66"/>
      <c r="B9" s="111" t="s">
        <v>157</v>
      </c>
      <c r="C9" s="110"/>
      <c r="D9" s="111" t="s">
        <v>161</v>
      </c>
    </row>
    <row r="10" spans="1:4" s="108" customFormat="1" ht="9.9499999999999993" customHeight="1">
      <c r="A10" s="66"/>
      <c r="B10" s="112"/>
      <c r="C10" s="110"/>
      <c r="D10" s="112"/>
    </row>
    <row r="11" spans="1:4" s="108" customFormat="1" ht="18.75">
      <c r="A11" s="66"/>
      <c r="B11" s="109" t="s">
        <v>162</v>
      </c>
      <c r="C11" s="110"/>
      <c r="D11" s="109" t="s">
        <v>163</v>
      </c>
    </row>
    <row r="12" spans="1:4" s="108" customFormat="1" ht="66" customHeight="1">
      <c r="A12" s="66"/>
      <c r="B12" s="111" t="s">
        <v>164</v>
      </c>
      <c r="C12" s="110"/>
      <c r="D12" s="113" t="s">
        <v>165</v>
      </c>
    </row>
    <row r="13" spans="1:4" s="108" customFormat="1" ht="9.9499999999999993" customHeight="1">
      <c r="A13" s="66"/>
      <c r="B13" s="112"/>
      <c r="C13" s="110"/>
      <c r="D13" s="114"/>
    </row>
    <row r="14" spans="1:4" s="108" customFormat="1" ht="18.75">
      <c r="A14" s="66"/>
      <c r="B14" s="109" t="s">
        <v>166</v>
      </c>
      <c r="C14" s="110"/>
      <c r="D14" s="109" t="s">
        <v>167</v>
      </c>
    </row>
    <row r="15" spans="1:4" s="108" customFormat="1" ht="66" customHeight="1">
      <c r="A15" s="66"/>
      <c r="B15" s="111" t="s">
        <v>168</v>
      </c>
      <c r="C15" s="110"/>
      <c r="D15" s="111" t="s">
        <v>169</v>
      </c>
    </row>
    <row r="16" spans="1:4" s="108" customFormat="1">
      <c r="A16" s="66"/>
    </row>
    <row r="17" spans="1:9" s="108" customFormat="1">
      <c r="A17" s="66"/>
    </row>
    <row r="18" spans="1:9" s="108" customFormat="1">
      <c r="A18" s="66"/>
    </row>
    <row r="19" spans="1:9" s="108" customFormat="1">
      <c r="A19" s="66"/>
    </row>
    <row r="20" spans="1:9" s="108" customFormat="1">
      <c r="A20" s="66"/>
    </row>
    <row r="21" spans="1:9" s="108" customFormat="1">
      <c r="A21" s="66"/>
    </row>
    <row r="22" spans="1:9" s="108" customFormat="1">
      <c r="A22" s="66"/>
    </row>
    <row r="23" spans="1:9" s="108" customFormat="1">
      <c r="A23" s="66"/>
    </row>
    <row r="24" spans="1:9" s="108" customFormat="1">
      <c r="A24" s="66"/>
    </row>
    <row r="25" spans="1:9" s="108" customFormat="1">
      <c r="A25" s="66"/>
    </row>
    <row r="26" spans="1:9" s="108" customFormat="1">
      <c r="A26" s="66"/>
    </row>
    <row r="27" spans="1:9" s="108" customFormat="1">
      <c r="A27" s="66"/>
      <c r="B27" s="108" t="str">
        <f t="shared" ref="B27:B28" si="0">IF(D27="","",C27&amp;". "&amp;D27)</f>
        <v/>
      </c>
      <c r="I27" s="115"/>
    </row>
    <row r="28" spans="1:9" s="108" customFormat="1">
      <c r="A28" s="66"/>
      <c r="B28" s="108" t="str">
        <f t="shared" si="0"/>
        <v/>
      </c>
    </row>
    <row r="29" spans="1:9" s="108" customFormat="1">
      <c r="A29" s="66"/>
    </row>
    <row r="30" spans="1:9" s="108" customFormat="1">
      <c r="A30" s="66"/>
    </row>
  </sheetData>
  <sheetProtection password="9004" sheet="1" objects="1" scenarios="1" formatColumns="0" formatRows="0" selectLockedCells="1" autoFilter="0"/>
  <pageMargins left="0.23622047244094491" right="0.23622047244094491" top="0.74803149606299213" bottom="0.74803149606299213" header="0.31496062992125984" footer="0.31496062992125984"/>
  <pageSetup paperSize="9" scale="80" fitToHeight="100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3"/>
  <sheetViews>
    <sheetView showGridLines="0" zoomScaleNormal="100" workbookViewId="0">
      <selection sqref="A1:XFD1048576"/>
    </sheetView>
  </sheetViews>
  <sheetFormatPr defaultColWidth="0" defaultRowHeight="15" customHeight="1" zeroHeight="1"/>
  <cols>
    <col min="1" max="1" width="2.7109375" style="66" customWidth="1"/>
    <col min="2" max="2" width="8.7109375" style="128" customWidth="1"/>
    <col min="3" max="3" width="71.140625" style="128" customWidth="1"/>
    <col min="4" max="4" width="17.140625" style="128" customWidth="1"/>
    <col min="5" max="5" width="11.28515625" style="128" customWidth="1"/>
    <col min="6" max="6" width="6.140625" style="128" customWidth="1"/>
    <col min="7" max="8" width="8.85546875" style="128" customWidth="1"/>
    <col min="9" max="9" width="17.5703125" style="128" customWidth="1"/>
    <col min="10" max="10" width="14.7109375" style="128" customWidth="1"/>
    <col min="11" max="11" width="8.42578125" style="128" customWidth="1"/>
    <col min="12" max="12" width="2.28515625" style="128" customWidth="1"/>
    <col min="13" max="17" width="8.85546875" style="128" customWidth="1"/>
    <col min="18" max="18" width="22.28515625" style="128" customWidth="1"/>
    <col min="19" max="30" width="8.85546875" style="128" customWidth="1"/>
    <col min="31" max="31" width="0" style="128" hidden="1" customWidth="1"/>
    <col min="32" max="16384" width="8.85546875" style="128" hidden="1"/>
  </cols>
  <sheetData>
    <row r="1" spans="1:30" s="91" customFormat="1" ht="30" customHeight="1"/>
    <row r="2" spans="1:30" s="92" customFormat="1" ht="24.95" customHeight="1"/>
    <row r="3" spans="1:30" s="93" customFormat="1" ht="20.100000000000001" customHeight="1"/>
    <row r="4" spans="1:30" s="121" customFormat="1" ht="24" customHeight="1">
      <c r="A4" s="67"/>
      <c r="B4" s="117"/>
      <c r="C4" s="118"/>
      <c r="D4" s="119"/>
      <c r="E4" s="119"/>
      <c r="F4" s="119"/>
      <c r="G4" s="119"/>
      <c r="H4" s="119"/>
      <c r="I4" s="119"/>
      <c r="J4" s="120"/>
      <c r="K4" s="120"/>
      <c r="L4" s="120"/>
      <c r="M4" s="120"/>
      <c r="N4" s="120"/>
      <c r="O4" s="120"/>
      <c r="P4" s="119"/>
      <c r="Q4" s="119"/>
      <c r="R4" s="119"/>
      <c r="S4" s="119"/>
      <c r="T4" s="119"/>
      <c r="U4" s="119"/>
      <c r="V4" s="119"/>
      <c r="W4" s="119"/>
      <c r="X4" s="119"/>
      <c r="Y4" s="119"/>
      <c r="Z4" s="119"/>
      <c r="AA4" s="119"/>
      <c r="AB4" s="119"/>
      <c r="AC4" s="119"/>
      <c r="AD4" s="119"/>
    </row>
    <row r="5" spans="1:30" s="121" customFormat="1" ht="24" customHeight="1">
      <c r="A5" s="67"/>
      <c r="B5" s="122">
        <v>1</v>
      </c>
      <c r="C5" s="123" t="s">
        <v>170</v>
      </c>
      <c r="D5" s="124" t="s">
        <v>171</v>
      </c>
      <c r="E5" s="125"/>
      <c r="F5" s="125"/>
      <c r="G5" s="125"/>
      <c r="H5" s="125"/>
      <c r="I5" s="125"/>
      <c r="J5" s="125"/>
      <c r="K5" s="125"/>
      <c r="L5" s="125"/>
      <c r="M5" s="125"/>
      <c r="N5" s="125"/>
      <c r="O5" s="125"/>
      <c r="P5" s="125"/>
      <c r="Q5" s="125"/>
      <c r="R5" s="125"/>
      <c r="S5" s="119"/>
      <c r="T5" s="119"/>
      <c r="U5" s="119"/>
      <c r="V5" s="119"/>
      <c r="W5" s="119"/>
      <c r="X5" s="119"/>
      <c r="Y5" s="119"/>
      <c r="Z5" s="119"/>
      <c r="AA5" s="119"/>
      <c r="AB5" s="119"/>
      <c r="AC5" s="119"/>
      <c r="AD5" s="119"/>
    </row>
    <row r="6" spans="1:30" ht="24" customHeight="1">
      <c r="A6" s="68"/>
      <c r="B6" s="126"/>
      <c r="C6" s="109"/>
      <c r="D6" s="127"/>
      <c r="E6" s="127"/>
      <c r="F6" s="127"/>
      <c r="G6" s="127"/>
      <c r="H6" s="127"/>
      <c r="I6" s="127"/>
      <c r="J6" s="127"/>
      <c r="K6" s="127"/>
      <c r="L6" s="127"/>
      <c r="M6" s="127"/>
      <c r="N6" s="127"/>
      <c r="O6" s="127"/>
      <c r="P6" s="127"/>
      <c r="Q6" s="127"/>
      <c r="R6" s="127"/>
      <c r="S6" s="127"/>
    </row>
    <row r="7" spans="1:30" ht="24" customHeight="1">
      <c r="B7" s="122">
        <v>2</v>
      </c>
      <c r="C7" s="123" t="s">
        <v>172</v>
      </c>
      <c r="D7" s="124" t="s">
        <v>171</v>
      </c>
    </row>
    <row r="8" spans="1:30" ht="24" customHeight="1">
      <c r="B8" s="126"/>
      <c r="C8" s="129"/>
      <c r="D8" s="119"/>
      <c r="E8" s="119"/>
      <c r="F8" s="119"/>
      <c r="G8" s="119"/>
      <c r="H8" s="119"/>
      <c r="I8" s="119"/>
      <c r="J8" s="119"/>
    </row>
    <row r="9" spans="1:30" ht="24" customHeight="1">
      <c r="B9" s="122">
        <v>3</v>
      </c>
      <c r="C9" s="123" t="s">
        <v>173</v>
      </c>
      <c r="D9" s="124" t="s">
        <v>171</v>
      </c>
      <c r="J9" s="130"/>
      <c r="K9" s="131"/>
      <c r="L9" s="131"/>
      <c r="M9" s="131"/>
      <c r="N9" s="131"/>
    </row>
    <row r="10" spans="1:30" ht="24" customHeight="1">
      <c r="B10" s="126"/>
      <c r="C10" s="129"/>
    </row>
    <row r="11" spans="1:30" ht="24" customHeight="1">
      <c r="B11" s="122">
        <v>4</v>
      </c>
      <c r="C11" s="123" t="s">
        <v>174</v>
      </c>
      <c r="D11" s="124" t="s">
        <v>171</v>
      </c>
    </row>
    <row r="12" spans="1:30" ht="24" customHeight="1">
      <c r="B12" s="126"/>
      <c r="C12" s="129"/>
    </row>
    <row r="13" spans="1:30" ht="24" customHeight="1">
      <c r="B13" s="122">
        <v>5</v>
      </c>
      <c r="C13" s="123" t="s">
        <v>175</v>
      </c>
      <c r="D13" s="124" t="s">
        <v>171</v>
      </c>
    </row>
    <row r="14" spans="1:30"/>
    <row r="15" spans="1:30"/>
    <row r="16" spans="1:30" ht="21">
      <c r="J16" s="132"/>
    </row>
    <row r="17" spans="10:10">
      <c r="J17" s="130"/>
    </row>
    <row r="18" spans="10:10"/>
    <row r="19" spans="10:10"/>
    <row r="20" spans="10:10" ht="21">
      <c r="J20" s="132"/>
    </row>
    <row r="21" spans="10:10">
      <c r="J21" s="130"/>
    </row>
    <row r="22" spans="10:10"/>
    <row r="23" spans="10:10"/>
    <row r="24" spans="10:10" ht="21">
      <c r="J24" s="133"/>
    </row>
    <row r="25" spans="10:10">
      <c r="J25" s="130"/>
    </row>
    <row r="26" spans="10:10"/>
    <row r="27" spans="10:10"/>
    <row r="28" spans="10:10"/>
    <row r="29" spans="10:10"/>
    <row r="30" spans="10:10"/>
    <row r="31" spans="10:10"/>
    <row r="32" spans="10:10"/>
    <row r="33"/>
    <row r="34"/>
    <row r="35"/>
    <row r="36"/>
    <row r="37"/>
    <row r="38"/>
    <row r="39"/>
    <row r="40"/>
    <row r="41"/>
    <row r="42"/>
    <row r="43"/>
    <row r="44"/>
    <row r="45"/>
    <row r="46"/>
    <row r="47"/>
    <row r="48"/>
    <row r="49" spans="10:10"/>
    <row r="50" spans="10:10"/>
    <row r="51" spans="10:10"/>
    <row r="52" spans="10:10"/>
    <row r="53" spans="10:10">
      <c r="J53" s="134"/>
    </row>
    <row r="54" spans="10:10"/>
    <row r="55" spans="10:10"/>
    <row r="56" spans="10:10"/>
    <row r="57" spans="10:10"/>
    <row r="58" spans="10:10"/>
    <row r="59" spans="10:10"/>
    <row r="60" spans="10:10"/>
    <row r="61" spans="10:10"/>
    <row r="62" spans="10:10"/>
    <row r="63" spans="10:10"/>
  </sheetData>
  <sheetProtection password="9004" sheet="1" objects="1" scenarios="1" formatColumns="0" formatRows="0" selectLockedCells="1" autoFilter="0"/>
  <hyperlinks>
    <hyperlink ref="D24:J24" r:id="rId1" display="Planilha de Avaliação de Desempenho por Competências"/>
    <hyperlink ref="D9" r:id="rId2"/>
    <hyperlink ref="D7" r:id="rId3"/>
    <hyperlink ref="D11" r:id="rId4"/>
    <hyperlink ref="D13" r:id="rId5"/>
    <hyperlink ref="D5" r:id="rId6"/>
  </hyperlinks>
  <pageMargins left="0.75" right="0.75" top="1" bottom="1" header="0.5" footer="0.5"/>
  <pageSetup paperSize="9" orientation="portrait" horizontalDpi="4294967292" verticalDpi="4294967292" r:id="rId7"/>
  <drawing r:id="rId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3"/>
  <sheetViews>
    <sheetView showGridLines="0" zoomScaleNormal="100" zoomScaleSheetLayoutView="80" workbookViewId="0">
      <selection sqref="A1:XFD1048576"/>
    </sheetView>
  </sheetViews>
  <sheetFormatPr defaultColWidth="9.140625" defaultRowHeight="15" customHeight="1" zeroHeight="1"/>
  <cols>
    <col min="1" max="1" width="2.7109375" style="66" customWidth="1"/>
    <col min="2" max="3" width="10.85546875" style="128" customWidth="1"/>
    <col min="4" max="4" width="10.7109375" style="128" customWidth="1"/>
    <col min="5" max="16" width="10.85546875" style="128" customWidth="1"/>
    <col min="17" max="18" width="9.140625" style="128" customWidth="1"/>
    <col min="19" max="16384" width="9.140625" style="128"/>
  </cols>
  <sheetData>
    <row r="1" spans="1:2" s="91" customFormat="1" ht="30" customHeight="1"/>
    <row r="2" spans="1:2" s="92" customFormat="1" ht="24.95" customHeight="1"/>
    <row r="3" spans="1:2" s="93" customFormat="1" ht="20.100000000000001" customHeight="1"/>
    <row r="4" spans="1:2" s="119" customFormat="1" ht="23.25">
      <c r="B4" s="135" t="s">
        <v>176</v>
      </c>
    </row>
    <row r="5" spans="1:2" s="119" customFormat="1">
      <c r="A5" s="67"/>
    </row>
    <row r="6" spans="1:2" ht="35.25" customHeight="1">
      <c r="A6" s="68"/>
    </row>
    <row r="7" spans="1:2" ht="35.25" customHeight="1"/>
    <row r="8" spans="1:2" ht="30" customHeight="1"/>
    <row r="9" spans="1:2" ht="30" customHeight="1"/>
    <row r="10" spans="1:2" ht="30" customHeight="1"/>
    <row r="11" spans="1:2" ht="30" customHeight="1"/>
    <row r="12" spans="1:2" ht="30" customHeight="1"/>
    <row r="13" spans="1:2" ht="30" customHeight="1"/>
    <row r="14" spans="1:2" ht="30" customHeight="1"/>
    <row r="15" spans="1:2" ht="30" customHeight="1"/>
    <row r="16" spans="1:2"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15" customHeight="1"/>
  </sheetData>
  <sheetProtection password="9004" sheet="1" objects="1" scenarios="1" formatColumns="0" formatRows="0" selectLockedCells="1" autoFilter="0"/>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dimension ref="C1:D52"/>
  <sheetViews>
    <sheetView showGridLines="0" workbookViewId="0">
      <selection activeCell="M25" sqref="M25"/>
    </sheetView>
  </sheetViews>
  <sheetFormatPr defaultColWidth="11.42578125" defaultRowHeight="12.75"/>
  <sheetData>
    <row r="1" spans="3:4" ht="24.95" customHeight="1"/>
    <row r="2" spans="3:4" ht="24.95" customHeight="1"/>
    <row r="3" spans="3:4" ht="24.95" customHeight="1">
      <c r="C3" s="1" t="s">
        <v>0</v>
      </c>
      <c r="D3" s="1" t="s">
        <v>1</v>
      </c>
    </row>
    <row r="4" spans="3:4" ht="24.95" customHeight="1">
      <c r="C4" s="1">
        <v>1</v>
      </c>
      <c r="D4" s="2" t="s">
        <v>2</v>
      </c>
    </row>
    <row r="5" spans="3:4" ht="24.95" customHeight="1">
      <c r="C5" s="1">
        <v>2</v>
      </c>
      <c r="D5" s="2" t="s">
        <v>3</v>
      </c>
    </row>
    <row r="6" spans="3:4" ht="24.95" customHeight="1">
      <c r="C6" s="1">
        <v>3</v>
      </c>
      <c r="D6" s="2" t="s">
        <v>4</v>
      </c>
    </row>
    <row r="7" spans="3:4" ht="24.95" customHeight="1">
      <c r="C7" s="1">
        <v>4</v>
      </c>
      <c r="D7" s="2"/>
    </row>
    <row r="8" spans="3:4" ht="24.95" customHeight="1">
      <c r="C8" s="1">
        <v>5</v>
      </c>
      <c r="D8" s="2"/>
    </row>
    <row r="9" spans="3:4" ht="24.95" customHeight="1">
      <c r="C9" s="1">
        <v>6</v>
      </c>
      <c r="D9" s="2"/>
    </row>
    <row r="10" spans="3:4" ht="24.95" customHeight="1">
      <c r="C10" s="1">
        <v>7</v>
      </c>
      <c r="D10" s="2"/>
    </row>
    <row r="11" spans="3:4" ht="24.95" customHeight="1">
      <c r="C11" s="1">
        <v>8</v>
      </c>
      <c r="D11" s="2"/>
    </row>
    <row r="12" spans="3:4" ht="24.95" customHeight="1">
      <c r="C12" s="1">
        <v>9</v>
      </c>
      <c r="D12" s="2"/>
    </row>
    <row r="13" spans="3:4" ht="24.95" customHeight="1">
      <c r="C13" s="1">
        <v>10</v>
      </c>
      <c r="D13" s="2"/>
    </row>
    <row r="14" spans="3:4" ht="24.95" customHeight="1"/>
    <row r="15" spans="3:4" ht="24.95" customHeight="1"/>
    <row r="16" spans="3:4" ht="24.95" customHeight="1"/>
    <row r="17" ht="24.95" customHeight="1"/>
    <row r="18" ht="24.95" customHeight="1"/>
    <row r="19" ht="24.95" customHeight="1"/>
    <row r="20" ht="24.95" customHeight="1"/>
    <row r="21" ht="24.95" customHeight="1"/>
    <row r="22" ht="24.95" customHeight="1"/>
    <row r="23" ht="24.95" customHeight="1"/>
    <row r="24" ht="24.95" customHeight="1"/>
    <row r="25" ht="24.95" customHeight="1"/>
    <row r="26" ht="24.95" customHeight="1"/>
    <row r="27" ht="24.95" customHeight="1"/>
    <row r="28" ht="24.95" customHeight="1"/>
    <row r="29" ht="24.95" customHeight="1"/>
    <row r="30" ht="24.95" customHeight="1"/>
    <row r="31" ht="24.95" customHeight="1"/>
    <row r="3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7"/>
  <sheetViews>
    <sheetView showGridLines="0" workbookViewId="0">
      <selection activeCell="B8" sqref="B8:D10"/>
    </sheetView>
  </sheetViews>
  <sheetFormatPr defaultRowHeight="15"/>
  <cols>
    <col min="1" max="1" width="2.7109375" style="137" customWidth="1"/>
    <col min="2" max="3" width="17.28515625" style="137" customWidth="1"/>
    <col min="4" max="5" width="42.7109375" style="137" customWidth="1"/>
    <col min="6" max="6" width="14" style="137" bestFit="1" customWidth="1"/>
    <col min="7" max="16384" width="9.140625" style="137"/>
  </cols>
  <sheetData>
    <row r="1" spans="2:6" s="91" customFormat="1" ht="30" customHeight="1"/>
    <row r="2" spans="2:6" s="92" customFormat="1" ht="24.95" customHeight="1"/>
    <row r="3" spans="2:6" s="93" customFormat="1" ht="20.100000000000001" customHeight="1"/>
    <row r="4" spans="2:6" ht="21">
      <c r="B4" s="136" t="s">
        <v>75</v>
      </c>
      <c r="C4" s="136"/>
    </row>
    <row r="6" spans="2:6" ht="20.100000000000001" customHeight="1">
      <c r="B6" s="140" t="s">
        <v>76</v>
      </c>
      <c r="C6" s="140"/>
      <c r="D6" s="140"/>
      <c r="E6" s="140"/>
      <c r="F6" s="140"/>
    </row>
    <row r="7" spans="2:6" ht="20.100000000000001" customHeight="1">
      <c r="B7" s="141" t="s">
        <v>80</v>
      </c>
      <c r="C7" s="141" t="s">
        <v>81</v>
      </c>
      <c r="D7" s="141" t="s">
        <v>181</v>
      </c>
      <c r="E7" s="141" t="s">
        <v>77</v>
      </c>
      <c r="F7" s="141" t="s">
        <v>73</v>
      </c>
    </row>
    <row r="8" spans="2:6" ht="20.100000000000001" customHeight="1">
      <c r="B8" s="143">
        <v>44927</v>
      </c>
      <c r="C8" s="143">
        <v>44956</v>
      </c>
      <c r="D8" s="139" t="s">
        <v>62</v>
      </c>
      <c r="E8" s="29" t="str">
        <f>IF(OR(B8="",D8=""),"",D8&amp;"-"&amp;YEAR(B8)&amp;MONTH(B8)&amp;DAY(B8))</f>
        <v>Coordenador-202311</v>
      </c>
      <c r="F8" s="42">
        <f ca="1">IFERROR(IF(AND(B8="",C8=""),"",IF(AND(B8&lt;&gt;"",C8&lt;&gt;""),C8-B8,IF(AND(B8&lt;&gt;"",C8=""),TODAY()-B8,""))),"")</f>
        <v>29</v>
      </c>
    </row>
    <row r="9" spans="2:6" ht="20.100000000000001" customHeight="1">
      <c r="B9" s="143">
        <v>44958</v>
      </c>
      <c r="C9" s="143">
        <v>44985</v>
      </c>
      <c r="D9" s="139" t="s">
        <v>63</v>
      </c>
      <c r="E9" s="29" t="str">
        <f t="shared" ref="E9:E27" si="0">IF(OR(B9="",D9=""),"",D9&amp;"-"&amp;YEAR(B9)&amp;MONTH(B9)&amp;DAY(B9))</f>
        <v>Supervisor-202321</v>
      </c>
      <c r="F9" s="42">
        <f t="shared" ref="F9:F27" ca="1" si="1">IFERROR(IF(AND(B9="",C9=""),"",IF(AND(B9&lt;&gt;"",C9&lt;&gt;""),C9-B9,IF(AND(B9&lt;&gt;"",C9=""),TODAY()-B9,""))),"")</f>
        <v>27</v>
      </c>
    </row>
    <row r="10" spans="2:6" ht="20.100000000000001" customHeight="1">
      <c r="B10" s="143">
        <v>45017</v>
      </c>
      <c r="C10" s="143">
        <v>45046</v>
      </c>
      <c r="D10" s="139" t="s">
        <v>66</v>
      </c>
      <c r="E10" s="29" t="str">
        <f t="shared" si="0"/>
        <v>Auxiliar-202341</v>
      </c>
      <c r="F10" s="42">
        <f t="shared" ca="1" si="1"/>
        <v>29</v>
      </c>
    </row>
    <row r="11" spans="2:6" ht="20.100000000000001" customHeight="1">
      <c r="B11" s="142"/>
      <c r="C11" s="142"/>
      <c r="D11" s="28"/>
      <c r="E11" s="29" t="str">
        <f t="shared" si="0"/>
        <v/>
      </c>
      <c r="F11" s="42" t="str">
        <f t="shared" ca="1" si="1"/>
        <v/>
      </c>
    </row>
    <row r="12" spans="2:6" ht="20.100000000000001" customHeight="1">
      <c r="B12" s="142"/>
      <c r="C12" s="142"/>
      <c r="D12" s="28"/>
      <c r="E12" s="29" t="str">
        <f t="shared" si="0"/>
        <v/>
      </c>
      <c r="F12" s="42" t="str">
        <f t="shared" ca="1" si="1"/>
        <v/>
      </c>
    </row>
    <row r="13" spans="2:6" ht="20.100000000000001" customHeight="1">
      <c r="B13" s="142"/>
      <c r="C13" s="142"/>
      <c r="D13" s="28"/>
      <c r="E13" s="29" t="str">
        <f t="shared" si="0"/>
        <v/>
      </c>
      <c r="F13" s="42" t="str">
        <f t="shared" ca="1" si="1"/>
        <v/>
      </c>
    </row>
    <row r="14" spans="2:6" ht="20.100000000000001" customHeight="1">
      <c r="B14" s="142"/>
      <c r="C14" s="142"/>
      <c r="D14" s="28"/>
      <c r="E14" s="29" t="str">
        <f t="shared" si="0"/>
        <v/>
      </c>
      <c r="F14" s="42" t="str">
        <f t="shared" ca="1" si="1"/>
        <v/>
      </c>
    </row>
    <row r="15" spans="2:6" ht="20.100000000000001" customHeight="1">
      <c r="B15" s="142"/>
      <c r="C15" s="142"/>
      <c r="D15" s="28"/>
      <c r="E15" s="29" t="str">
        <f t="shared" si="0"/>
        <v/>
      </c>
      <c r="F15" s="42" t="str">
        <f t="shared" ca="1" si="1"/>
        <v/>
      </c>
    </row>
    <row r="16" spans="2:6" ht="20.100000000000001" customHeight="1">
      <c r="B16" s="142"/>
      <c r="C16" s="142"/>
      <c r="D16" s="28"/>
      <c r="E16" s="29" t="str">
        <f t="shared" si="0"/>
        <v/>
      </c>
      <c r="F16" s="42" t="str">
        <f t="shared" ca="1" si="1"/>
        <v/>
      </c>
    </row>
    <row r="17" spans="2:6" ht="20.100000000000001" customHeight="1">
      <c r="B17" s="142"/>
      <c r="C17" s="142"/>
      <c r="D17" s="28"/>
      <c r="E17" s="29" t="str">
        <f t="shared" si="0"/>
        <v/>
      </c>
      <c r="F17" s="42" t="str">
        <f t="shared" ca="1" si="1"/>
        <v/>
      </c>
    </row>
    <row r="18" spans="2:6" ht="20.100000000000001" customHeight="1">
      <c r="B18" s="142"/>
      <c r="C18" s="142"/>
      <c r="D18" s="28"/>
      <c r="E18" s="29" t="str">
        <f t="shared" si="0"/>
        <v/>
      </c>
      <c r="F18" s="42" t="str">
        <f t="shared" ca="1" si="1"/>
        <v/>
      </c>
    </row>
    <row r="19" spans="2:6" ht="20.100000000000001" customHeight="1">
      <c r="B19" s="142"/>
      <c r="C19" s="142"/>
      <c r="D19" s="28"/>
      <c r="E19" s="29" t="str">
        <f t="shared" si="0"/>
        <v/>
      </c>
      <c r="F19" s="42" t="str">
        <f t="shared" ca="1" si="1"/>
        <v/>
      </c>
    </row>
    <row r="20" spans="2:6" ht="20.100000000000001" customHeight="1">
      <c r="B20" s="142"/>
      <c r="C20" s="142"/>
      <c r="D20" s="28"/>
      <c r="E20" s="29" t="str">
        <f t="shared" si="0"/>
        <v/>
      </c>
      <c r="F20" s="42" t="str">
        <f t="shared" ca="1" si="1"/>
        <v/>
      </c>
    </row>
    <row r="21" spans="2:6" ht="20.100000000000001" customHeight="1">
      <c r="B21" s="142"/>
      <c r="C21" s="142"/>
      <c r="D21" s="28"/>
      <c r="E21" s="29" t="str">
        <f t="shared" si="0"/>
        <v/>
      </c>
      <c r="F21" s="42" t="str">
        <f t="shared" ca="1" si="1"/>
        <v/>
      </c>
    </row>
    <row r="22" spans="2:6" ht="20.100000000000001" customHeight="1">
      <c r="B22" s="142"/>
      <c r="C22" s="142"/>
      <c r="D22" s="28"/>
      <c r="E22" s="29" t="str">
        <f t="shared" si="0"/>
        <v/>
      </c>
      <c r="F22" s="42" t="str">
        <f t="shared" ca="1" si="1"/>
        <v/>
      </c>
    </row>
    <row r="23" spans="2:6" ht="20.100000000000001" customHeight="1">
      <c r="B23" s="142"/>
      <c r="C23" s="142"/>
      <c r="D23" s="28"/>
      <c r="E23" s="29" t="str">
        <f t="shared" si="0"/>
        <v/>
      </c>
      <c r="F23" s="42" t="str">
        <f t="shared" ca="1" si="1"/>
        <v/>
      </c>
    </row>
    <row r="24" spans="2:6" ht="20.100000000000001" customHeight="1">
      <c r="B24" s="142"/>
      <c r="C24" s="142"/>
      <c r="D24" s="28"/>
      <c r="E24" s="29" t="str">
        <f t="shared" si="0"/>
        <v/>
      </c>
      <c r="F24" s="42" t="str">
        <f t="shared" ca="1" si="1"/>
        <v/>
      </c>
    </row>
    <row r="25" spans="2:6" ht="20.100000000000001" customHeight="1">
      <c r="B25" s="142"/>
      <c r="C25" s="142"/>
      <c r="D25" s="28"/>
      <c r="E25" s="29" t="str">
        <f t="shared" si="0"/>
        <v/>
      </c>
      <c r="F25" s="42" t="str">
        <f t="shared" ca="1" si="1"/>
        <v/>
      </c>
    </row>
    <row r="26" spans="2:6" ht="20.100000000000001" customHeight="1">
      <c r="B26" s="142"/>
      <c r="C26" s="142"/>
      <c r="D26" s="28"/>
      <c r="E26" s="29" t="str">
        <f t="shared" si="0"/>
        <v/>
      </c>
      <c r="F26" s="42" t="str">
        <f t="shared" ca="1" si="1"/>
        <v/>
      </c>
    </row>
    <row r="27" spans="2:6" ht="20.100000000000001" customHeight="1">
      <c r="B27" s="142"/>
      <c r="C27" s="142"/>
      <c r="D27" s="28"/>
      <c r="E27" s="29" t="str">
        <f t="shared" si="0"/>
        <v/>
      </c>
      <c r="F27" s="42" t="str">
        <f t="shared" ca="1" si="1"/>
        <v/>
      </c>
    </row>
    <row r="28" spans="2:6" ht="20.100000000000001" customHeight="1">
      <c r="B28" s="142"/>
      <c r="C28" s="142"/>
      <c r="D28" s="28"/>
      <c r="E28" s="29" t="str">
        <f t="shared" ref="E28:E57" si="2">IF(OR(B28="",D28=""),"",D28&amp;"-"&amp;YEAR(B28)&amp;MONTH(B28)&amp;DAY(B28))</f>
        <v/>
      </c>
      <c r="F28" s="42" t="str">
        <f t="shared" ref="F28:F57" ca="1" si="3">IFERROR(IF(AND(B28="",C28=""),"",IF(AND(B28&lt;&gt;"",C28&lt;&gt;""),C28-B28,IF(AND(B28&lt;&gt;"",C28=""),TODAY()-B28,""))),"")</f>
        <v/>
      </c>
    </row>
    <row r="29" spans="2:6" ht="20.100000000000001" customHeight="1">
      <c r="B29" s="142"/>
      <c r="C29" s="142"/>
      <c r="D29" s="28"/>
      <c r="E29" s="29" t="str">
        <f t="shared" si="2"/>
        <v/>
      </c>
      <c r="F29" s="42" t="str">
        <f t="shared" ca="1" si="3"/>
        <v/>
      </c>
    </row>
    <row r="30" spans="2:6" ht="20.100000000000001" customHeight="1">
      <c r="B30" s="142"/>
      <c r="C30" s="142"/>
      <c r="D30" s="28"/>
      <c r="E30" s="29" t="str">
        <f t="shared" si="2"/>
        <v/>
      </c>
      <c r="F30" s="42" t="str">
        <f t="shared" ca="1" si="3"/>
        <v/>
      </c>
    </row>
    <row r="31" spans="2:6" ht="20.100000000000001" customHeight="1">
      <c r="B31" s="142"/>
      <c r="C31" s="142"/>
      <c r="D31" s="28"/>
      <c r="E31" s="29" t="str">
        <f t="shared" si="2"/>
        <v/>
      </c>
      <c r="F31" s="42" t="str">
        <f t="shared" ca="1" si="3"/>
        <v/>
      </c>
    </row>
    <row r="32" spans="2:6" ht="20.100000000000001" customHeight="1">
      <c r="B32" s="142"/>
      <c r="C32" s="142"/>
      <c r="D32" s="28"/>
      <c r="E32" s="29" t="str">
        <f t="shared" si="2"/>
        <v/>
      </c>
      <c r="F32" s="42" t="str">
        <f t="shared" ca="1" si="3"/>
        <v/>
      </c>
    </row>
    <row r="33" spans="2:6" ht="20.100000000000001" customHeight="1">
      <c r="B33" s="142"/>
      <c r="C33" s="142"/>
      <c r="D33" s="28"/>
      <c r="E33" s="29" t="str">
        <f t="shared" si="2"/>
        <v/>
      </c>
      <c r="F33" s="42" t="str">
        <f t="shared" ca="1" si="3"/>
        <v/>
      </c>
    </row>
    <row r="34" spans="2:6" ht="20.100000000000001" customHeight="1">
      <c r="B34" s="142"/>
      <c r="C34" s="142"/>
      <c r="D34" s="28"/>
      <c r="E34" s="29" t="str">
        <f t="shared" si="2"/>
        <v/>
      </c>
      <c r="F34" s="42" t="str">
        <f t="shared" ca="1" si="3"/>
        <v/>
      </c>
    </row>
    <row r="35" spans="2:6" ht="20.100000000000001" customHeight="1">
      <c r="B35" s="142"/>
      <c r="C35" s="142"/>
      <c r="D35" s="28"/>
      <c r="E35" s="29" t="str">
        <f t="shared" si="2"/>
        <v/>
      </c>
      <c r="F35" s="42" t="str">
        <f t="shared" ca="1" si="3"/>
        <v/>
      </c>
    </row>
    <row r="36" spans="2:6" ht="20.100000000000001" customHeight="1">
      <c r="B36" s="142"/>
      <c r="C36" s="142"/>
      <c r="D36" s="28"/>
      <c r="E36" s="29" t="str">
        <f t="shared" si="2"/>
        <v/>
      </c>
      <c r="F36" s="42" t="str">
        <f t="shared" ca="1" si="3"/>
        <v/>
      </c>
    </row>
    <row r="37" spans="2:6" ht="20.100000000000001" customHeight="1">
      <c r="B37" s="142"/>
      <c r="C37" s="142"/>
      <c r="D37" s="28"/>
      <c r="E37" s="29" t="str">
        <f t="shared" si="2"/>
        <v/>
      </c>
      <c r="F37" s="42" t="str">
        <f t="shared" ca="1" si="3"/>
        <v/>
      </c>
    </row>
    <row r="38" spans="2:6" ht="20.100000000000001" customHeight="1">
      <c r="B38" s="142"/>
      <c r="C38" s="142"/>
      <c r="D38" s="28"/>
      <c r="E38" s="29" t="str">
        <f t="shared" si="2"/>
        <v/>
      </c>
      <c r="F38" s="42" t="str">
        <f t="shared" ca="1" si="3"/>
        <v/>
      </c>
    </row>
    <row r="39" spans="2:6" ht="20.100000000000001" customHeight="1">
      <c r="B39" s="142"/>
      <c r="C39" s="142"/>
      <c r="D39" s="28"/>
      <c r="E39" s="29" t="str">
        <f t="shared" si="2"/>
        <v/>
      </c>
      <c r="F39" s="42" t="str">
        <f t="shared" ca="1" si="3"/>
        <v/>
      </c>
    </row>
    <row r="40" spans="2:6" ht="20.100000000000001" customHeight="1">
      <c r="B40" s="142"/>
      <c r="C40" s="142"/>
      <c r="D40" s="28"/>
      <c r="E40" s="29" t="str">
        <f t="shared" si="2"/>
        <v/>
      </c>
      <c r="F40" s="42" t="str">
        <f t="shared" ca="1" si="3"/>
        <v/>
      </c>
    </row>
    <row r="41" spans="2:6" ht="20.100000000000001" customHeight="1">
      <c r="B41" s="142"/>
      <c r="C41" s="142"/>
      <c r="D41" s="28"/>
      <c r="E41" s="29" t="str">
        <f t="shared" si="2"/>
        <v/>
      </c>
      <c r="F41" s="42" t="str">
        <f t="shared" ca="1" si="3"/>
        <v/>
      </c>
    </row>
    <row r="42" spans="2:6" ht="20.100000000000001" customHeight="1">
      <c r="B42" s="142"/>
      <c r="C42" s="142"/>
      <c r="D42" s="28"/>
      <c r="E42" s="29" t="str">
        <f t="shared" si="2"/>
        <v/>
      </c>
      <c r="F42" s="42" t="str">
        <f t="shared" ca="1" si="3"/>
        <v/>
      </c>
    </row>
    <row r="43" spans="2:6" ht="20.100000000000001" customHeight="1">
      <c r="B43" s="142"/>
      <c r="C43" s="142"/>
      <c r="D43" s="28"/>
      <c r="E43" s="29" t="str">
        <f t="shared" si="2"/>
        <v/>
      </c>
      <c r="F43" s="42" t="str">
        <f t="shared" ca="1" si="3"/>
        <v/>
      </c>
    </row>
    <row r="44" spans="2:6" ht="20.100000000000001" customHeight="1">
      <c r="B44" s="142"/>
      <c r="C44" s="142"/>
      <c r="D44" s="28"/>
      <c r="E44" s="29" t="str">
        <f t="shared" si="2"/>
        <v/>
      </c>
      <c r="F44" s="42" t="str">
        <f t="shared" ca="1" si="3"/>
        <v/>
      </c>
    </row>
    <row r="45" spans="2:6" ht="20.100000000000001" customHeight="1">
      <c r="B45" s="142"/>
      <c r="C45" s="142"/>
      <c r="D45" s="28"/>
      <c r="E45" s="29" t="str">
        <f t="shared" si="2"/>
        <v/>
      </c>
      <c r="F45" s="42" t="str">
        <f t="shared" ca="1" si="3"/>
        <v/>
      </c>
    </row>
    <row r="46" spans="2:6" ht="20.100000000000001" customHeight="1">
      <c r="B46" s="142"/>
      <c r="C46" s="142"/>
      <c r="D46" s="28"/>
      <c r="E46" s="29" t="str">
        <f t="shared" si="2"/>
        <v/>
      </c>
      <c r="F46" s="42" t="str">
        <f t="shared" ca="1" si="3"/>
        <v/>
      </c>
    </row>
    <row r="47" spans="2:6" ht="20.100000000000001" customHeight="1">
      <c r="B47" s="142"/>
      <c r="C47" s="142"/>
      <c r="D47" s="28"/>
      <c r="E47" s="29" t="str">
        <f t="shared" si="2"/>
        <v/>
      </c>
      <c r="F47" s="42" t="str">
        <f t="shared" ca="1" si="3"/>
        <v/>
      </c>
    </row>
    <row r="48" spans="2:6" ht="20.100000000000001" customHeight="1">
      <c r="B48" s="142"/>
      <c r="C48" s="142"/>
      <c r="D48" s="28"/>
      <c r="E48" s="29" t="str">
        <f t="shared" si="2"/>
        <v/>
      </c>
      <c r="F48" s="42" t="str">
        <f t="shared" ca="1" si="3"/>
        <v/>
      </c>
    </row>
    <row r="49" spans="2:6" ht="20.100000000000001" customHeight="1">
      <c r="B49" s="142"/>
      <c r="C49" s="142"/>
      <c r="D49" s="28"/>
      <c r="E49" s="29" t="str">
        <f t="shared" si="2"/>
        <v/>
      </c>
      <c r="F49" s="42" t="str">
        <f t="shared" ca="1" si="3"/>
        <v/>
      </c>
    </row>
    <row r="50" spans="2:6" ht="20.100000000000001" customHeight="1">
      <c r="B50" s="142"/>
      <c r="C50" s="142"/>
      <c r="D50" s="28"/>
      <c r="E50" s="29" t="str">
        <f t="shared" si="2"/>
        <v/>
      </c>
      <c r="F50" s="42" t="str">
        <f t="shared" ca="1" si="3"/>
        <v/>
      </c>
    </row>
    <row r="51" spans="2:6" ht="20.100000000000001" customHeight="1">
      <c r="B51" s="142"/>
      <c r="C51" s="142"/>
      <c r="D51" s="28"/>
      <c r="E51" s="29" t="str">
        <f t="shared" si="2"/>
        <v/>
      </c>
      <c r="F51" s="42" t="str">
        <f t="shared" ca="1" si="3"/>
        <v/>
      </c>
    </row>
    <row r="52" spans="2:6" ht="20.100000000000001" customHeight="1">
      <c r="B52" s="142"/>
      <c r="C52" s="142"/>
      <c r="D52" s="28"/>
      <c r="E52" s="29" t="str">
        <f t="shared" si="2"/>
        <v/>
      </c>
      <c r="F52" s="42" t="str">
        <f t="shared" ca="1" si="3"/>
        <v/>
      </c>
    </row>
    <row r="53" spans="2:6" ht="20.100000000000001" customHeight="1">
      <c r="B53" s="142"/>
      <c r="C53" s="142"/>
      <c r="D53" s="28"/>
      <c r="E53" s="29" t="str">
        <f t="shared" si="2"/>
        <v/>
      </c>
      <c r="F53" s="42" t="str">
        <f t="shared" ca="1" si="3"/>
        <v/>
      </c>
    </row>
    <row r="54" spans="2:6" ht="20.100000000000001" customHeight="1">
      <c r="B54" s="142"/>
      <c r="C54" s="142"/>
      <c r="D54" s="28"/>
      <c r="E54" s="29" t="str">
        <f t="shared" si="2"/>
        <v/>
      </c>
      <c r="F54" s="42" t="str">
        <f t="shared" ca="1" si="3"/>
        <v/>
      </c>
    </row>
    <row r="55" spans="2:6" ht="20.100000000000001" customHeight="1">
      <c r="B55" s="142"/>
      <c r="C55" s="142"/>
      <c r="D55" s="28"/>
      <c r="E55" s="29" t="str">
        <f t="shared" si="2"/>
        <v/>
      </c>
      <c r="F55" s="42" t="str">
        <f t="shared" ca="1" si="3"/>
        <v/>
      </c>
    </row>
    <row r="56" spans="2:6" ht="20.100000000000001" customHeight="1">
      <c r="B56" s="142"/>
      <c r="C56" s="142"/>
      <c r="D56" s="28"/>
      <c r="E56" s="29" t="str">
        <f t="shared" si="2"/>
        <v/>
      </c>
      <c r="F56" s="42" t="str">
        <f t="shared" ca="1" si="3"/>
        <v/>
      </c>
    </row>
    <row r="57" spans="2:6" ht="20.100000000000001" customHeight="1">
      <c r="B57" s="142"/>
      <c r="C57" s="142"/>
      <c r="D57" s="28"/>
      <c r="E57" s="29" t="str">
        <f t="shared" si="2"/>
        <v/>
      </c>
      <c r="F57" s="42" t="str">
        <f t="shared" ca="1" si="3"/>
        <v/>
      </c>
    </row>
  </sheetData>
  <sheetProtection password="9004" sheet="1" objects="1" scenarios="1"/>
  <mergeCells count="1">
    <mergeCell ref="B6:F6"/>
  </mergeCells>
  <dataValidations count="2">
    <dataValidation type="date" operator="greaterThan" allowBlank="1" showInputMessage="1" showErrorMessage="1" errorTitle="Erro de operação!" error="_x000a_Informe uma data válida." sqref="B8:B57">
      <formula1>36526</formula1>
    </dataValidation>
    <dataValidation type="date" operator="greaterThan" allowBlank="1" showInputMessage="1" showErrorMessage="1" errorTitle="Erro de operação!" error="_x000a_A data de fim deve ser maior que a data de início." sqref="C8:C57">
      <formula1>$C8</formula1>
    </dataValidation>
  </dataValidations>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Title="Erro de operação!" error="_x000a_Selecione um valor da lista.">
          <x14:formula1>
            <xm:f>Cad!$F$8:$F$22</xm:f>
          </x14:formula1>
          <xm:sqref>D8:D57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2"/>
  <dimension ref="A1:AU307"/>
  <sheetViews>
    <sheetView showGridLines="0" zoomScaleNormal="100" zoomScalePageLayoutView="80" workbookViewId="0">
      <selection activeCell="L8" activeCellId="2" sqref="C8:I12 K8:K12 L8:L12"/>
    </sheetView>
  </sheetViews>
  <sheetFormatPr defaultColWidth="9.140625" defaultRowHeight="15" customHeight="1"/>
  <cols>
    <col min="1" max="1" width="2.7109375" style="6" customWidth="1"/>
    <col min="2" max="2" width="5.140625" style="8" bestFit="1" customWidth="1"/>
    <col min="3" max="3" width="25.28515625" style="6" customWidth="1"/>
    <col min="4" max="4" width="11" style="6" bestFit="1" customWidth="1"/>
    <col min="5" max="5" width="23.5703125" style="6" bestFit="1" customWidth="1"/>
    <col min="6" max="6" width="7.5703125" style="6" bestFit="1" customWidth="1"/>
    <col min="7" max="7" width="30" style="39" bestFit="1" customWidth="1"/>
    <col min="8" max="8" width="28.140625" style="6" bestFit="1" customWidth="1"/>
    <col min="9" max="9" width="19.5703125" style="6" bestFit="1" customWidth="1"/>
    <col min="10" max="10" width="17.85546875" style="6" bestFit="1" customWidth="1"/>
    <col min="11" max="11" width="13.7109375" style="39" customWidth="1"/>
    <col min="12" max="12" width="16" style="6" bestFit="1" customWidth="1"/>
    <col min="13" max="26" width="9" style="6" customWidth="1"/>
    <col min="27" max="27" width="6" style="6" hidden="1" customWidth="1"/>
    <col min="28" max="28" width="6.42578125" style="6" hidden="1" customWidth="1"/>
    <col min="29" max="29" width="11" style="6" hidden="1" customWidth="1"/>
    <col min="30" max="30" width="9" style="6" hidden="1" customWidth="1"/>
    <col min="31" max="31" width="6.85546875" style="6" hidden="1" customWidth="1"/>
    <col min="32" max="32" width="33" style="6" hidden="1" customWidth="1"/>
    <col min="33" max="34" width="9" style="6" customWidth="1"/>
    <col min="35" max="35" width="9.85546875" style="6" bestFit="1" customWidth="1"/>
    <col min="36" max="64" width="9" style="6" customWidth="1"/>
    <col min="65" max="16384" width="9.140625" style="6"/>
  </cols>
  <sheetData>
    <row r="1" spans="1:47" s="91" customFormat="1" ht="30" customHeight="1"/>
    <row r="2" spans="1:47" s="92" customFormat="1" ht="24.95" customHeight="1"/>
    <row r="3" spans="1:47" s="93" customFormat="1" ht="20.100000000000001" customHeight="1"/>
    <row r="4" spans="1:47" s="16" customFormat="1" ht="21">
      <c r="B4" s="78" t="s">
        <v>31</v>
      </c>
      <c r="C4" s="78"/>
      <c r="D4" s="9"/>
      <c r="E4" s="10"/>
      <c r="F4" s="10"/>
      <c r="G4" s="38"/>
      <c r="H4" s="10"/>
      <c r="I4" s="10"/>
      <c r="J4" s="10"/>
      <c r="K4" s="46"/>
      <c r="L4" s="8"/>
      <c r="M4" s="8"/>
      <c r="N4" s="8"/>
      <c r="O4" s="8"/>
      <c r="P4" s="8"/>
    </row>
    <row r="5" spans="1:47" s="8" customFormat="1">
      <c r="G5" s="37"/>
      <c r="K5" s="37"/>
    </row>
    <row r="6" spans="1:47" ht="24.95" customHeight="1">
      <c r="B6" s="79" t="s">
        <v>32</v>
      </c>
      <c r="C6" s="79"/>
      <c r="D6" s="79"/>
      <c r="E6" s="79"/>
      <c r="F6" s="79"/>
      <c r="G6" s="79"/>
      <c r="H6" s="79"/>
      <c r="I6" s="79"/>
      <c r="J6" s="79"/>
      <c r="K6" s="79"/>
      <c r="L6" s="7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row>
    <row r="7" spans="1:47" ht="24.95" customHeight="1">
      <c r="B7" s="12" t="s">
        <v>29</v>
      </c>
      <c r="C7" s="13" t="s">
        <v>6</v>
      </c>
      <c r="D7" s="13" t="s">
        <v>8</v>
      </c>
      <c r="E7" s="13" t="s">
        <v>9</v>
      </c>
      <c r="F7" s="13" t="s">
        <v>10</v>
      </c>
      <c r="G7" s="13" t="s">
        <v>11</v>
      </c>
      <c r="H7" s="44" t="s">
        <v>12</v>
      </c>
      <c r="I7" s="44" t="s">
        <v>78</v>
      </c>
      <c r="J7" s="13" t="s">
        <v>14</v>
      </c>
      <c r="K7" s="48" t="s">
        <v>7</v>
      </c>
      <c r="L7" s="12" t="s">
        <v>13</v>
      </c>
      <c r="AA7" s="64" t="s">
        <v>122</v>
      </c>
      <c r="AB7" s="64" t="s">
        <v>46</v>
      </c>
      <c r="AC7" s="64" t="s">
        <v>123</v>
      </c>
      <c r="AE7" s="64" t="s">
        <v>124</v>
      </c>
      <c r="AF7" s="64" t="s">
        <v>6</v>
      </c>
    </row>
    <row r="8" spans="1:47" ht="24.95" customHeight="1">
      <c r="A8" s="65">
        <f>IF($C8="","",VLOOKUP(UPPER(LEFT($C8,1)),$AA$8:$AC$33,2,FALSE)+VLOOKUP(UPPER(RIGHT(LEFT($C8,SEARCH(" ",$C8)+1),1)),$AA$8:$AC$33,3,FALSE)+(ROW()/10000))</f>
        <v>4.0017779999999998</v>
      </c>
      <c r="B8" s="14">
        <v>1</v>
      </c>
      <c r="C8" s="144" t="s">
        <v>67</v>
      </c>
      <c r="D8" s="145">
        <v>9876543210</v>
      </c>
      <c r="E8" s="146" t="s">
        <v>69</v>
      </c>
      <c r="F8" s="147">
        <v>29</v>
      </c>
      <c r="G8" s="144" t="s">
        <v>71</v>
      </c>
      <c r="H8" s="145" t="s">
        <v>36</v>
      </c>
      <c r="I8" s="145" t="s">
        <v>79</v>
      </c>
      <c r="J8" s="45" t="str">
        <f>IF(I8="","",IFERROR(INDEX(Proc!$B$8:$F$57,MATCH(Mapa!I8,Proc!$E$8:$E$57,0),3),""))</f>
        <v>Coordenador</v>
      </c>
      <c r="K8" s="149">
        <v>44928</v>
      </c>
      <c r="L8" s="145"/>
      <c r="AA8" s="63" t="s">
        <v>96</v>
      </c>
      <c r="AB8" s="64">
        <v>1</v>
      </c>
      <c r="AC8" s="64">
        <v>9.7500000000000202E-4</v>
      </c>
      <c r="AE8" s="64">
        <v>1</v>
      </c>
      <c r="AF8" s="64" t="str">
        <f t="shared" ref="AF8:AF71" si="0">IFERROR(INDEX($A$8:$C$307,MATCH(SMALL($A$8:$A$307,$AE8),$A$8:$A$307,0),3),"")</f>
        <v>Christian De Campos Morais</v>
      </c>
    </row>
    <row r="9" spans="1:47" ht="24.95" customHeight="1">
      <c r="A9" s="65">
        <f t="shared" ref="A9:A72" si="1">IF($C9="","",VLOOKUP(UPPER(LEFT($C9,1)),$AA$8:$AC$33,2,FALSE)+VLOOKUP(UPPER(RIGHT(LEFT($C9,SEARCH(" ",$C9)+1),1)),$AA$8:$AC$33,3,FALSE)+(ROW()/10000))</f>
        <v>3.001878</v>
      </c>
      <c r="B9" s="14">
        <v>2</v>
      </c>
      <c r="C9" s="144" t="s">
        <v>68</v>
      </c>
      <c r="D9" s="145">
        <v>9876543211</v>
      </c>
      <c r="E9" s="145" t="s">
        <v>70</v>
      </c>
      <c r="F9" s="147">
        <v>24</v>
      </c>
      <c r="G9" s="144" t="s">
        <v>72</v>
      </c>
      <c r="H9" s="145" t="s">
        <v>35</v>
      </c>
      <c r="I9" s="145" t="s">
        <v>177</v>
      </c>
      <c r="J9" s="45" t="str">
        <f>IF(I9="","",IFERROR(INDEX(Proc!$B$8:$F$57,MATCH(Mapa!I9,Proc!$E$8:$E$57,0),3),""))</f>
        <v>Supervisor</v>
      </c>
      <c r="K9" s="149">
        <v>44929</v>
      </c>
      <c r="L9" s="145"/>
      <c r="AA9" s="63" t="s">
        <v>97</v>
      </c>
      <c r="AB9" s="64">
        <v>2</v>
      </c>
      <c r="AC9" s="64">
        <v>9.7600000000000204E-4</v>
      </c>
      <c r="AE9" s="64">
        <v>2</v>
      </c>
      <c r="AF9" s="64" t="str">
        <f t="shared" si="0"/>
        <v>Damaris De Souza Leite</v>
      </c>
    </row>
    <row r="10" spans="1:47" ht="24.95" customHeight="1">
      <c r="A10" s="65" t="str">
        <f t="shared" si="1"/>
        <v/>
      </c>
      <c r="B10" s="14">
        <v>3</v>
      </c>
      <c r="C10" s="144"/>
      <c r="D10" s="145"/>
      <c r="E10" s="145"/>
      <c r="F10" s="147"/>
      <c r="G10" s="144"/>
      <c r="H10" s="145"/>
      <c r="I10" s="145"/>
      <c r="J10" s="45" t="str">
        <f>IF(I10="","",IFERROR(INDEX(Proc!$B$8:$F$57,MATCH(Mapa!I10,Proc!$E$8:$E$57,0),3),""))</f>
        <v/>
      </c>
      <c r="K10" s="149"/>
      <c r="L10" s="145"/>
      <c r="AA10" s="63" t="s">
        <v>98</v>
      </c>
      <c r="AB10" s="64">
        <v>3</v>
      </c>
      <c r="AC10" s="64">
        <v>9.7700000000000196E-4</v>
      </c>
      <c r="AE10" s="64">
        <v>3</v>
      </c>
      <c r="AF10" s="64" t="str">
        <f t="shared" si="0"/>
        <v/>
      </c>
    </row>
    <row r="11" spans="1:47" ht="24.95" customHeight="1">
      <c r="A11" s="65" t="str">
        <f t="shared" si="1"/>
        <v/>
      </c>
      <c r="B11" s="14">
        <v>4</v>
      </c>
      <c r="C11" s="148"/>
      <c r="D11" s="145"/>
      <c r="E11" s="145"/>
      <c r="F11" s="147"/>
      <c r="G11" s="144"/>
      <c r="H11" s="145"/>
      <c r="I11" s="145"/>
      <c r="J11" s="45" t="str">
        <f>IF(I11="","",IFERROR(INDEX(Proc!$B$8:$F$57,MATCH(Mapa!I11,Proc!$E$8:$E$57,0),3),""))</f>
        <v/>
      </c>
      <c r="K11" s="149"/>
      <c r="L11" s="145"/>
      <c r="AA11" s="63" t="s">
        <v>99</v>
      </c>
      <c r="AB11" s="64">
        <v>4</v>
      </c>
      <c r="AC11" s="64">
        <v>9.7800000000000209E-4</v>
      </c>
      <c r="AE11" s="64">
        <v>4</v>
      </c>
      <c r="AF11" s="64" t="str">
        <f t="shared" si="0"/>
        <v/>
      </c>
    </row>
    <row r="12" spans="1:47" ht="24.95" customHeight="1">
      <c r="A12" s="65" t="str">
        <f t="shared" si="1"/>
        <v/>
      </c>
      <c r="B12" s="14">
        <v>5</v>
      </c>
      <c r="C12" s="144"/>
      <c r="D12" s="145"/>
      <c r="E12" s="145"/>
      <c r="F12" s="147"/>
      <c r="G12" s="144"/>
      <c r="H12" s="145"/>
      <c r="I12" s="145"/>
      <c r="J12" s="45" t="str">
        <f>IF(I12="","",IFERROR(INDEX(Proc!$B$8:$F$57,MATCH(Mapa!I12,Proc!$E$8:$E$57,0),3),""))</f>
        <v/>
      </c>
      <c r="K12" s="149"/>
      <c r="L12" s="145"/>
      <c r="AA12" s="63" t="s">
        <v>100</v>
      </c>
      <c r="AB12" s="64">
        <v>5</v>
      </c>
      <c r="AC12" s="64">
        <v>9.79000000000002E-4</v>
      </c>
      <c r="AE12" s="64">
        <v>5</v>
      </c>
      <c r="AF12" s="64" t="str">
        <f t="shared" si="0"/>
        <v/>
      </c>
    </row>
    <row r="13" spans="1:47" ht="24.95" customHeight="1">
      <c r="A13" s="65" t="str">
        <f t="shared" si="1"/>
        <v/>
      </c>
      <c r="B13" s="14">
        <v>6</v>
      </c>
      <c r="C13" s="35"/>
      <c r="D13" s="11"/>
      <c r="E13" s="11"/>
      <c r="F13" s="40"/>
      <c r="G13" s="35"/>
      <c r="H13" s="11"/>
      <c r="I13" s="11"/>
      <c r="J13" s="45" t="str">
        <f>IF(I13="","",IFERROR(INDEX(Proc!$B$8:$F$57,MATCH(Mapa!I13,Proc!$E$8:$E$57,0),3),""))</f>
        <v/>
      </c>
      <c r="K13" s="47"/>
      <c r="L13" s="11"/>
      <c r="AA13" s="63" t="s">
        <v>101</v>
      </c>
      <c r="AB13" s="64">
        <v>6</v>
      </c>
      <c r="AC13" s="64">
        <v>9.8000000000000192E-4</v>
      </c>
      <c r="AE13" s="64">
        <v>6</v>
      </c>
      <c r="AF13" s="64" t="str">
        <f t="shared" si="0"/>
        <v/>
      </c>
    </row>
    <row r="14" spans="1:47" ht="24.95" customHeight="1">
      <c r="A14" s="65" t="str">
        <f t="shared" si="1"/>
        <v/>
      </c>
      <c r="B14" s="14">
        <v>7</v>
      </c>
      <c r="C14" s="35"/>
      <c r="D14" s="11"/>
      <c r="E14" s="11"/>
      <c r="F14" s="40"/>
      <c r="G14" s="35"/>
      <c r="H14" s="11"/>
      <c r="I14" s="11"/>
      <c r="J14" s="45" t="str">
        <f>IF(I14="","",IFERROR(INDEX(Proc!$B$8:$F$57,MATCH(Mapa!I14,Proc!$E$8:$E$57,0),3),""))</f>
        <v/>
      </c>
      <c r="K14" s="47"/>
      <c r="L14" s="11"/>
      <c r="AA14" s="63" t="s">
        <v>102</v>
      </c>
      <c r="AB14" s="64">
        <v>7</v>
      </c>
      <c r="AC14" s="64">
        <v>9.8100000000000205E-4</v>
      </c>
      <c r="AE14" s="64">
        <v>7</v>
      </c>
      <c r="AF14" s="64" t="str">
        <f t="shared" si="0"/>
        <v/>
      </c>
    </row>
    <row r="15" spans="1:47" ht="24.95" customHeight="1">
      <c r="A15" s="65" t="str">
        <f t="shared" si="1"/>
        <v/>
      </c>
      <c r="B15" s="14">
        <v>8</v>
      </c>
      <c r="C15" s="35"/>
      <c r="D15" s="11"/>
      <c r="E15" s="11"/>
      <c r="F15" s="40"/>
      <c r="G15" s="35"/>
      <c r="H15" s="11"/>
      <c r="I15" s="11"/>
      <c r="J15" s="45" t="str">
        <f>IF(I15="","",IFERROR(INDEX(Proc!$B$8:$F$57,MATCH(Mapa!I15,Proc!$E$8:$E$57,0),3),""))</f>
        <v/>
      </c>
      <c r="K15" s="47"/>
      <c r="L15" s="11"/>
      <c r="AA15" s="63" t="s">
        <v>103</v>
      </c>
      <c r="AB15" s="64">
        <v>8</v>
      </c>
      <c r="AC15" s="64">
        <v>9.8200000000000197E-4</v>
      </c>
      <c r="AE15" s="64">
        <v>8</v>
      </c>
      <c r="AF15" s="64" t="str">
        <f t="shared" si="0"/>
        <v/>
      </c>
    </row>
    <row r="16" spans="1:47" ht="24.95" customHeight="1">
      <c r="A16" s="65" t="str">
        <f t="shared" si="1"/>
        <v/>
      </c>
      <c r="B16" s="14">
        <v>9</v>
      </c>
      <c r="C16" s="35"/>
      <c r="D16" s="11"/>
      <c r="E16" s="11"/>
      <c r="F16" s="40"/>
      <c r="G16" s="35"/>
      <c r="H16" s="11"/>
      <c r="I16" s="11"/>
      <c r="J16" s="45" t="str">
        <f>IF(I16="","",IFERROR(INDEX(Proc!$B$8:$F$57,MATCH(Mapa!I16,Proc!$E$8:$E$57,0),3),""))</f>
        <v/>
      </c>
      <c r="K16" s="47"/>
      <c r="L16" s="11"/>
      <c r="AA16" s="63" t="s">
        <v>104</v>
      </c>
      <c r="AB16" s="64">
        <v>9</v>
      </c>
      <c r="AC16" s="64">
        <v>9.8300000000000102E-4</v>
      </c>
      <c r="AE16" s="64">
        <v>9</v>
      </c>
      <c r="AF16" s="64" t="str">
        <f t="shared" si="0"/>
        <v/>
      </c>
    </row>
    <row r="17" spans="1:32" ht="24.95" customHeight="1">
      <c r="A17" s="65" t="str">
        <f t="shared" si="1"/>
        <v/>
      </c>
      <c r="B17" s="14">
        <v>10</v>
      </c>
      <c r="C17" s="35"/>
      <c r="D17" s="11"/>
      <c r="E17" s="11"/>
      <c r="F17" s="40"/>
      <c r="G17" s="35"/>
      <c r="H17" s="11"/>
      <c r="I17" s="11"/>
      <c r="J17" s="45" t="str">
        <f>IF(I17="","",IFERROR(INDEX(Proc!$B$8:$F$57,MATCH(Mapa!I17,Proc!$E$8:$E$57,0),3),""))</f>
        <v/>
      </c>
      <c r="K17" s="47"/>
      <c r="L17" s="11"/>
      <c r="AA17" s="63" t="s">
        <v>105</v>
      </c>
      <c r="AB17" s="64">
        <v>10</v>
      </c>
      <c r="AC17" s="64">
        <v>9.8400000000000093E-4</v>
      </c>
      <c r="AE17" s="64">
        <v>10</v>
      </c>
      <c r="AF17" s="64" t="str">
        <f t="shared" si="0"/>
        <v/>
      </c>
    </row>
    <row r="18" spans="1:32" ht="24.95" customHeight="1">
      <c r="A18" s="65" t="str">
        <f t="shared" si="1"/>
        <v/>
      </c>
      <c r="B18" s="14">
        <v>11</v>
      </c>
      <c r="C18" s="35"/>
      <c r="D18" s="11"/>
      <c r="E18" s="11"/>
      <c r="F18" s="40"/>
      <c r="G18" s="11"/>
      <c r="H18" s="11"/>
      <c r="I18" s="11"/>
      <c r="J18" s="45" t="str">
        <f>IF(I18="","",IFERROR(INDEX(Proc!$B$8:$F$57,MATCH(Mapa!I18,Proc!$E$8:$E$57,0),3),""))</f>
        <v/>
      </c>
      <c r="K18" s="27"/>
      <c r="L18" s="11"/>
      <c r="AA18" s="63" t="s">
        <v>106</v>
      </c>
      <c r="AB18" s="64">
        <v>11</v>
      </c>
      <c r="AC18" s="64">
        <v>9.8500000000000107E-4</v>
      </c>
      <c r="AE18" s="64">
        <v>11</v>
      </c>
      <c r="AF18" s="64" t="str">
        <f t="shared" si="0"/>
        <v/>
      </c>
    </row>
    <row r="19" spans="1:32" ht="24.95" customHeight="1">
      <c r="A19" s="65" t="str">
        <f t="shared" si="1"/>
        <v/>
      </c>
      <c r="B19" s="14">
        <v>12</v>
      </c>
      <c r="C19" s="35"/>
      <c r="D19" s="11"/>
      <c r="E19" s="11"/>
      <c r="F19" s="40"/>
      <c r="G19" s="11"/>
      <c r="H19" s="11"/>
      <c r="I19" s="11"/>
      <c r="J19" s="45" t="str">
        <f>IF(I19="","",IFERROR(INDEX(Proc!$B$8:$F$57,MATCH(Mapa!I19,Proc!$E$8:$E$57,0),3),""))</f>
        <v/>
      </c>
      <c r="K19" s="27"/>
      <c r="L19" s="11"/>
      <c r="AA19" s="63" t="s">
        <v>107</v>
      </c>
      <c r="AB19" s="64">
        <v>12</v>
      </c>
      <c r="AC19" s="64">
        <v>9.8600000000000098E-4</v>
      </c>
      <c r="AE19" s="64">
        <v>12</v>
      </c>
      <c r="AF19" s="64" t="str">
        <f t="shared" si="0"/>
        <v/>
      </c>
    </row>
    <row r="20" spans="1:32" ht="24.95" customHeight="1">
      <c r="A20" s="65" t="str">
        <f t="shared" si="1"/>
        <v/>
      </c>
      <c r="B20" s="14">
        <v>13</v>
      </c>
      <c r="C20" s="35"/>
      <c r="D20" s="11"/>
      <c r="E20" s="11"/>
      <c r="F20" s="40"/>
      <c r="G20" s="11"/>
      <c r="H20" s="11"/>
      <c r="I20" s="11"/>
      <c r="J20" s="45" t="str">
        <f>IF(I20="","",IFERROR(INDEX(Proc!$B$8:$F$57,MATCH(Mapa!I20,Proc!$E$8:$E$57,0),3),""))</f>
        <v/>
      </c>
      <c r="K20" s="27"/>
      <c r="L20" s="11"/>
      <c r="AA20" s="63" t="s">
        <v>108</v>
      </c>
      <c r="AB20" s="64">
        <v>13</v>
      </c>
      <c r="AC20" s="64">
        <v>9.870000000000009E-4</v>
      </c>
      <c r="AE20" s="64">
        <v>13</v>
      </c>
      <c r="AF20" s="64" t="str">
        <f t="shared" si="0"/>
        <v/>
      </c>
    </row>
    <row r="21" spans="1:32" ht="24.95" customHeight="1">
      <c r="A21" s="65" t="str">
        <f t="shared" si="1"/>
        <v/>
      </c>
      <c r="B21" s="14">
        <v>14</v>
      </c>
      <c r="C21" s="35"/>
      <c r="D21" s="11"/>
      <c r="E21" s="11"/>
      <c r="F21" s="40"/>
      <c r="G21" s="11"/>
      <c r="H21" s="11"/>
      <c r="I21" s="11"/>
      <c r="J21" s="45" t="str">
        <f>IF(I21="","",IFERROR(INDEX(Proc!$B$8:$F$57,MATCH(Mapa!I21,Proc!$E$8:$E$57,0),3),""))</f>
        <v/>
      </c>
      <c r="K21" s="27"/>
      <c r="L21" s="11"/>
      <c r="AA21" s="63" t="s">
        <v>109</v>
      </c>
      <c r="AB21" s="64">
        <v>14</v>
      </c>
      <c r="AC21" s="64">
        <v>9.8800000000000103E-4</v>
      </c>
      <c r="AE21" s="64">
        <v>14</v>
      </c>
      <c r="AF21" s="64" t="str">
        <f t="shared" si="0"/>
        <v/>
      </c>
    </row>
    <row r="22" spans="1:32" ht="24.95" customHeight="1">
      <c r="A22" s="65" t="str">
        <f t="shared" si="1"/>
        <v/>
      </c>
      <c r="B22" s="14">
        <v>15</v>
      </c>
      <c r="C22" s="35"/>
      <c r="D22" s="11"/>
      <c r="E22" s="11"/>
      <c r="F22" s="40"/>
      <c r="G22" s="11"/>
      <c r="H22" s="11"/>
      <c r="I22" s="11"/>
      <c r="J22" s="45" t="str">
        <f>IF(I22="","",IFERROR(INDEX(Proc!$B$8:$F$57,MATCH(Mapa!I22,Proc!$E$8:$E$57,0),3),""))</f>
        <v/>
      </c>
      <c r="K22" s="27"/>
      <c r="L22" s="11"/>
      <c r="AA22" s="63" t="s">
        <v>110</v>
      </c>
      <c r="AB22" s="64">
        <v>15</v>
      </c>
      <c r="AC22" s="64">
        <v>9.8900000000000095E-4</v>
      </c>
      <c r="AE22" s="64">
        <v>15</v>
      </c>
      <c r="AF22" s="64" t="str">
        <f t="shared" si="0"/>
        <v/>
      </c>
    </row>
    <row r="23" spans="1:32" ht="24.95" customHeight="1">
      <c r="A23" s="65" t="str">
        <f t="shared" si="1"/>
        <v/>
      </c>
      <c r="B23" s="14">
        <v>16</v>
      </c>
      <c r="C23" s="35"/>
      <c r="D23" s="11"/>
      <c r="E23" s="11"/>
      <c r="F23" s="40"/>
      <c r="G23" s="11"/>
      <c r="H23" s="11"/>
      <c r="I23" s="11"/>
      <c r="J23" s="45" t="str">
        <f>IF(I23="","",IFERROR(INDEX(Proc!$B$8:$F$57,MATCH(Mapa!I23,Proc!$E$8:$E$57,0),3),""))</f>
        <v/>
      </c>
      <c r="K23" s="27"/>
      <c r="L23" s="11"/>
      <c r="AA23" s="63" t="s">
        <v>111</v>
      </c>
      <c r="AB23" s="64">
        <v>16</v>
      </c>
      <c r="AC23" s="64">
        <v>9.9000000000000108E-4</v>
      </c>
      <c r="AE23" s="64">
        <v>16</v>
      </c>
      <c r="AF23" s="64" t="str">
        <f t="shared" si="0"/>
        <v/>
      </c>
    </row>
    <row r="24" spans="1:32" ht="24.95" customHeight="1">
      <c r="A24" s="65" t="str">
        <f t="shared" si="1"/>
        <v/>
      </c>
      <c r="B24" s="14">
        <v>17</v>
      </c>
      <c r="C24" s="35"/>
      <c r="D24" s="11"/>
      <c r="E24" s="11"/>
      <c r="F24" s="40"/>
      <c r="G24" s="11"/>
      <c r="H24" s="11"/>
      <c r="I24" s="11"/>
      <c r="J24" s="45" t="str">
        <f>IF(I24="","",IFERROR(INDEX(Proc!$B$8:$F$57,MATCH(Mapa!I24,Proc!$E$8:$E$57,0),3),""))</f>
        <v/>
      </c>
      <c r="K24" s="27"/>
      <c r="L24" s="11"/>
      <c r="AA24" s="63" t="s">
        <v>112</v>
      </c>
      <c r="AB24" s="64">
        <v>17</v>
      </c>
      <c r="AC24" s="64">
        <v>9.9100000000000099E-4</v>
      </c>
      <c r="AE24" s="64">
        <v>17</v>
      </c>
      <c r="AF24" s="64" t="str">
        <f t="shared" si="0"/>
        <v/>
      </c>
    </row>
    <row r="25" spans="1:32" ht="24.95" customHeight="1">
      <c r="A25" s="65" t="str">
        <f t="shared" si="1"/>
        <v/>
      </c>
      <c r="B25" s="14">
        <v>18</v>
      </c>
      <c r="C25" s="35"/>
      <c r="D25" s="11"/>
      <c r="E25" s="11"/>
      <c r="F25" s="40"/>
      <c r="G25" s="11"/>
      <c r="H25" s="11"/>
      <c r="I25" s="11"/>
      <c r="J25" s="45" t="str">
        <f>IF(I25="","",IFERROR(INDEX(Proc!$B$8:$F$57,MATCH(Mapa!I25,Proc!$E$8:$E$57,0),3),""))</f>
        <v/>
      </c>
      <c r="K25" s="27"/>
      <c r="L25" s="11"/>
      <c r="AA25" s="63" t="s">
        <v>113</v>
      </c>
      <c r="AB25" s="64">
        <v>18</v>
      </c>
      <c r="AC25" s="64">
        <v>9.9200000000000091E-4</v>
      </c>
      <c r="AE25" s="64">
        <v>18</v>
      </c>
      <c r="AF25" s="64" t="str">
        <f t="shared" si="0"/>
        <v/>
      </c>
    </row>
    <row r="26" spans="1:32" ht="24.95" customHeight="1">
      <c r="A26" s="65" t="str">
        <f t="shared" si="1"/>
        <v/>
      </c>
      <c r="B26" s="14">
        <v>19</v>
      </c>
      <c r="C26" s="35"/>
      <c r="D26" s="11"/>
      <c r="E26" s="11"/>
      <c r="F26" s="40"/>
      <c r="G26" s="11"/>
      <c r="H26" s="11"/>
      <c r="I26" s="11"/>
      <c r="J26" s="45" t="str">
        <f>IF(I26="","",IFERROR(INDEX(Proc!$B$8:$F$57,MATCH(Mapa!I26,Proc!$E$8:$E$57,0),3),""))</f>
        <v/>
      </c>
      <c r="K26" s="27"/>
      <c r="L26" s="11"/>
      <c r="AA26" s="63" t="s">
        <v>114</v>
      </c>
      <c r="AB26" s="64">
        <v>19</v>
      </c>
      <c r="AC26" s="64">
        <v>9.9300000000000104E-4</v>
      </c>
      <c r="AE26" s="64">
        <v>19</v>
      </c>
      <c r="AF26" s="64" t="str">
        <f t="shared" si="0"/>
        <v/>
      </c>
    </row>
    <row r="27" spans="1:32" ht="24.95" customHeight="1">
      <c r="A27" s="65" t="str">
        <f t="shared" si="1"/>
        <v/>
      </c>
      <c r="B27" s="14">
        <v>20</v>
      </c>
      <c r="C27" s="35"/>
      <c r="D27" s="11"/>
      <c r="E27" s="11"/>
      <c r="F27" s="40"/>
      <c r="G27" s="11"/>
      <c r="H27" s="11"/>
      <c r="I27" s="11"/>
      <c r="J27" s="45" t="str">
        <f>IF(I27="","",IFERROR(INDEX(Proc!$B$8:$F$57,MATCH(Mapa!I27,Proc!$E$8:$E$57,0),3),""))</f>
        <v/>
      </c>
      <c r="K27" s="27"/>
      <c r="L27" s="11"/>
      <c r="AA27" s="63" t="s">
        <v>115</v>
      </c>
      <c r="AB27" s="64">
        <v>20</v>
      </c>
      <c r="AC27" s="64">
        <v>9.9400000000000096E-4</v>
      </c>
      <c r="AE27" s="64">
        <v>20</v>
      </c>
      <c r="AF27" s="64" t="str">
        <f t="shared" si="0"/>
        <v/>
      </c>
    </row>
    <row r="28" spans="1:32" ht="24.95" customHeight="1">
      <c r="A28" s="65" t="str">
        <f t="shared" si="1"/>
        <v/>
      </c>
      <c r="B28" s="14">
        <v>21</v>
      </c>
      <c r="C28" s="35"/>
      <c r="D28" s="11"/>
      <c r="E28" s="11"/>
      <c r="F28" s="40"/>
      <c r="G28" s="11"/>
      <c r="H28" s="11"/>
      <c r="I28" s="11"/>
      <c r="J28" s="45" t="str">
        <f>IF(I28="","",IFERROR(INDEX(Proc!$B$8:$F$57,MATCH(Mapa!I28,Proc!$E$8:$E$57,0),3),""))</f>
        <v/>
      </c>
      <c r="K28" s="27"/>
      <c r="L28" s="11"/>
      <c r="AA28" s="63" t="s">
        <v>116</v>
      </c>
      <c r="AB28" s="64">
        <v>21</v>
      </c>
      <c r="AC28" s="64">
        <v>9.9500000000000001E-4</v>
      </c>
      <c r="AE28" s="64">
        <v>21</v>
      </c>
      <c r="AF28" s="64" t="str">
        <f t="shared" si="0"/>
        <v/>
      </c>
    </row>
    <row r="29" spans="1:32" ht="24.95" customHeight="1">
      <c r="A29" s="65" t="str">
        <f t="shared" si="1"/>
        <v/>
      </c>
      <c r="B29" s="14">
        <v>22</v>
      </c>
      <c r="C29" s="35"/>
      <c r="D29" s="11"/>
      <c r="E29" s="11"/>
      <c r="F29" s="40"/>
      <c r="G29" s="11"/>
      <c r="H29" s="11"/>
      <c r="I29" s="11"/>
      <c r="J29" s="45" t="str">
        <f>IF(I29="","",IFERROR(INDEX(Proc!$B$8:$F$57,MATCH(Mapa!I29,Proc!$E$8:$E$57,0),3),""))</f>
        <v/>
      </c>
      <c r="K29" s="27"/>
      <c r="L29" s="11"/>
      <c r="AA29" s="63" t="s">
        <v>117</v>
      </c>
      <c r="AB29" s="64">
        <v>22</v>
      </c>
      <c r="AC29" s="64">
        <v>9.9599999999999992E-4</v>
      </c>
      <c r="AE29" s="64">
        <v>22</v>
      </c>
      <c r="AF29" s="64" t="str">
        <f t="shared" si="0"/>
        <v/>
      </c>
    </row>
    <row r="30" spans="1:32" ht="24.95" customHeight="1">
      <c r="A30" s="65" t="str">
        <f t="shared" si="1"/>
        <v/>
      </c>
      <c r="B30" s="14">
        <v>23</v>
      </c>
      <c r="C30" s="35"/>
      <c r="D30" s="11"/>
      <c r="E30" s="11"/>
      <c r="F30" s="40"/>
      <c r="G30" s="11"/>
      <c r="H30" s="11"/>
      <c r="I30" s="11"/>
      <c r="J30" s="45" t="str">
        <f>IF(I30="","",IFERROR(INDEX(Proc!$B$8:$F$57,MATCH(Mapa!I30,Proc!$E$8:$E$57,0),3),""))</f>
        <v/>
      </c>
      <c r="K30" s="27"/>
      <c r="L30" s="11"/>
      <c r="AA30" s="63" t="s">
        <v>118</v>
      </c>
      <c r="AB30" s="64">
        <v>23</v>
      </c>
      <c r="AC30" s="64">
        <v>9.9700000000000006E-4</v>
      </c>
      <c r="AE30" s="64">
        <v>23</v>
      </c>
      <c r="AF30" s="64" t="str">
        <f t="shared" si="0"/>
        <v/>
      </c>
    </row>
    <row r="31" spans="1:32" ht="24.95" customHeight="1">
      <c r="A31" s="65" t="str">
        <f t="shared" si="1"/>
        <v/>
      </c>
      <c r="B31" s="14">
        <v>24</v>
      </c>
      <c r="C31" s="35"/>
      <c r="D31" s="11"/>
      <c r="E31" s="11"/>
      <c r="F31" s="40"/>
      <c r="G31" s="11"/>
      <c r="H31" s="11"/>
      <c r="I31" s="11"/>
      <c r="J31" s="45" t="str">
        <f>IF(I31="","",IFERROR(INDEX(Proc!$B$8:$F$57,MATCH(Mapa!I31,Proc!$E$8:$E$57,0),3),""))</f>
        <v/>
      </c>
      <c r="K31" s="27"/>
      <c r="L31" s="11"/>
      <c r="AA31" s="63" t="s">
        <v>119</v>
      </c>
      <c r="AB31" s="64">
        <v>24</v>
      </c>
      <c r="AC31" s="64">
        <v>9.9799999999999997E-4</v>
      </c>
      <c r="AE31" s="64">
        <v>24</v>
      </c>
      <c r="AF31" s="64" t="str">
        <f t="shared" si="0"/>
        <v/>
      </c>
    </row>
    <row r="32" spans="1:32" ht="24.95" customHeight="1">
      <c r="A32" s="65" t="str">
        <f t="shared" si="1"/>
        <v/>
      </c>
      <c r="B32" s="14">
        <v>25</v>
      </c>
      <c r="C32" s="35"/>
      <c r="D32" s="11"/>
      <c r="E32" s="11"/>
      <c r="F32" s="40"/>
      <c r="G32" s="11"/>
      <c r="H32" s="11"/>
      <c r="I32" s="11"/>
      <c r="J32" s="45" t="str">
        <f>IF(I32="","",IFERROR(INDEX(Proc!$B$8:$F$57,MATCH(Mapa!I32,Proc!$E$8:$E$57,0),3),""))</f>
        <v/>
      </c>
      <c r="K32" s="27"/>
      <c r="L32" s="11"/>
      <c r="AA32" s="63" t="s">
        <v>120</v>
      </c>
      <c r="AB32" s="64">
        <v>25</v>
      </c>
      <c r="AC32" s="64">
        <v>9.990000000000001E-4</v>
      </c>
      <c r="AE32" s="64">
        <v>25</v>
      </c>
      <c r="AF32" s="64" t="str">
        <f t="shared" si="0"/>
        <v/>
      </c>
    </row>
    <row r="33" spans="1:32" ht="24.95" customHeight="1">
      <c r="A33" s="65" t="str">
        <f t="shared" si="1"/>
        <v/>
      </c>
      <c r="B33" s="14">
        <v>26</v>
      </c>
      <c r="C33" s="35"/>
      <c r="D33" s="11"/>
      <c r="E33" s="11"/>
      <c r="F33" s="40"/>
      <c r="G33" s="11"/>
      <c r="H33" s="11"/>
      <c r="I33" s="11"/>
      <c r="J33" s="45" t="str">
        <f>IF(I33="","",IFERROR(INDEX(Proc!$B$8:$F$57,MATCH(Mapa!I33,Proc!$E$8:$E$57,0),3),""))</f>
        <v/>
      </c>
      <c r="K33" s="27"/>
      <c r="L33" s="11"/>
      <c r="AA33" s="63" t="s">
        <v>121</v>
      </c>
      <c r="AB33" s="64">
        <v>26</v>
      </c>
      <c r="AC33" s="64">
        <v>1E-3</v>
      </c>
      <c r="AE33" s="64">
        <v>26</v>
      </c>
      <c r="AF33" s="64" t="str">
        <f t="shared" si="0"/>
        <v/>
      </c>
    </row>
    <row r="34" spans="1:32" ht="24.95" customHeight="1">
      <c r="A34" s="65" t="str">
        <f t="shared" si="1"/>
        <v/>
      </c>
      <c r="B34" s="14">
        <v>27</v>
      </c>
      <c r="C34" s="35"/>
      <c r="D34" s="11"/>
      <c r="E34" s="11"/>
      <c r="F34" s="40"/>
      <c r="G34" s="11"/>
      <c r="H34" s="11"/>
      <c r="I34" s="11"/>
      <c r="J34" s="45" t="str">
        <f>IF(I34="","",IFERROR(INDEX(Proc!$B$8:$F$57,MATCH(Mapa!I34,Proc!$E$8:$E$57,0),3),""))</f>
        <v/>
      </c>
      <c r="K34" s="27"/>
      <c r="L34" s="11"/>
      <c r="AE34" s="64">
        <v>27</v>
      </c>
      <c r="AF34" s="64" t="str">
        <f t="shared" si="0"/>
        <v/>
      </c>
    </row>
    <row r="35" spans="1:32" ht="24.95" customHeight="1">
      <c r="A35" s="65" t="str">
        <f t="shared" si="1"/>
        <v/>
      </c>
      <c r="B35" s="14">
        <v>28</v>
      </c>
      <c r="C35" s="35"/>
      <c r="D35" s="11"/>
      <c r="E35" s="11"/>
      <c r="F35" s="40"/>
      <c r="G35" s="11"/>
      <c r="H35" s="11"/>
      <c r="I35" s="11"/>
      <c r="J35" s="45" t="str">
        <f>IF(I35="","",IFERROR(INDEX(Proc!$B$8:$F$57,MATCH(Mapa!I35,Proc!$E$8:$E$57,0),3),""))</f>
        <v/>
      </c>
      <c r="K35" s="27"/>
      <c r="L35" s="11"/>
      <c r="AE35" s="64">
        <v>28</v>
      </c>
      <c r="AF35" s="64" t="str">
        <f t="shared" si="0"/>
        <v/>
      </c>
    </row>
    <row r="36" spans="1:32" ht="24.95" customHeight="1">
      <c r="A36" s="65" t="str">
        <f t="shared" si="1"/>
        <v/>
      </c>
      <c r="B36" s="14">
        <v>29</v>
      </c>
      <c r="C36" s="35"/>
      <c r="D36" s="11"/>
      <c r="E36" s="11"/>
      <c r="F36" s="40"/>
      <c r="G36" s="11"/>
      <c r="H36" s="11"/>
      <c r="I36" s="11"/>
      <c r="J36" s="45" t="str">
        <f>IF(I36="","",IFERROR(INDEX(Proc!$B$8:$F$57,MATCH(Mapa!I36,Proc!$E$8:$E$57,0),3),""))</f>
        <v/>
      </c>
      <c r="K36" s="27"/>
      <c r="L36" s="11"/>
      <c r="AE36" s="64">
        <v>29</v>
      </c>
      <c r="AF36" s="64" t="str">
        <f t="shared" si="0"/>
        <v/>
      </c>
    </row>
    <row r="37" spans="1:32" ht="24.95" customHeight="1">
      <c r="A37" s="65" t="str">
        <f t="shared" si="1"/>
        <v/>
      </c>
      <c r="B37" s="14">
        <v>30</v>
      </c>
      <c r="C37" s="35"/>
      <c r="D37" s="11"/>
      <c r="E37" s="11"/>
      <c r="F37" s="40"/>
      <c r="G37" s="11"/>
      <c r="H37" s="11"/>
      <c r="I37" s="11"/>
      <c r="J37" s="45" t="str">
        <f>IF(I37="","",IFERROR(INDEX(Proc!$B$8:$F$57,MATCH(Mapa!I37,Proc!$E$8:$E$57,0),3),""))</f>
        <v/>
      </c>
      <c r="K37" s="27"/>
      <c r="L37" s="11"/>
      <c r="AE37" s="64">
        <v>30</v>
      </c>
      <c r="AF37" s="64" t="str">
        <f t="shared" si="0"/>
        <v/>
      </c>
    </row>
    <row r="38" spans="1:32" ht="24.95" customHeight="1">
      <c r="A38" s="65" t="str">
        <f t="shared" si="1"/>
        <v/>
      </c>
      <c r="B38" s="14">
        <v>31</v>
      </c>
      <c r="C38" s="35"/>
      <c r="D38" s="11"/>
      <c r="E38" s="11"/>
      <c r="F38" s="40"/>
      <c r="G38" s="11"/>
      <c r="H38" s="11"/>
      <c r="I38" s="11"/>
      <c r="J38" s="45" t="str">
        <f>IF(I38="","",IFERROR(INDEX(Proc!$B$8:$F$57,MATCH(Mapa!I38,Proc!$E$8:$E$57,0),3),""))</f>
        <v/>
      </c>
      <c r="K38" s="27"/>
      <c r="L38" s="11"/>
      <c r="AE38" s="64">
        <v>31</v>
      </c>
      <c r="AF38" s="64" t="str">
        <f t="shared" si="0"/>
        <v/>
      </c>
    </row>
    <row r="39" spans="1:32" ht="24.95" customHeight="1">
      <c r="A39" s="65" t="str">
        <f t="shared" si="1"/>
        <v/>
      </c>
      <c r="B39" s="14">
        <v>32</v>
      </c>
      <c r="C39" s="35"/>
      <c r="D39" s="11"/>
      <c r="E39" s="11"/>
      <c r="F39" s="40"/>
      <c r="G39" s="11"/>
      <c r="H39" s="11"/>
      <c r="I39" s="11"/>
      <c r="J39" s="45" t="str">
        <f>IF(I39="","",IFERROR(INDEX(Proc!$B$8:$F$57,MATCH(Mapa!I39,Proc!$E$8:$E$57,0),3),""))</f>
        <v/>
      </c>
      <c r="K39" s="27"/>
      <c r="L39" s="11"/>
      <c r="AE39" s="64">
        <v>32</v>
      </c>
      <c r="AF39" s="64" t="str">
        <f t="shared" si="0"/>
        <v/>
      </c>
    </row>
    <row r="40" spans="1:32" ht="24.95" customHeight="1">
      <c r="A40" s="65" t="str">
        <f t="shared" si="1"/>
        <v/>
      </c>
      <c r="B40" s="14">
        <v>33</v>
      </c>
      <c r="C40" s="35"/>
      <c r="D40" s="11"/>
      <c r="E40" s="11"/>
      <c r="F40" s="40"/>
      <c r="G40" s="11"/>
      <c r="H40" s="11"/>
      <c r="I40" s="11"/>
      <c r="J40" s="45" t="str">
        <f>IF(I40="","",IFERROR(INDEX(Proc!$B$8:$F$57,MATCH(Mapa!I40,Proc!$E$8:$E$57,0),3),""))</f>
        <v/>
      </c>
      <c r="K40" s="27"/>
      <c r="L40" s="11"/>
      <c r="AE40" s="64">
        <v>33</v>
      </c>
      <c r="AF40" s="64" t="str">
        <f t="shared" si="0"/>
        <v/>
      </c>
    </row>
    <row r="41" spans="1:32" ht="24.95" customHeight="1">
      <c r="A41" s="65" t="str">
        <f t="shared" si="1"/>
        <v/>
      </c>
      <c r="B41" s="14">
        <v>34</v>
      </c>
      <c r="C41" s="35"/>
      <c r="D41" s="11"/>
      <c r="E41" s="11"/>
      <c r="F41" s="40"/>
      <c r="G41" s="11"/>
      <c r="H41" s="11"/>
      <c r="I41" s="11"/>
      <c r="J41" s="45" t="str">
        <f>IF(I41="","",IFERROR(INDEX(Proc!$B$8:$F$57,MATCH(Mapa!I41,Proc!$E$8:$E$57,0),3),""))</f>
        <v/>
      </c>
      <c r="K41" s="27"/>
      <c r="L41" s="11"/>
      <c r="AE41" s="64">
        <v>34</v>
      </c>
      <c r="AF41" s="64" t="str">
        <f t="shared" si="0"/>
        <v/>
      </c>
    </row>
    <row r="42" spans="1:32" ht="24.95" customHeight="1">
      <c r="A42" s="65" t="str">
        <f t="shared" si="1"/>
        <v/>
      </c>
      <c r="B42" s="14">
        <v>35</v>
      </c>
      <c r="C42" s="35"/>
      <c r="D42" s="11"/>
      <c r="E42" s="11"/>
      <c r="F42" s="40"/>
      <c r="G42" s="11"/>
      <c r="H42" s="11"/>
      <c r="I42" s="11"/>
      <c r="J42" s="45" t="str">
        <f>IF(I42="","",IFERROR(INDEX(Proc!$B$8:$F$57,MATCH(Mapa!I42,Proc!$E$8:$E$57,0),3),""))</f>
        <v/>
      </c>
      <c r="K42" s="27"/>
      <c r="L42" s="11"/>
      <c r="AE42" s="64">
        <v>35</v>
      </c>
      <c r="AF42" s="64" t="str">
        <f t="shared" si="0"/>
        <v/>
      </c>
    </row>
    <row r="43" spans="1:32" ht="24.95" customHeight="1">
      <c r="A43" s="65" t="str">
        <f t="shared" si="1"/>
        <v/>
      </c>
      <c r="B43" s="14">
        <v>36</v>
      </c>
      <c r="C43" s="35"/>
      <c r="D43" s="11"/>
      <c r="E43" s="11"/>
      <c r="F43" s="40"/>
      <c r="G43" s="11"/>
      <c r="H43" s="11"/>
      <c r="I43" s="11"/>
      <c r="J43" s="45" t="str">
        <f>IF(I43="","",IFERROR(INDEX(Proc!$B$8:$F$57,MATCH(Mapa!I43,Proc!$E$8:$E$57,0),3),""))</f>
        <v/>
      </c>
      <c r="K43" s="27"/>
      <c r="L43" s="11"/>
      <c r="AE43" s="64">
        <v>36</v>
      </c>
      <c r="AF43" s="64" t="str">
        <f t="shared" si="0"/>
        <v/>
      </c>
    </row>
    <row r="44" spans="1:32" ht="24.95" customHeight="1">
      <c r="A44" s="65" t="str">
        <f t="shared" si="1"/>
        <v/>
      </c>
      <c r="B44" s="14">
        <v>37</v>
      </c>
      <c r="C44" s="35"/>
      <c r="D44" s="11"/>
      <c r="E44" s="11"/>
      <c r="F44" s="40"/>
      <c r="G44" s="11"/>
      <c r="H44" s="11"/>
      <c r="I44" s="11"/>
      <c r="J44" s="45" t="str">
        <f>IF(I44="","",IFERROR(INDEX(Proc!$B$8:$F$57,MATCH(Mapa!I44,Proc!$E$8:$E$57,0),3),""))</f>
        <v/>
      </c>
      <c r="K44" s="27"/>
      <c r="L44" s="11"/>
      <c r="AE44" s="64">
        <v>37</v>
      </c>
      <c r="AF44" s="64" t="str">
        <f t="shared" si="0"/>
        <v/>
      </c>
    </row>
    <row r="45" spans="1:32" ht="24.95" customHeight="1">
      <c r="A45" s="65" t="str">
        <f t="shared" si="1"/>
        <v/>
      </c>
      <c r="B45" s="14">
        <v>38</v>
      </c>
      <c r="C45" s="35"/>
      <c r="D45" s="11"/>
      <c r="E45" s="11"/>
      <c r="F45" s="40"/>
      <c r="G45" s="11"/>
      <c r="H45" s="11"/>
      <c r="I45" s="11"/>
      <c r="J45" s="45" t="str">
        <f>IF(I45="","",IFERROR(INDEX(Proc!$B$8:$F$57,MATCH(Mapa!I45,Proc!$E$8:$E$57,0),3),""))</f>
        <v/>
      </c>
      <c r="K45" s="27"/>
      <c r="L45" s="11"/>
      <c r="AE45" s="64">
        <v>38</v>
      </c>
      <c r="AF45" s="64" t="str">
        <f t="shared" si="0"/>
        <v/>
      </c>
    </row>
    <row r="46" spans="1:32" ht="24.95" customHeight="1">
      <c r="A46" s="65" t="str">
        <f t="shared" si="1"/>
        <v/>
      </c>
      <c r="B46" s="14">
        <v>39</v>
      </c>
      <c r="C46" s="35"/>
      <c r="D46" s="11"/>
      <c r="E46" s="11"/>
      <c r="F46" s="40"/>
      <c r="G46" s="11"/>
      <c r="H46" s="11"/>
      <c r="I46" s="11"/>
      <c r="J46" s="45" t="str">
        <f>IF(I46="","",IFERROR(INDEX(Proc!$B$8:$F$57,MATCH(Mapa!I46,Proc!$E$8:$E$57,0),3),""))</f>
        <v/>
      </c>
      <c r="K46" s="27"/>
      <c r="L46" s="11"/>
      <c r="AE46" s="64">
        <v>39</v>
      </c>
      <c r="AF46" s="64" t="str">
        <f t="shared" si="0"/>
        <v/>
      </c>
    </row>
    <row r="47" spans="1:32" ht="24.95" customHeight="1">
      <c r="A47" s="65" t="str">
        <f t="shared" si="1"/>
        <v/>
      </c>
      <c r="B47" s="14">
        <v>40</v>
      </c>
      <c r="C47" s="35"/>
      <c r="D47" s="11"/>
      <c r="E47" s="11"/>
      <c r="F47" s="40"/>
      <c r="G47" s="11"/>
      <c r="H47" s="11"/>
      <c r="I47" s="11"/>
      <c r="J47" s="45" t="str">
        <f>IF(I47="","",IFERROR(INDEX(Proc!$B$8:$F$57,MATCH(Mapa!I47,Proc!$E$8:$E$57,0),3),""))</f>
        <v/>
      </c>
      <c r="K47" s="27"/>
      <c r="L47" s="11"/>
      <c r="AE47" s="64">
        <v>40</v>
      </c>
      <c r="AF47" s="64" t="str">
        <f t="shared" si="0"/>
        <v/>
      </c>
    </row>
    <row r="48" spans="1:32" ht="24.95" customHeight="1">
      <c r="A48" s="65" t="str">
        <f t="shared" si="1"/>
        <v/>
      </c>
      <c r="B48" s="14">
        <v>41</v>
      </c>
      <c r="C48" s="35"/>
      <c r="D48" s="11"/>
      <c r="E48" s="11"/>
      <c r="F48" s="40"/>
      <c r="G48" s="11"/>
      <c r="H48" s="11"/>
      <c r="I48" s="11"/>
      <c r="J48" s="45" t="str">
        <f>IF(I48="","",IFERROR(INDEX(Proc!$B$8:$F$57,MATCH(Mapa!I48,Proc!$E$8:$E$57,0),3),""))</f>
        <v/>
      </c>
      <c r="K48" s="27"/>
      <c r="L48" s="11"/>
      <c r="AE48" s="64">
        <v>41</v>
      </c>
      <c r="AF48" s="64" t="str">
        <f t="shared" si="0"/>
        <v/>
      </c>
    </row>
    <row r="49" spans="1:32" ht="24.95" customHeight="1">
      <c r="A49" s="65" t="str">
        <f t="shared" si="1"/>
        <v/>
      </c>
      <c r="B49" s="14">
        <v>42</v>
      </c>
      <c r="C49" s="35"/>
      <c r="D49" s="11"/>
      <c r="E49" s="11"/>
      <c r="F49" s="40"/>
      <c r="G49" s="11"/>
      <c r="H49" s="11"/>
      <c r="I49" s="11"/>
      <c r="J49" s="45" t="str">
        <f>IF(I49="","",IFERROR(INDEX(Proc!$B$8:$F$57,MATCH(Mapa!I49,Proc!$E$8:$E$57,0),3),""))</f>
        <v/>
      </c>
      <c r="K49" s="27"/>
      <c r="L49" s="11"/>
      <c r="AE49" s="64">
        <v>42</v>
      </c>
      <c r="AF49" s="64" t="str">
        <f t="shared" si="0"/>
        <v/>
      </c>
    </row>
    <row r="50" spans="1:32" ht="24.95" customHeight="1">
      <c r="A50" s="65" t="str">
        <f t="shared" si="1"/>
        <v/>
      </c>
      <c r="B50" s="14">
        <v>43</v>
      </c>
      <c r="C50" s="35"/>
      <c r="D50" s="11"/>
      <c r="E50" s="11"/>
      <c r="F50" s="40"/>
      <c r="G50" s="11"/>
      <c r="H50" s="11"/>
      <c r="I50" s="11"/>
      <c r="J50" s="45" t="str">
        <f>IF(I50="","",IFERROR(INDEX(Proc!$B$8:$F$57,MATCH(Mapa!I50,Proc!$E$8:$E$57,0),3),""))</f>
        <v/>
      </c>
      <c r="K50" s="27"/>
      <c r="L50" s="11"/>
      <c r="AE50" s="64">
        <v>43</v>
      </c>
      <c r="AF50" s="64" t="str">
        <f t="shared" si="0"/>
        <v/>
      </c>
    </row>
    <row r="51" spans="1:32" ht="24.95" customHeight="1">
      <c r="A51" s="65" t="str">
        <f t="shared" si="1"/>
        <v/>
      </c>
      <c r="B51" s="14">
        <v>44</v>
      </c>
      <c r="C51" s="35"/>
      <c r="D51" s="11"/>
      <c r="E51" s="11"/>
      <c r="F51" s="40"/>
      <c r="G51" s="11"/>
      <c r="H51" s="11"/>
      <c r="I51" s="11"/>
      <c r="J51" s="45" t="str">
        <f>IF(I51="","",IFERROR(INDEX(Proc!$B$8:$F$57,MATCH(Mapa!I51,Proc!$E$8:$E$57,0),3),""))</f>
        <v/>
      </c>
      <c r="K51" s="27"/>
      <c r="L51" s="11"/>
      <c r="AE51" s="64">
        <v>44</v>
      </c>
      <c r="AF51" s="64" t="str">
        <f t="shared" si="0"/>
        <v/>
      </c>
    </row>
    <row r="52" spans="1:32" ht="24.95" customHeight="1">
      <c r="A52" s="65" t="str">
        <f t="shared" si="1"/>
        <v/>
      </c>
      <c r="B52" s="14">
        <v>45</v>
      </c>
      <c r="C52" s="35"/>
      <c r="D52" s="11"/>
      <c r="E52" s="11"/>
      <c r="F52" s="40"/>
      <c r="G52" s="11"/>
      <c r="H52" s="11"/>
      <c r="I52" s="11"/>
      <c r="J52" s="45" t="str">
        <f>IF(I52="","",IFERROR(INDEX(Proc!$B$8:$F$57,MATCH(Mapa!I52,Proc!$E$8:$E$57,0),3),""))</f>
        <v/>
      </c>
      <c r="K52" s="27"/>
      <c r="L52" s="11"/>
      <c r="AE52" s="64">
        <v>45</v>
      </c>
      <c r="AF52" s="64" t="str">
        <f t="shared" si="0"/>
        <v/>
      </c>
    </row>
    <row r="53" spans="1:32" ht="24.95" customHeight="1">
      <c r="A53" s="65" t="str">
        <f t="shared" si="1"/>
        <v/>
      </c>
      <c r="B53" s="14">
        <v>46</v>
      </c>
      <c r="C53" s="35"/>
      <c r="D53" s="11"/>
      <c r="E53" s="11"/>
      <c r="F53" s="40"/>
      <c r="G53" s="11"/>
      <c r="H53" s="11"/>
      <c r="I53" s="11"/>
      <c r="J53" s="45" t="str">
        <f>IF(I53="","",IFERROR(INDEX(Proc!$B$8:$F$57,MATCH(Mapa!I53,Proc!$E$8:$E$57,0),3),""))</f>
        <v/>
      </c>
      <c r="K53" s="27"/>
      <c r="L53" s="11"/>
      <c r="AE53" s="64">
        <v>46</v>
      </c>
      <c r="AF53" s="64" t="str">
        <f t="shared" si="0"/>
        <v/>
      </c>
    </row>
    <row r="54" spans="1:32" ht="24.95" customHeight="1">
      <c r="A54" s="65" t="str">
        <f t="shared" si="1"/>
        <v/>
      </c>
      <c r="B54" s="14">
        <v>47</v>
      </c>
      <c r="C54" s="35"/>
      <c r="D54" s="11"/>
      <c r="E54" s="11"/>
      <c r="F54" s="40"/>
      <c r="G54" s="11"/>
      <c r="H54" s="11"/>
      <c r="I54" s="11"/>
      <c r="J54" s="45" t="str">
        <f>IF(I54="","",IFERROR(INDEX(Proc!$B$8:$F$57,MATCH(Mapa!I54,Proc!$E$8:$E$57,0),3),""))</f>
        <v/>
      </c>
      <c r="K54" s="27"/>
      <c r="L54" s="11"/>
      <c r="AE54" s="64">
        <v>47</v>
      </c>
      <c r="AF54" s="64" t="str">
        <f t="shared" si="0"/>
        <v/>
      </c>
    </row>
    <row r="55" spans="1:32" ht="24.95" customHeight="1">
      <c r="A55" s="65" t="str">
        <f t="shared" si="1"/>
        <v/>
      </c>
      <c r="B55" s="14">
        <v>48</v>
      </c>
      <c r="C55" s="35"/>
      <c r="D55" s="11"/>
      <c r="E55" s="11"/>
      <c r="F55" s="40"/>
      <c r="G55" s="11"/>
      <c r="H55" s="11"/>
      <c r="I55" s="11"/>
      <c r="J55" s="45" t="str">
        <f>IF(I55="","",IFERROR(INDEX(Proc!$B$8:$F$57,MATCH(Mapa!I55,Proc!$E$8:$E$57,0),3),""))</f>
        <v/>
      </c>
      <c r="K55" s="27"/>
      <c r="L55" s="11"/>
      <c r="AE55" s="64">
        <v>48</v>
      </c>
      <c r="AF55" s="64" t="str">
        <f t="shared" si="0"/>
        <v/>
      </c>
    </row>
    <row r="56" spans="1:32" ht="24.95" customHeight="1">
      <c r="A56" s="65" t="str">
        <f t="shared" si="1"/>
        <v/>
      </c>
      <c r="B56" s="14">
        <v>49</v>
      </c>
      <c r="C56" s="35"/>
      <c r="D56" s="11"/>
      <c r="E56" s="11"/>
      <c r="F56" s="40"/>
      <c r="G56" s="11"/>
      <c r="H56" s="11"/>
      <c r="I56" s="11"/>
      <c r="J56" s="45" t="str">
        <f>IF(I56="","",IFERROR(INDEX(Proc!$B$8:$F$57,MATCH(Mapa!I56,Proc!$E$8:$E$57,0),3),""))</f>
        <v/>
      </c>
      <c r="K56" s="27"/>
      <c r="L56" s="11"/>
      <c r="AE56" s="64">
        <v>49</v>
      </c>
      <c r="AF56" s="64" t="str">
        <f t="shared" si="0"/>
        <v/>
      </c>
    </row>
    <row r="57" spans="1:32" ht="24.95" customHeight="1">
      <c r="A57" s="65" t="str">
        <f t="shared" si="1"/>
        <v/>
      </c>
      <c r="B57" s="14">
        <v>50</v>
      </c>
      <c r="C57" s="35"/>
      <c r="D57" s="11"/>
      <c r="E57" s="11"/>
      <c r="F57" s="40"/>
      <c r="G57" s="11"/>
      <c r="H57" s="11"/>
      <c r="I57" s="11"/>
      <c r="J57" s="45" t="str">
        <f>IF(I57="","",IFERROR(INDEX(Proc!$B$8:$F$57,MATCH(Mapa!I57,Proc!$E$8:$E$57,0),3),""))</f>
        <v/>
      </c>
      <c r="K57" s="27"/>
      <c r="L57" s="11"/>
      <c r="AE57" s="64">
        <v>50</v>
      </c>
      <c r="AF57" s="64" t="str">
        <f t="shared" si="0"/>
        <v/>
      </c>
    </row>
    <row r="58" spans="1:32" ht="24.95" customHeight="1">
      <c r="A58" s="65" t="str">
        <f t="shared" si="1"/>
        <v/>
      </c>
      <c r="B58" s="14">
        <v>51</v>
      </c>
      <c r="C58" s="35"/>
      <c r="D58" s="11"/>
      <c r="E58" s="11"/>
      <c r="F58" s="40"/>
      <c r="G58" s="11"/>
      <c r="H58" s="11"/>
      <c r="I58" s="11"/>
      <c r="J58" s="45" t="str">
        <f>IF(I58="","",IFERROR(INDEX(Proc!$B$8:$F$57,MATCH(Mapa!I58,Proc!$E$8:$E$57,0),3),""))</f>
        <v/>
      </c>
      <c r="K58" s="27"/>
      <c r="L58" s="11"/>
      <c r="AE58" s="64">
        <v>51</v>
      </c>
      <c r="AF58" s="64" t="str">
        <f t="shared" si="0"/>
        <v/>
      </c>
    </row>
    <row r="59" spans="1:32" ht="24.95" customHeight="1">
      <c r="A59" s="65" t="str">
        <f t="shared" si="1"/>
        <v/>
      </c>
      <c r="B59" s="14">
        <v>52</v>
      </c>
      <c r="C59" s="35"/>
      <c r="D59" s="11"/>
      <c r="E59" s="11"/>
      <c r="F59" s="40"/>
      <c r="G59" s="11"/>
      <c r="H59" s="11"/>
      <c r="I59" s="11"/>
      <c r="J59" s="45" t="str">
        <f>IF(I59="","",IFERROR(INDEX(Proc!$B$8:$F$57,MATCH(Mapa!I59,Proc!$E$8:$E$57,0),3),""))</f>
        <v/>
      </c>
      <c r="K59" s="27"/>
      <c r="L59" s="11"/>
      <c r="AE59" s="64">
        <v>52</v>
      </c>
      <c r="AF59" s="64" t="str">
        <f t="shared" si="0"/>
        <v/>
      </c>
    </row>
    <row r="60" spans="1:32" ht="24.95" customHeight="1">
      <c r="A60" s="65" t="str">
        <f t="shared" si="1"/>
        <v/>
      </c>
      <c r="B60" s="14">
        <v>53</v>
      </c>
      <c r="C60" s="35"/>
      <c r="D60" s="11"/>
      <c r="E60" s="11"/>
      <c r="F60" s="40"/>
      <c r="G60" s="11"/>
      <c r="H60" s="11"/>
      <c r="I60" s="11"/>
      <c r="J60" s="45" t="str">
        <f>IF(I60="","",IFERROR(INDEX(Proc!$B$8:$F$57,MATCH(Mapa!I60,Proc!$E$8:$E$57,0),3),""))</f>
        <v/>
      </c>
      <c r="K60" s="27"/>
      <c r="L60" s="11"/>
      <c r="AE60" s="64">
        <v>53</v>
      </c>
      <c r="AF60" s="64" t="str">
        <f t="shared" si="0"/>
        <v/>
      </c>
    </row>
    <row r="61" spans="1:32" ht="24.95" customHeight="1">
      <c r="A61" s="65" t="str">
        <f t="shared" si="1"/>
        <v/>
      </c>
      <c r="B61" s="14">
        <v>54</v>
      </c>
      <c r="C61" s="35"/>
      <c r="D61" s="11"/>
      <c r="E61" s="11"/>
      <c r="F61" s="40"/>
      <c r="G61" s="11"/>
      <c r="H61" s="11"/>
      <c r="I61" s="11"/>
      <c r="J61" s="45" t="str">
        <f>IF(I61="","",IFERROR(INDEX(Proc!$B$8:$F$57,MATCH(Mapa!I61,Proc!$E$8:$E$57,0),3),""))</f>
        <v/>
      </c>
      <c r="K61" s="27"/>
      <c r="L61" s="11"/>
      <c r="AE61" s="64">
        <v>54</v>
      </c>
      <c r="AF61" s="64" t="str">
        <f t="shared" si="0"/>
        <v/>
      </c>
    </row>
    <row r="62" spans="1:32" ht="24.95" customHeight="1">
      <c r="A62" s="65" t="str">
        <f t="shared" si="1"/>
        <v/>
      </c>
      <c r="B62" s="14">
        <v>55</v>
      </c>
      <c r="C62" s="35"/>
      <c r="D62" s="11"/>
      <c r="E62" s="11"/>
      <c r="F62" s="40"/>
      <c r="G62" s="11"/>
      <c r="H62" s="11"/>
      <c r="I62" s="11"/>
      <c r="J62" s="45" t="str">
        <f>IF(I62="","",IFERROR(INDEX(Proc!$B$8:$F$57,MATCH(Mapa!I62,Proc!$E$8:$E$57,0),3),""))</f>
        <v/>
      </c>
      <c r="K62" s="27"/>
      <c r="L62" s="11"/>
      <c r="AE62" s="64">
        <v>55</v>
      </c>
      <c r="AF62" s="64" t="str">
        <f t="shared" si="0"/>
        <v/>
      </c>
    </row>
    <row r="63" spans="1:32" ht="24.95" customHeight="1">
      <c r="A63" s="65" t="str">
        <f t="shared" si="1"/>
        <v/>
      </c>
      <c r="B63" s="14">
        <v>56</v>
      </c>
      <c r="C63" s="35"/>
      <c r="D63" s="11"/>
      <c r="E63" s="11"/>
      <c r="F63" s="40"/>
      <c r="G63" s="11"/>
      <c r="H63" s="11"/>
      <c r="I63" s="11"/>
      <c r="J63" s="45" t="str">
        <f>IF(I63="","",IFERROR(INDEX(Proc!$B$8:$F$57,MATCH(Mapa!I63,Proc!$E$8:$E$57,0),3),""))</f>
        <v/>
      </c>
      <c r="K63" s="27"/>
      <c r="L63" s="11"/>
      <c r="AE63" s="64">
        <v>56</v>
      </c>
      <c r="AF63" s="64" t="str">
        <f t="shared" si="0"/>
        <v/>
      </c>
    </row>
    <row r="64" spans="1:32" ht="24.95" customHeight="1">
      <c r="A64" s="65" t="str">
        <f t="shared" si="1"/>
        <v/>
      </c>
      <c r="B64" s="14">
        <v>57</v>
      </c>
      <c r="C64" s="35"/>
      <c r="D64" s="11"/>
      <c r="E64" s="11"/>
      <c r="F64" s="40"/>
      <c r="G64" s="11"/>
      <c r="H64" s="11"/>
      <c r="I64" s="11"/>
      <c r="J64" s="45" t="str">
        <f>IF(I64="","",IFERROR(INDEX(Proc!$B$8:$F$57,MATCH(Mapa!I64,Proc!$E$8:$E$57,0),3),""))</f>
        <v/>
      </c>
      <c r="K64" s="27"/>
      <c r="L64" s="11"/>
      <c r="AE64" s="64">
        <v>57</v>
      </c>
      <c r="AF64" s="64" t="str">
        <f t="shared" si="0"/>
        <v/>
      </c>
    </row>
    <row r="65" spans="1:32" ht="24.95" customHeight="1">
      <c r="A65" s="65" t="str">
        <f t="shared" si="1"/>
        <v/>
      </c>
      <c r="B65" s="14">
        <v>58</v>
      </c>
      <c r="C65" s="35"/>
      <c r="D65" s="11"/>
      <c r="E65" s="11"/>
      <c r="F65" s="40"/>
      <c r="G65" s="11"/>
      <c r="H65" s="11"/>
      <c r="I65" s="11"/>
      <c r="J65" s="45" t="str">
        <f>IF(I65="","",IFERROR(INDEX(Proc!$B$8:$F$57,MATCH(Mapa!I65,Proc!$E$8:$E$57,0),3),""))</f>
        <v/>
      </c>
      <c r="K65" s="27"/>
      <c r="L65" s="11"/>
      <c r="AE65" s="64">
        <v>58</v>
      </c>
      <c r="AF65" s="64" t="str">
        <f t="shared" si="0"/>
        <v/>
      </c>
    </row>
    <row r="66" spans="1:32" ht="24.95" customHeight="1">
      <c r="A66" s="65" t="str">
        <f t="shared" si="1"/>
        <v/>
      </c>
      <c r="B66" s="14">
        <v>59</v>
      </c>
      <c r="C66" s="35"/>
      <c r="D66" s="11"/>
      <c r="E66" s="11"/>
      <c r="F66" s="40"/>
      <c r="G66" s="11"/>
      <c r="H66" s="11"/>
      <c r="I66" s="11"/>
      <c r="J66" s="45" t="str">
        <f>IF(I66="","",IFERROR(INDEX(Proc!$B$8:$F$57,MATCH(Mapa!I66,Proc!$E$8:$E$57,0),3),""))</f>
        <v/>
      </c>
      <c r="K66" s="27"/>
      <c r="L66" s="11"/>
      <c r="AE66" s="64">
        <v>59</v>
      </c>
      <c r="AF66" s="64" t="str">
        <f t="shared" si="0"/>
        <v/>
      </c>
    </row>
    <row r="67" spans="1:32" ht="24.95" customHeight="1">
      <c r="A67" s="65" t="str">
        <f t="shared" si="1"/>
        <v/>
      </c>
      <c r="B67" s="14">
        <v>60</v>
      </c>
      <c r="C67" s="35"/>
      <c r="D67" s="11"/>
      <c r="E67" s="11"/>
      <c r="F67" s="40"/>
      <c r="G67" s="11"/>
      <c r="H67" s="11"/>
      <c r="I67" s="11"/>
      <c r="J67" s="45" t="str">
        <f>IF(I67="","",IFERROR(INDEX(Proc!$B$8:$F$57,MATCH(Mapa!I67,Proc!$E$8:$E$57,0),3),""))</f>
        <v/>
      </c>
      <c r="K67" s="27"/>
      <c r="L67" s="11"/>
      <c r="AE67" s="64">
        <v>60</v>
      </c>
      <c r="AF67" s="64" t="str">
        <f t="shared" si="0"/>
        <v/>
      </c>
    </row>
    <row r="68" spans="1:32" ht="24.95" customHeight="1">
      <c r="A68" s="65" t="str">
        <f t="shared" si="1"/>
        <v/>
      </c>
      <c r="B68" s="14">
        <v>61</v>
      </c>
      <c r="C68" s="35"/>
      <c r="D68" s="11"/>
      <c r="E68" s="11"/>
      <c r="F68" s="40"/>
      <c r="G68" s="11"/>
      <c r="H68" s="11"/>
      <c r="I68" s="11"/>
      <c r="J68" s="45" t="str">
        <f>IF(I68="","",IFERROR(INDEX(Proc!$B$8:$F$57,MATCH(Mapa!I68,Proc!$E$8:$E$57,0),3),""))</f>
        <v/>
      </c>
      <c r="K68" s="27"/>
      <c r="L68" s="11"/>
      <c r="AE68" s="64">
        <v>61</v>
      </c>
      <c r="AF68" s="64" t="str">
        <f t="shared" si="0"/>
        <v/>
      </c>
    </row>
    <row r="69" spans="1:32" ht="24.95" customHeight="1">
      <c r="A69" s="65" t="str">
        <f t="shared" si="1"/>
        <v/>
      </c>
      <c r="B69" s="14">
        <v>62</v>
      </c>
      <c r="C69" s="35"/>
      <c r="D69" s="11"/>
      <c r="E69" s="11"/>
      <c r="F69" s="40"/>
      <c r="G69" s="11"/>
      <c r="H69" s="11"/>
      <c r="I69" s="11"/>
      <c r="J69" s="45" t="str">
        <f>IF(I69="","",IFERROR(INDEX(Proc!$B$8:$F$57,MATCH(Mapa!I69,Proc!$E$8:$E$57,0),3),""))</f>
        <v/>
      </c>
      <c r="K69" s="27"/>
      <c r="L69" s="11"/>
      <c r="AE69" s="64">
        <v>62</v>
      </c>
      <c r="AF69" s="64" t="str">
        <f t="shared" si="0"/>
        <v/>
      </c>
    </row>
    <row r="70" spans="1:32" ht="24.95" customHeight="1">
      <c r="A70" s="65" t="str">
        <f t="shared" si="1"/>
        <v/>
      </c>
      <c r="B70" s="14">
        <v>63</v>
      </c>
      <c r="C70" s="35"/>
      <c r="D70" s="11"/>
      <c r="E70" s="11"/>
      <c r="F70" s="40"/>
      <c r="G70" s="11"/>
      <c r="H70" s="11"/>
      <c r="I70" s="11"/>
      <c r="J70" s="45" t="str">
        <f>IF(I70="","",IFERROR(INDEX(Proc!$B$8:$F$57,MATCH(Mapa!I70,Proc!$E$8:$E$57,0),3),""))</f>
        <v/>
      </c>
      <c r="K70" s="27"/>
      <c r="L70" s="11"/>
      <c r="AE70" s="64">
        <v>63</v>
      </c>
      <c r="AF70" s="64" t="str">
        <f t="shared" si="0"/>
        <v/>
      </c>
    </row>
    <row r="71" spans="1:32" ht="24.95" customHeight="1">
      <c r="A71" s="65" t="str">
        <f t="shared" si="1"/>
        <v/>
      </c>
      <c r="B71" s="14">
        <v>64</v>
      </c>
      <c r="C71" s="35"/>
      <c r="D71" s="11"/>
      <c r="E71" s="11"/>
      <c r="F71" s="40"/>
      <c r="G71" s="11"/>
      <c r="H71" s="11"/>
      <c r="I71" s="11"/>
      <c r="J71" s="45" t="str">
        <f>IF(I71="","",IFERROR(INDEX(Proc!$B$8:$F$57,MATCH(Mapa!I71,Proc!$E$8:$E$57,0),3),""))</f>
        <v/>
      </c>
      <c r="K71" s="27"/>
      <c r="L71" s="11"/>
      <c r="AE71" s="64">
        <v>64</v>
      </c>
      <c r="AF71" s="64" t="str">
        <f t="shared" si="0"/>
        <v/>
      </c>
    </row>
    <row r="72" spans="1:32" ht="24.95" customHeight="1">
      <c r="A72" s="65" t="str">
        <f t="shared" si="1"/>
        <v/>
      </c>
      <c r="B72" s="14">
        <v>65</v>
      </c>
      <c r="C72" s="35"/>
      <c r="D72" s="11"/>
      <c r="E72" s="11"/>
      <c r="F72" s="40"/>
      <c r="G72" s="11"/>
      <c r="H72" s="11"/>
      <c r="I72" s="11"/>
      <c r="J72" s="45" t="str">
        <f>IF(I72="","",IFERROR(INDEX(Proc!$B$8:$F$57,MATCH(Mapa!I72,Proc!$E$8:$E$57,0),3),""))</f>
        <v/>
      </c>
      <c r="K72" s="27"/>
      <c r="L72" s="11"/>
      <c r="AE72" s="64">
        <v>65</v>
      </c>
      <c r="AF72" s="64" t="str">
        <f t="shared" ref="AF72:AF135" si="2">IFERROR(INDEX($A$8:$C$307,MATCH(SMALL($A$8:$A$307,$AE72),$A$8:$A$307,0),3),"")</f>
        <v/>
      </c>
    </row>
    <row r="73" spans="1:32" ht="24.95" customHeight="1">
      <c r="A73" s="65" t="str">
        <f t="shared" ref="A73:A136" si="3">IF($C73="","",VLOOKUP(UPPER(LEFT($C73,1)),$AA$8:$AC$33,2,FALSE)+VLOOKUP(UPPER(RIGHT(LEFT($C73,SEARCH(" ",$C73)+1),1)),$AA$8:$AC$33,3,FALSE)+(ROW()/10000))</f>
        <v/>
      </c>
      <c r="B73" s="14">
        <v>66</v>
      </c>
      <c r="C73" s="35"/>
      <c r="D73" s="11"/>
      <c r="E73" s="11"/>
      <c r="F73" s="40"/>
      <c r="G73" s="11"/>
      <c r="H73" s="11"/>
      <c r="I73" s="11"/>
      <c r="J73" s="45" t="str">
        <f>IF(I73="","",IFERROR(INDEX(Proc!$B$8:$F$57,MATCH(Mapa!I73,Proc!$E$8:$E$57,0),3),""))</f>
        <v/>
      </c>
      <c r="K73" s="27"/>
      <c r="L73" s="11"/>
      <c r="AE73" s="64">
        <v>66</v>
      </c>
      <c r="AF73" s="64" t="str">
        <f t="shared" si="2"/>
        <v/>
      </c>
    </row>
    <row r="74" spans="1:32" ht="24.95" customHeight="1">
      <c r="A74" s="65" t="str">
        <f t="shared" si="3"/>
        <v/>
      </c>
      <c r="B74" s="14">
        <v>67</v>
      </c>
      <c r="C74" s="35"/>
      <c r="D74" s="11"/>
      <c r="E74" s="11"/>
      <c r="F74" s="40"/>
      <c r="G74" s="11"/>
      <c r="H74" s="11"/>
      <c r="I74" s="11"/>
      <c r="J74" s="45" t="str">
        <f>IF(I74="","",IFERROR(INDEX(Proc!$B$8:$F$57,MATCH(Mapa!I74,Proc!$E$8:$E$57,0),3),""))</f>
        <v/>
      </c>
      <c r="K74" s="27"/>
      <c r="L74" s="11"/>
      <c r="AE74" s="64">
        <v>67</v>
      </c>
      <c r="AF74" s="64" t="str">
        <f t="shared" si="2"/>
        <v/>
      </c>
    </row>
    <row r="75" spans="1:32" ht="24.95" customHeight="1">
      <c r="A75" s="65" t="str">
        <f t="shared" si="3"/>
        <v/>
      </c>
      <c r="B75" s="14">
        <v>68</v>
      </c>
      <c r="C75" s="35"/>
      <c r="D75" s="11"/>
      <c r="E75" s="11"/>
      <c r="F75" s="40"/>
      <c r="G75" s="11"/>
      <c r="H75" s="11"/>
      <c r="I75" s="11"/>
      <c r="J75" s="45" t="str">
        <f>IF(I75="","",IFERROR(INDEX(Proc!$B$8:$F$57,MATCH(Mapa!I75,Proc!$E$8:$E$57,0),3),""))</f>
        <v/>
      </c>
      <c r="K75" s="27"/>
      <c r="L75" s="11"/>
      <c r="AE75" s="64">
        <v>68</v>
      </c>
      <c r="AF75" s="64" t="str">
        <f t="shared" si="2"/>
        <v/>
      </c>
    </row>
    <row r="76" spans="1:32" ht="24.95" customHeight="1">
      <c r="A76" s="65" t="str">
        <f t="shared" si="3"/>
        <v/>
      </c>
      <c r="B76" s="14">
        <v>69</v>
      </c>
      <c r="C76" s="35"/>
      <c r="D76" s="11"/>
      <c r="E76" s="11"/>
      <c r="F76" s="40"/>
      <c r="G76" s="11"/>
      <c r="H76" s="11"/>
      <c r="I76" s="11"/>
      <c r="J76" s="45" t="str">
        <f>IF(I76="","",IFERROR(INDEX(Proc!$B$8:$F$57,MATCH(Mapa!I76,Proc!$E$8:$E$57,0),3),""))</f>
        <v/>
      </c>
      <c r="K76" s="27"/>
      <c r="L76" s="11"/>
      <c r="AE76" s="64">
        <v>69</v>
      </c>
      <c r="AF76" s="64" t="str">
        <f t="shared" si="2"/>
        <v/>
      </c>
    </row>
    <row r="77" spans="1:32" ht="24.95" customHeight="1">
      <c r="A77" s="65" t="str">
        <f t="shared" si="3"/>
        <v/>
      </c>
      <c r="B77" s="14">
        <v>70</v>
      </c>
      <c r="C77" s="35"/>
      <c r="D77" s="11"/>
      <c r="E77" s="11"/>
      <c r="F77" s="40"/>
      <c r="G77" s="11"/>
      <c r="H77" s="11"/>
      <c r="I77" s="11"/>
      <c r="J77" s="45" t="str">
        <f>IF(I77="","",IFERROR(INDEX(Proc!$B$8:$F$57,MATCH(Mapa!I77,Proc!$E$8:$E$57,0),3),""))</f>
        <v/>
      </c>
      <c r="K77" s="27"/>
      <c r="L77" s="11"/>
      <c r="AE77" s="64">
        <v>70</v>
      </c>
      <c r="AF77" s="64" t="str">
        <f t="shared" si="2"/>
        <v/>
      </c>
    </row>
    <row r="78" spans="1:32" ht="24.95" customHeight="1">
      <c r="A78" s="65" t="str">
        <f t="shared" si="3"/>
        <v/>
      </c>
      <c r="B78" s="14">
        <v>71</v>
      </c>
      <c r="C78" s="35"/>
      <c r="D78" s="11"/>
      <c r="E78" s="11"/>
      <c r="F78" s="40"/>
      <c r="G78" s="11"/>
      <c r="H78" s="11"/>
      <c r="I78" s="11"/>
      <c r="J78" s="45" t="str">
        <f>IF(I78="","",IFERROR(INDEX(Proc!$B$8:$F$57,MATCH(Mapa!I78,Proc!$E$8:$E$57,0),3),""))</f>
        <v/>
      </c>
      <c r="K78" s="27"/>
      <c r="L78" s="11"/>
      <c r="AE78" s="64">
        <v>71</v>
      </c>
      <c r="AF78" s="64" t="str">
        <f t="shared" si="2"/>
        <v/>
      </c>
    </row>
    <row r="79" spans="1:32" ht="24.95" customHeight="1">
      <c r="A79" s="65" t="str">
        <f t="shared" si="3"/>
        <v/>
      </c>
      <c r="B79" s="14">
        <v>72</v>
      </c>
      <c r="C79" s="35"/>
      <c r="D79" s="11"/>
      <c r="E79" s="11"/>
      <c r="F79" s="40"/>
      <c r="G79" s="11"/>
      <c r="H79" s="11"/>
      <c r="I79" s="11"/>
      <c r="J79" s="45" t="str">
        <f>IF(I79="","",IFERROR(INDEX(Proc!$B$8:$F$57,MATCH(Mapa!I79,Proc!$E$8:$E$57,0),3),""))</f>
        <v/>
      </c>
      <c r="K79" s="27"/>
      <c r="L79" s="11"/>
      <c r="AE79" s="64">
        <v>72</v>
      </c>
      <c r="AF79" s="64" t="str">
        <f t="shared" si="2"/>
        <v/>
      </c>
    </row>
    <row r="80" spans="1:32" ht="24.95" customHeight="1">
      <c r="A80" s="65" t="str">
        <f t="shared" si="3"/>
        <v/>
      </c>
      <c r="B80" s="14">
        <v>73</v>
      </c>
      <c r="C80" s="35"/>
      <c r="D80" s="11"/>
      <c r="E80" s="11"/>
      <c r="F80" s="40"/>
      <c r="G80" s="11"/>
      <c r="H80" s="11"/>
      <c r="I80" s="11"/>
      <c r="J80" s="45" t="str">
        <f>IF(I80="","",IFERROR(INDEX(Proc!$B$8:$F$57,MATCH(Mapa!I80,Proc!$E$8:$E$57,0),3),""))</f>
        <v/>
      </c>
      <c r="K80" s="27"/>
      <c r="L80" s="11"/>
      <c r="AE80" s="64">
        <v>73</v>
      </c>
      <c r="AF80" s="64" t="str">
        <f t="shared" si="2"/>
        <v/>
      </c>
    </row>
    <row r="81" spans="1:32" ht="24.95" customHeight="1">
      <c r="A81" s="65" t="str">
        <f t="shared" si="3"/>
        <v/>
      </c>
      <c r="B81" s="14">
        <v>74</v>
      </c>
      <c r="C81" s="35"/>
      <c r="D81" s="11"/>
      <c r="E81" s="11"/>
      <c r="F81" s="40"/>
      <c r="G81" s="11"/>
      <c r="H81" s="11"/>
      <c r="I81" s="11"/>
      <c r="J81" s="45" t="str">
        <f>IF(I81="","",IFERROR(INDEX(Proc!$B$8:$F$57,MATCH(Mapa!I81,Proc!$E$8:$E$57,0),3),""))</f>
        <v/>
      </c>
      <c r="K81" s="27"/>
      <c r="L81" s="11"/>
      <c r="AE81" s="64">
        <v>74</v>
      </c>
      <c r="AF81" s="64" t="str">
        <f t="shared" si="2"/>
        <v/>
      </c>
    </row>
    <row r="82" spans="1:32" ht="24.95" customHeight="1">
      <c r="A82" s="65" t="str">
        <f t="shared" si="3"/>
        <v/>
      </c>
      <c r="B82" s="14">
        <v>75</v>
      </c>
      <c r="C82" s="35"/>
      <c r="D82" s="11"/>
      <c r="E82" s="11"/>
      <c r="F82" s="40"/>
      <c r="G82" s="11"/>
      <c r="H82" s="11"/>
      <c r="I82" s="11"/>
      <c r="J82" s="45" t="str">
        <f>IF(I82="","",IFERROR(INDEX(Proc!$B$8:$F$57,MATCH(Mapa!I82,Proc!$E$8:$E$57,0),3),""))</f>
        <v/>
      </c>
      <c r="K82" s="27"/>
      <c r="L82" s="11"/>
      <c r="AE82" s="64">
        <v>75</v>
      </c>
      <c r="AF82" s="64" t="str">
        <f t="shared" si="2"/>
        <v/>
      </c>
    </row>
    <row r="83" spans="1:32" ht="24.95" customHeight="1">
      <c r="A83" s="65" t="str">
        <f t="shared" si="3"/>
        <v/>
      </c>
      <c r="B83" s="14">
        <v>76</v>
      </c>
      <c r="C83" s="35"/>
      <c r="D83" s="11"/>
      <c r="E83" s="11"/>
      <c r="F83" s="40"/>
      <c r="G83" s="11"/>
      <c r="H83" s="11"/>
      <c r="I83" s="11"/>
      <c r="J83" s="45" t="str">
        <f>IF(I83="","",IFERROR(INDEX(Proc!$B$8:$F$57,MATCH(Mapa!I83,Proc!$E$8:$E$57,0),3),""))</f>
        <v/>
      </c>
      <c r="K83" s="27"/>
      <c r="L83" s="11"/>
      <c r="AE83" s="64">
        <v>76</v>
      </c>
      <c r="AF83" s="64" t="str">
        <f t="shared" si="2"/>
        <v/>
      </c>
    </row>
    <row r="84" spans="1:32" ht="24.95" customHeight="1">
      <c r="A84" s="65" t="str">
        <f t="shared" si="3"/>
        <v/>
      </c>
      <c r="B84" s="14">
        <v>77</v>
      </c>
      <c r="C84" s="35"/>
      <c r="D84" s="11"/>
      <c r="E84" s="11"/>
      <c r="F84" s="40"/>
      <c r="G84" s="11"/>
      <c r="H84" s="11"/>
      <c r="I84" s="11"/>
      <c r="J84" s="45" t="str">
        <f>IF(I84="","",IFERROR(INDEX(Proc!$B$8:$F$57,MATCH(Mapa!I84,Proc!$E$8:$E$57,0),3),""))</f>
        <v/>
      </c>
      <c r="K84" s="27"/>
      <c r="L84" s="11"/>
      <c r="AE84" s="64">
        <v>77</v>
      </c>
      <c r="AF84" s="64" t="str">
        <f t="shared" si="2"/>
        <v/>
      </c>
    </row>
    <row r="85" spans="1:32" ht="24.95" customHeight="1">
      <c r="A85" s="65" t="str">
        <f t="shared" si="3"/>
        <v/>
      </c>
      <c r="B85" s="14">
        <v>78</v>
      </c>
      <c r="C85" s="35"/>
      <c r="D85" s="11"/>
      <c r="E85" s="11"/>
      <c r="F85" s="40"/>
      <c r="G85" s="11"/>
      <c r="H85" s="11"/>
      <c r="I85" s="11"/>
      <c r="J85" s="45" t="str">
        <f>IF(I85="","",IFERROR(INDEX(Proc!$B$8:$F$57,MATCH(Mapa!I85,Proc!$E$8:$E$57,0),3),""))</f>
        <v/>
      </c>
      <c r="K85" s="27"/>
      <c r="L85" s="11"/>
      <c r="AE85" s="64">
        <v>78</v>
      </c>
      <c r="AF85" s="64" t="str">
        <f t="shared" si="2"/>
        <v/>
      </c>
    </row>
    <row r="86" spans="1:32" ht="24.95" customHeight="1">
      <c r="A86" s="65" t="str">
        <f t="shared" si="3"/>
        <v/>
      </c>
      <c r="B86" s="14">
        <v>79</v>
      </c>
      <c r="C86" s="35"/>
      <c r="D86" s="11"/>
      <c r="E86" s="11"/>
      <c r="F86" s="40"/>
      <c r="G86" s="11"/>
      <c r="H86" s="11"/>
      <c r="I86" s="11"/>
      <c r="J86" s="45" t="str">
        <f>IF(I86="","",IFERROR(INDEX(Proc!$B$8:$F$57,MATCH(Mapa!I86,Proc!$E$8:$E$57,0),3),""))</f>
        <v/>
      </c>
      <c r="K86" s="27"/>
      <c r="L86" s="11"/>
      <c r="AE86" s="64">
        <v>79</v>
      </c>
      <c r="AF86" s="64" t="str">
        <f t="shared" si="2"/>
        <v/>
      </c>
    </row>
    <row r="87" spans="1:32" ht="24.95" customHeight="1">
      <c r="A87" s="65" t="str">
        <f t="shared" si="3"/>
        <v/>
      </c>
      <c r="B87" s="14">
        <v>80</v>
      </c>
      <c r="C87" s="35"/>
      <c r="D87" s="11"/>
      <c r="E87" s="11"/>
      <c r="F87" s="40"/>
      <c r="G87" s="11"/>
      <c r="H87" s="11"/>
      <c r="I87" s="11"/>
      <c r="J87" s="45" t="str">
        <f>IF(I87="","",IFERROR(INDEX(Proc!$B$8:$F$57,MATCH(Mapa!I87,Proc!$E$8:$E$57,0),3),""))</f>
        <v/>
      </c>
      <c r="K87" s="27"/>
      <c r="L87" s="11"/>
      <c r="AE87" s="64">
        <v>80</v>
      </c>
      <c r="AF87" s="64" t="str">
        <f t="shared" si="2"/>
        <v/>
      </c>
    </row>
    <row r="88" spans="1:32" ht="24.95" customHeight="1">
      <c r="A88" s="65" t="str">
        <f t="shared" si="3"/>
        <v/>
      </c>
      <c r="B88" s="14">
        <v>81</v>
      </c>
      <c r="C88" s="35"/>
      <c r="D88" s="11"/>
      <c r="E88" s="11"/>
      <c r="F88" s="40"/>
      <c r="G88" s="11"/>
      <c r="H88" s="11"/>
      <c r="I88" s="11"/>
      <c r="J88" s="45" t="str">
        <f>IF(I88="","",IFERROR(INDEX(Proc!$B$8:$F$57,MATCH(Mapa!I88,Proc!$E$8:$E$57,0),3),""))</f>
        <v/>
      </c>
      <c r="K88" s="27"/>
      <c r="L88" s="11"/>
      <c r="AE88" s="64">
        <v>81</v>
      </c>
      <c r="AF88" s="64" t="str">
        <f t="shared" si="2"/>
        <v/>
      </c>
    </row>
    <row r="89" spans="1:32" ht="24.95" customHeight="1">
      <c r="A89" s="65" t="str">
        <f t="shared" si="3"/>
        <v/>
      </c>
      <c r="B89" s="14">
        <v>82</v>
      </c>
      <c r="C89" s="35"/>
      <c r="D89" s="11"/>
      <c r="E89" s="11"/>
      <c r="F89" s="40"/>
      <c r="G89" s="11"/>
      <c r="H89" s="11"/>
      <c r="I89" s="11"/>
      <c r="J89" s="45" t="str">
        <f>IF(I89="","",IFERROR(INDEX(Proc!$B$8:$F$57,MATCH(Mapa!I89,Proc!$E$8:$E$57,0),3),""))</f>
        <v/>
      </c>
      <c r="K89" s="27"/>
      <c r="L89" s="11"/>
      <c r="AE89" s="64">
        <v>82</v>
      </c>
      <c r="AF89" s="64" t="str">
        <f t="shared" si="2"/>
        <v/>
      </c>
    </row>
    <row r="90" spans="1:32" ht="24.95" customHeight="1">
      <c r="A90" s="65" t="str">
        <f t="shared" si="3"/>
        <v/>
      </c>
      <c r="B90" s="14">
        <v>83</v>
      </c>
      <c r="C90" s="35"/>
      <c r="D90" s="11"/>
      <c r="E90" s="11"/>
      <c r="F90" s="40"/>
      <c r="G90" s="11"/>
      <c r="H90" s="11"/>
      <c r="I90" s="11"/>
      <c r="J90" s="45" t="str">
        <f>IF(I90="","",IFERROR(INDEX(Proc!$B$8:$F$57,MATCH(Mapa!I90,Proc!$E$8:$E$57,0),3),""))</f>
        <v/>
      </c>
      <c r="K90" s="27"/>
      <c r="L90" s="11"/>
      <c r="AE90" s="64">
        <v>83</v>
      </c>
      <c r="AF90" s="64" t="str">
        <f t="shared" si="2"/>
        <v/>
      </c>
    </row>
    <row r="91" spans="1:32" ht="24.95" customHeight="1">
      <c r="A91" s="65" t="str">
        <f t="shared" si="3"/>
        <v/>
      </c>
      <c r="B91" s="14">
        <v>84</v>
      </c>
      <c r="C91" s="35"/>
      <c r="D91" s="11"/>
      <c r="E91" s="11"/>
      <c r="F91" s="40"/>
      <c r="G91" s="11"/>
      <c r="H91" s="11"/>
      <c r="I91" s="11"/>
      <c r="J91" s="45" t="str">
        <f>IF(I91="","",IFERROR(INDEX(Proc!$B$8:$F$57,MATCH(Mapa!I91,Proc!$E$8:$E$57,0),3),""))</f>
        <v/>
      </c>
      <c r="K91" s="27"/>
      <c r="L91" s="11"/>
      <c r="AE91" s="64">
        <v>84</v>
      </c>
      <c r="AF91" s="64" t="str">
        <f t="shared" si="2"/>
        <v/>
      </c>
    </row>
    <row r="92" spans="1:32" ht="24.95" customHeight="1">
      <c r="A92" s="65" t="str">
        <f t="shared" si="3"/>
        <v/>
      </c>
      <c r="B92" s="14">
        <v>85</v>
      </c>
      <c r="C92" s="35"/>
      <c r="D92" s="11"/>
      <c r="E92" s="11"/>
      <c r="F92" s="40"/>
      <c r="G92" s="11"/>
      <c r="H92" s="11"/>
      <c r="I92" s="11"/>
      <c r="J92" s="45" t="str">
        <f>IF(I92="","",IFERROR(INDEX(Proc!$B$8:$F$57,MATCH(Mapa!I92,Proc!$E$8:$E$57,0),3),""))</f>
        <v/>
      </c>
      <c r="K92" s="27"/>
      <c r="L92" s="11"/>
      <c r="AE92" s="64">
        <v>85</v>
      </c>
      <c r="AF92" s="64" t="str">
        <f t="shared" si="2"/>
        <v/>
      </c>
    </row>
    <row r="93" spans="1:32" ht="24.95" customHeight="1">
      <c r="A93" s="65" t="str">
        <f t="shared" si="3"/>
        <v/>
      </c>
      <c r="B93" s="14">
        <v>86</v>
      </c>
      <c r="C93" s="35"/>
      <c r="D93" s="11"/>
      <c r="E93" s="11"/>
      <c r="F93" s="40"/>
      <c r="G93" s="11"/>
      <c r="H93" s="11"/>
      <c r="I93" s="11"/>
      <c r="J93" s="45" t="str">
        <f>IF(I93="","",IFERROR(INDEX(Proc!$B$8:$F$57,MATCH(Mapa!I93,Proc!$E$8:$E$57,0),3),""))</f>
        <v/>
      </c>
      <c r="K93" s="27"/>
      <c r="L93" s="11"/>
      <c r="AE93" s="64">
        <v>86</v>
      </c>
      <c r="AF93" s="64" t="str">
        <f t="shared" si="2"/>
        <v/>
      </c>
    </row>
    <row r="94" spans="1:32" ht="24.95" customHeight="1">
      <c r="A94" s="65" t="str">
        <f t="shared" si="3"/>
        <v/>
      </c>
      <c r="B94" s="14">
        <v>87</v>
      </c>
      <c r="C94" s="35"/>
      <c r="D94" s="11"/>
      <c r="E94" s="11"/>
      <c r="F94" s="40"/>
      <c r="G94" s="11"/>
      <c r="H94" s="11"/>
      <c r="I94" s="11"/>
      <c r="J94" s="45" t="str">
        <f>IF(I94="","",IFERROR(INDEX(Proc!$B$8:$F$57,MATCH(Mapa!I94,Proc!$E$8:$E$57,0),3),""))</f>
        <v/>
      </c>
      <c r="K94" s="27"/>
      <c r="L94" s="11"/>
      <c r="AE94" s="64">
        <v>87</v>
      </c>
      <c r="AF94" s="64" t="str">
        <f t="shared" si="2"/>
        <v/>
      </c>
    </row>
    <row r="95" spans="1:32" ht="24.95" customHeight="1">
      <c r="A95" s="65" t="str">
        <f t="shared" si="3"/>
        <v/>
      </c>
      <c r="B95" s="14">
        <v>88</v>
      </c>
      <c r="C95" s="35"/>
      <c r="D95" s="11"/>
      <c r="E95" s="11"/>
      <c r="F95" s="40"/>
      <c r="G95" s="11"/>
      <c r="H95" s="11"/>
      <c r="I95" s="11"/>
      <c r="J95" s="45" t="str">
        <f>IF(I95="","",IFERROR(INDEX(Proc!$B$8:$F$57,MATCH(Mapa!I95,Proc!$E$8:$E$57,0),3),""))</f>
        <v/>
      </c>
      <c r="K95" s="27"/>
      <c r="L95" s="11"/>
      <c r="AE95" s="64">
        <v>88</v>
      </c>
      <c r="AF95" s="64" t="str">
        <f t="shared" si="2"/>
        <v/>
      </c>
    </row>
    <row r="96" spans="1:32" ht="24.95" customHeight="1">
      <c r="A96" s="65" t="str">
        <f t="shared" si="3"/>
        <v/>
      </c>
      <c r="B96" s="14">
        <v>89</v>
      </c>
      <c r="C96" s="35"/>
      <c r="D96" s="11"/>
      <c r="E96" s="11"/>
      <c r="F96" s="40"/>
      <c r="G96" s="11"/>
      <c r="H96" s="11"/>
      <c r="I96" s="11"/>
      <c r="J96" s="45" t="str">
        <f>IF(I96="","",IFERROR(INDEX(Proc!$B$8:$F$57,MATCH(Mapa!I96,Proc!$E$8:$E$57,0),3),""))</f>
        <v/>
      </c>
      <c r="K96" s="27"/>
      <c r="L96" s="11"/>
      <c r="AE96" s="64">
        <v>89</v>
      </c>
      <c r="AF96" s="64" t="str">
        <f t="shared" si="2"/>
        <v/>
      </c>
    </row>
    <row r="97" spans="1:32" ht="24.95" customHeight="1">
      <c r="A97" s="65" t="str">
        <f t="shared" si="3"/>
        <v/>
      </c>
      <c r="B97" s="14">
        <v>90</v>
      </c>
      <c r="C97" s="35"/>
      <c r="D97" s="11"/>
      <c r="E97" s="11"/>
      <c r="F97" s="40"/>
      <c r="G97" s="11"/>
      <c r="H97" s="11"/>
      <c r="I97" s="11"/>
      <c r="J97" s="45" t="str">
        <f>IF(I97="","",IFERROR(INDEX(Proc!$B$8:$F$57,MATCH(Mapa!I97,Proc!$E$8:$E$57,0),3),""))</f>
        <v/>
      </c>
      <c r="K97" s="27"/>
      <c r="L97" s="11"/>
      <c r="AE97" s="64">
        <v>90</v>
      </c>
      <c r="AF97" s="64" t="str">
        <f t="shared" si="2"/>
        <v/>
      </c>
    </row>
    <row r="98" spans="1:32" ht="24.95" customHeight="1">
      <c r="A98" s="65" t="str">
        <f t="shared" si="3"/>
        <v/>
      </c>
      <c r="B98" s="14">
        <v>91</v>
      </c>
      <c r="C98" s="35"/>
      <c r="D98" s="11"/>
      <c r="E98" s="11"/>
      <c r="F98" s="40"/>
      <c r="G98" s="11"/>
      <c r="H98" s="11"/>
      <c r="I98" s="11"/>
      <c r="J98" s="45" t="str">
        <f>IF(I98="","",IFERROR(INDEX(Proc!$B$8:$F$57,MATCH(Mapa!I98,Proc!$E$8:$E$57,0),3),""))</f>
        <v/>
      </c>
      <c r="K98" s="27"/>
      <c r="L98" s="11"/>
      <c r="AE98" s="64">
        <v>91</v>
      </c>
      <c r="AF98" s="64" t="str">
        <f t="shared" si="2"/>
        <v/>
      </c>
    </row>
    <row r="99" spans="1:32" ht="24.95" customHeight="1">
      <c r="A99" s="65" t="str">
        <f t="shared" si="3"/>
        <v/>
      </c>
      <c r="B99" s="14">
        <v>92</v>
      </c>
      <c r="C99" s="35"/>
      <c r="D99" s="11"/>
      <c r="E99" s="11"/>
      <c r="F99" s="40"/>
      <c r="G99" s="11"/>
      <c r="H99" s="11"/>
      <c r="I99" s="11"/>
      <c r="J99" s="45" t="str">
        <f>IF(I99="","",IFERROR(INDEX(Proc!$B$8:$F$57,MATCH(Mapa!I99,Proc!$E$8:$E$57,0),3),""))</f>
        <v/>
      </c>
      <c r="K99" s="27"/>
      <c r="L99" s="11"/>
      <c r="AE99" s="64">
        <v>92</v>
      </c>
      <c r="AF99" s="64" t="str">
        <f t="shared" si="2"/>
        <v/>
      </c>
    </row>
    <row r="100" spans="1:32" ht="24.95" customHeight="1">
      <c r="A100" s="65" t="str">
        <f t="shared" si="3"/>
        <v/>
      </c>
      <c r="B100" s="14">
        <v>93</v>
      </c>
      <c r="C100" s="35"/>
      <c r="D100" s="11"/>
      <c r="E100" s="11"/>
      <c r="F100" s="40"/>
      <c r="G100" s="11"/>
      <c r="H100" s="11"/>
      <c r="I100" s="11"/>
      <c r="J100" s="45" t="str">
        <f>IF(I100="","",IFERROR(INDEX(Proc!$B$8:$F$57,MATCH(Mapa!I100,Proc!$E$8:$E$57,0),3),""))</f>
        <v/>
      </c>
      <c r="K100" s="27"/>
      <c r="L100" s="11"/>
      <c r="AE100" s="64">
        <v>93</v>
      </c>
      <c r="AF100" s="64" t="str">
        <f t="shared" si="2"/>
        <v/>
      </c>
    </row>
    <row r="101" spans="1:32" ht="24.95" customHeight="1">
      <c r="A101" s="65" t="str">
        <f t="shared" si="3"/>
        <v/>
      </c>
      <c r="B101" s="14">
        <v>94</v>
      </c>
      <c r="C101" s="35"/>
      <c r="D101" s="11"/>
      <c r="E101" s="11"/>
      <c r="F101" s="40"/>
      <c r="G101" s="11"/>
      <c r="H101" s="11"/>
      <c r="I101" s="11"/>
      <c r="J101" s="45" t="str">
        <f>IF(I101="","",IFERROR(INDEX(Proc!$B$8:$F$57,MATCH(Mapa!I101,Proc!$E$8:$E$57,0),3),""))</f>
        <v/>
      </c>
      <c r="K101" s="27"/>
      <c r="L101" s="11"/>
      <c r="AE101" s="64">
        <v>94</v>
      </c>
      <c r="AF101" s="64" t="str">
        <f t="shared" si="2"/>
        <v/>
      </c>
    </row>
    <row r="102" spans="1:32" ht="24.95" customHeight="1">
      <c r="A102" s="65" t="str">
        <f t="shared" si="3"/>
        <v/>
      </c>
      <c r="B102" s="14">
        <v>95</v>
      </c>
      <c r="C102" s="35"/>
      <c r="D102" s="11"/>
      <c r="E102" s="11"/>
      <c r="F102" s="40"/>
      <c r="G102" s="11"/>
      <c r="H102" s="11"/>
      <c r="I102" s="11"/>
      <c r="J102" s="45" t="str">
        <f>IF(I102="","",IFERROR(INDEX(Proc!$B$8:$F$57,MATCH(Mapa!I102,Proc!$E$8:$E$57,0),3),""))</f>
        <v/>
      </c>
      <c r="K102" s="27"/>
      <c r="L102" s="11"/>
      <c r="AE102" s="64">
        <v>95</v>
      </c>
      <c r="AF102" s="64" t="str">
        <f t="shared" si="2"/>
        <v/>
      </c>
    </row>
    <row r="103" spans="1:32" ht="24.95" customHeight="1">
      <c r="A103" s="65" t="str">
        <f t="shared" si="3"/>
        <v/>
      </c>
      <c r="B103" s="14">
        <v>96</v>
      </c>
      <c r="C103" s="35"/>
      <c r="D103" s="11"/>
      <c r="E103" s="11"/>
      <c r="F103" s="40"/>
      <c r="G103" s="11"/>
      <c r="H103" s="11"/>
      <c r="I103" s="11"/>
      <c r="J103" s="45" t="str">
        <f>IF(I103="","",IFERROR(INDEX(Proc!$B$8:$F$57,MATCH(Mapa!I103,Proc!$E$8:$E$57,0),3),""))</f>
        <v/>
      </c>
      <c r="K103" s="27"/>
      <c r="L103" s="11"/>
      <c r="AE103" s="64">
        <v>96</v>
      </c>
      <c r="AF103" s="64" t="str">
        <f t="shared" si="2"/>
        <v/>
      </c>
    </row>
    <row r="104" spans="1:32" ht="24.95" customHeight="1">
      <c r="A104" s="65" t="str">
        <f t="shared" si="3"/>
        <v/>
      </c>
      <c r="B104" s="14">
        <v>97</v>
      </c>
      <c r="C104" s="35"/>
      <c r="D104" s="11"/>
      <c r="E104" s="11"/>
      <c r="F104" s="40"/>
      <c r="G104" s="11"/>
      <c r="H104" s="11"/>
      <c r="I104" s="11"/>
      <c r="J104" s="45" t="str">
        <f>IF(I104="","",IFERROR(INDEX(Proc!$B$8:$F$57,MATCH(Mapa!I104,Proc!$E$8:$E$57,0),3),""))</f>
        <v/>
      </c>
      <c r="K104" s="27"/>
      <c r="L104" s="11"/>
      <c r="AE104" s="64">
        <v>97</v>
      </c>
      <c r="AF104" s="64" t="str">
        <f t="shared" si="2"/>
        <v/>
      </c>
    </row>
    <row r="105" spans="1:32" ht="24.95" customHeight="1">
      <c r="A105" s="65" t="str">
        <f t="shared" si="3"/>
        <v/>
      </c>
      <c r="B105" s="14">
        <v>98</v>
      </c>
      <c r="C105" s="35"/>
      <c r="D105" s="11"/>
      <c r="E105" s="11"/>
      <c r="F105" s="40"/>
      <c r="G105" s="11"/>
      <c r="H105" s="11"/>
      <c r="I105" s="11"/>
      <c r="J105" s="45" t="str">
        <f>IF(I105="","",IFERROR(INDEX(Proc!$B$8:$F$57,MATCH(Mapa!I105,Proc!$E$8:$E$57,0),3),""))</f>
        <v/>
      </c>
      <c r="K105" s="27"/>
      <c r="L105" s="11"/>
      <c r="AE105" s="64">
        <v>98</v>
      </c>
      <c r="AF105" s="64" t="str">
        <f t="shared" si="2"/>
        <v/>
      </c>
    </row>
    <row r="106" spans="1:32" ht="24.95" customHeight="1">
      <c r="A106" s="65" t="str">
        <f t="shared" si="3"/>
        <v/>
      </c>
      <c r="B106" s="14">
        <v>99</v>
      </c>
      <c r="C106" s="35"/>
      <c r="D106" s="11"/>
      <c r="E106" s="11"/>
      <c r="F106" s="40"/>
      <c r="G106" s="11"/>
      <c r="H106" s="11"/>
      <c r="I106" s="11"/>
      <c r="J106" s="45" t="str">
        <f>IF(I106="","",IFERROR(INDEX(Proc!$B$8:$F$57,MATCH(Mapa!I106,Proc!$E$8:$E$57,0),3),""))</f>
        <v/>
      </c>
      <c r="K106" s="27"/>
      <c r="L106" s="11"/>
      <c r="AE106" s="64">
        <v>99</v>
      </c>
      <c r="AF106" s="64" t="str">
        <f t="shared" si="2"/>
        <v/>
      </c>
    </row>
    <row r="107" spans="1:32" ht="24.95" customHeight="1">
      <c r="A107" s="65" t="str">
        <f t="shared" si="3"/>
        <v/>
      </c>
      <c r="B107" s="14">
        <v>100</v>
      </c>
      <c r="C107" s="35"/>
      <c r="D107" s="11"/>
      <c r="E107" s="11"/>
      <c r="F107" s="40"/>
      <c r="G107" s="11"/>
      <c r="H107" s="11"/>
      <c r="I107" s="11"/>
      <c r="J107" s="45" t="str">
        <f>IF(I107="","",IFERROR(INDEX(Proc!$B$8:$F$57,MATCH(Mapa!I107,Proc!$E$8:$E$57,0),3),""))</f>
        <v/>
      </c>
      <c r="K107" s="27"/>
      <c r="L107" s="11"/>
      <c r="AE107" s="64">
        <v>100</v>
      </c>
      <c r="AF107" s="64" t="str">
        <f t="shared" si="2"/>
        <v/>
      </c>
    </row>
    <row r="108" spans="1:32" ht="24.95" customHeight="1">
      <c r="A108" s="65" t="str">
        <f t="shared" si="3"/>
        <v/>
      </c>
      <c r="B108" s="14">
        <v>101</v>
      </c>
      <c r="C108" s="35"/>
      <c r="D108" s="11"/>
      <c r="E108" s="11"/>
      <c r="F108" s="40"/>
      <c r="G108" s="11"/>
      <c r="H108" s="11"/>
      <c r="I108" s="11"/>
      <c r="J108" s="45" t="str">
        <f>IF(I108="","",IFERROR(INDEX(Proc!$B$8:$F$57,MATCH(Mapa!I108,Proc!$E$8:$E$57,0),3),""))</f>
        <v/>
      </c>
      <c r="K108" s="27"/>
      <c r="L108" s="11"/>
      <c r="AE108" s="64">
        <v>101</v>
      </c>
      <c r="AF108" s="64" t="str">
        <f t="shared" si="2"/>
        <v/>
      </c>
    </row>
    <row r="109" spans="1:32" ht="24.95" customHeight="1">
      <c r="A109" s="65" t="str">
        <f t="shared" si="3"/>
        <v/>
      </c>
      <c r="B109" s="14">
        <v>102</v>
      </c>
      <c r="C109" s="35"/>
      <c r="D109" s="11"/>
      <c r="E109" s="11"/>
      <c r="F109" s="40"/>
      <c r="G109" s="11"/>
      <c r="H109" s="11"/>
      <c r="I109" s="11"/>
      <c r="J109" s="45" t="str">
        <f>IF(I109="","",IFERROR(INDEX(Proc!$B$8:$F$57,MATCH(Mapa!I109,Proc!$E$8:$E$57,0),3),""))</f>
        <v/>
      </c>
      <c r="K109" s="27"/>
      <c r="L109" s="11"/>
      <c r="AE109" s="64">
        <v>102</v>
      </c>
      <c r="AF109" s="64" t="str">
        <f t="shared" si="2"/>
        <v/>
      </c>
    </row>
    <row r="110" spans="1:32" ht="24.95" customHeight="1">
      <c r="A110" s="65" t="str">
        <f t="shared" si="3"/>
        <v/>
      </c>
      <c r="B110" s="14">
        <v>103</v>
      </c>
      <c r="C110" s="35"/>
      <c r="D110" s="11"/>
      <c r="E110" s="11"/>
      <c r="F110" s="40"/>
      <c r="G110" s="11"/>
      <c r="H110" s="11"/>
      <c r="I110" s="11"/>
      <c r="J110" s="45" t="str">
        <f>IF(I110="","",IFERROR(INDEX(Proc!$B$8:$F$57,MATCH(Mapa!I110,Proc!$E$8:$E$57,0),3),""))</f>
        <v/>
      </c>
      <c r="K110" s="27"/>
      <c r="L110" s="11"/>
      <c r="AE110" s="64">
        <v>103</v>
      </c>
      <c r="AF110" s="64" t="str">
        <f t="shared" si="2"/>
        <v/>
      </c>
    </row>
    <row r="111" spans="1:32" ht="24.95" customHeight="1">
      <c r="A111" s="65" t="str">
        <f t="shared" si="3"/>
        <v/>
      </c>
      <c r="B111" s="14">
        <v>104</v>
      </c>
      <c r="C111" s="35"/>
      <c r="D111" s="11"/>
      <c r="E111" s="11"/>
      <c r="F111" s="40"/>
      <c r="G111" s="11"/>
      <c r="H111" s="11"/>
      <c r="I111" s="11"/>
      <c r="J111" s="45" t="str">
        <f>IF(I111="","",IFERROR(INDEX(Proc!$B$8:$F$57,MATCH(Mapa!I111,Proc!$E$8:$E$57,0),3),""))</f>
        <v/>
      </c>
      <c r="K111" s="27"/>
      <c r="L111" s="11"/>
      <c r="AE111" s="64">
        <v>104</v>
      </c>
      <c r="AF111" s="64" t="str">
        <f t="shared" si="2"/>
        <v/>
      </c>
    </row>
    <row r="112" spans="1:32" ht="24.95" customHeight="1">
      <c r="A112" s="65" t="str">
        <f t="shared" si="3"/>
        <v/>
      </c>
      <c r="B112" s="14">
        <v>105</v>
      </c>
      <c r="C112" s="35"/>
      <c r="D112" s="11"/>
      <c r="E112" s="11"/>
      <c r="F112" s="40"/>
      <c r="G112" s="11"/>
      <c r="H112" s="11"/>
      <c r="I112" s="11"/>
      <c r="J112" s="45" t="str">
        <f>IF(I112="","",IFERROR(INDEX(Proc!$B$8:$F$57,MATCH(Mapa!I112,Proc!$E$8:$E$57,0),3),""))</f>
        <v/>
      </c>
      <c r="K112" s="27"/>
      <c r="L112" s="11"/>
      <c r="AE112" s="64">
        <v>105</v>
      </c>
      <c r="AF112" s="64" t="str">
        <f t="shared" si="2"/>
        <v/>
      </c>
    </row>
    <row r="113" spans="1:32" ht="24.95" customHeight="1">
      <c r="A113" s="65" t="str">
        <f t="shared" si="3"/>
        <v/>
      </c>
      <c r="B113" s="14">
        <v>106</v>
      </c>
      <c r="C113" s="35"/>
      <c r="D113" s="11"/>
      <c r="E113" s="11"/>
      <c r="F113" s="40"/>
      <c r="G113" s="11"/>
      <c r="H113" s="11"/>
      <c r="I113" s="11"/>
      <c r="J113" s="45" t="str">
        <f>IF(I113="","",IFERROR(INDEX(Proc!$B$8:$F$57,MATCH(Mapa!I113,Proc!$E$8:$E$57,0),3),""))</f>
        <v/>
      </c>
      <c r="K113" s="27"/>
      <c r="L113" s="11"/>
      <c r="AE113" s="64">
        <v>106</v>
      </c>
      <c r="AF113" s="64" t="str">
        <f t="shared" si="2"/>
        <v/>
      </c>
    </row>
    <row r="114" spans="1:32" ht="24.95" customHeight="1">
      <c r="A114" s="65" t="str">
        <f t="shared" si="3"/>
        <v/>
      </c>
      <c r="B114" s="14">
        <v>107</v>
      </c>
      <c r="C114" s="35"/>
      <c r="D114" s="11"/>
      <c r="E114" s="11"/>
      <c r="F114" s="40"/>
      <c r="G114" s="11"/>
      <c r="H114" s="11"/>
      <c r="I114" s="11"/>
      <c r="J114" s="45" t="str">
        <f>IF(I114="","",IFERROR(INDEX(Proc!$B$8:$F$57,MATCH(Mapa!I114,Proc!$E$8:$E$57,0),3),""))</f>
        <v/>
      </c>
      <c r="K114" s="27"/>
      <c r="L114" s="11"/>
      <c r="AE114" s="64">
        <v>107</v>
      </c>
      <c r="AF114" s="64" t="str">
        <f t="shared" si="2"/>
        <v/>
      </c>
    </row>
    <row r="115" spans="1:32" ht="24.95" customHeight="1">
      <c r="A115" s="65" t="str">
        <f t="shared" si="3"/>
        <v/>
      </c>
      <c r="B115" s="14">
        <v>108</v>
      </c>
      <c r="C115" s="35"/>
      <c r="D115" s="11"/>
      <c r="E115" s="11"/>
      <c r="F115" s="40"/>
      <c r="G115" s="11"/>
      <c r="H115" s="11"/>
      <c r="I115" s="11"/>
      <c r="J115" s="45" t="str">
        <f>IF(I115="","",IFERROR(INDEX(Proc!$B$8:$F$57,MATCH(Mapa!I115,Proc!$E$8:$E$57,0),3),""))</f>
        <v/>
      </c>
      <c r="K115" s="27"/>
      <c r="L115" s="11"/>
      <c r="AE115" s="64">
        <v>108</v>
      </c>
      <c r="AF115" s="64" t="str">
        <f t="shared" si="2"/>
        <v/>
      </c>
    </row>
    <row r="116" spans="1:32" ht="24.95" customHeight="1">
      <c r="A116" s="65" t="str">
        <f t="shared" si="3"/>
        <v/>
      </c>
      <c r="B116" s="14">
        <v>109</v>
      </c>
      <c r="C116" s="35"/>
      <c r="D116" s="11"/>
      <c r="E116" s="11"/>
      <c r="F116" s="40"/>
      <c r="G116" s="11"/>
      <c r="H116" s="11"/>
      <c r="I116" s="11"/>
      <c r="J116" s="45" t="str">
        <f>IF(I116="","",IFERROR(INDEX(Proc!$B$8:$F$57,MATCH(Mapa!I116,Proc!$E$8:$E$57,0),3),""))</f>
        <v/>
      </c>
      <c r="K116" s="27"/>
      <c r="L116" s="11"/>
      <c r="AE116" s="64">
        <v>109</v>
      </c>
      <c r="AF116" s="64" t="str">
        <f t="shared" si="2"/>
        <v/>
      </c>
    </row>
    <row r="117" spans="1:32" ht="24.95" customHeight="1">
      <c r="A117" s="65" t="str">
        <f t="shared" si="3"/>
        <v/>
      </c>
      <c r="B117" s="14">
        <v>110</v>
      </c>
      <c r="C117" s="35"/>
      <c r="D117" s="11"/>
      <c r="E117" s="11"/>
      <c r="F117" s="40"/>
      <c r="G117" s="11"/>
      <c r="H117" s="11"/>
      <c r="I117" s="11"/>
      <c r="J117" s="45" t="str">
        <f>IF(I117="","",IFERROR(INDEX(Proc!$B$8:$F$57,MATCH(Mapa!I117,Proc!$E$8:$E$57,0),3),""))</f>
        <v/>
      </c>
      <c r="K117" s="27"/>
      <c r="L117" s="11"/>
      <c r="AE117" s="64">
        <v>110</v>
      </c>
      <c r="AF117" s="64" t="str">
        <f t="shared" si="2"/>
        <v/>
      </c>
    </row>
    <row r="118" spans="1:32" ht="24.95" customHeight="1">
      <c r="A118" s="65" t="str">
        <f t="shared" si="3"/>
        <v/>
      </c>
      <c r="B118" s="14">
        <v>111</v>
      </c>
      <c r="C118" s="35"/>
      <c r="D118" s="11"/>
      <c r="E118" s="11"/>
      <c r="F118" s="40"/>
      <c r="G118" s="11"/>
      <c r="H118" s="11"/>
      <c r="I118" s="11"/>
      <c r="J118" s="45" t="str">
        <f>IF(I118="","",IFERROR(INDEX(Proc!$B$8:$F$57,MATCH(Mapa!I118,Proc!$E$8:$E$57,0),3),""))</f>
        <v/>
      </c>
      <c r="K118" s="27"/>
      <c r="L118" s="11"/>
      <c r="AE118" s="64">
        <v>111</v>
      </c>
      <c r="AF118" s="64" t="str">
        <f t="shared" si="2"/>
        <v/>
      </c>
    </row>
    <row r="119" spans="1:32" ht="24.95" customHeight="1">
      <c r="A119" s="65" t="str">
        <f t="shared" si="3"/>
        <v/>
      </c>
      <c r="B119" s="14">
        <v>112</v>
      </c>
      <c r="C119" s="35"/>
      <c r="D119" s="11"/>
      <c r="E119" s="11"/>
      <c r="F119" s="40"/>
      <c r="G119" s="11"/>
      <c r="H119" s="11"/>
      <c r="I119" s="11"/>
      <c r="J119" s="45" t="str">
        <f>IF(I119="","",IFERROR(INDEX(Proc!$B$8:$F$57,MATCH(Mapa!I119,Proc!$E$8:$E$57,0),3),""))</f>
        <v/>
      </c>
      <c r="K119" s="27"/>
      <c r="L119" s="11"/>
      <c r="AE119" s="64">
        <v>112</v>
      </c>
      <c r="AF119" s="64" t="str">
        <f t="shared" si="2"/>
        <v/>
      </c>
    </row>
    <row r="120" spans="1:32" ht="24.95" customHeight="1">
      <c r="A120" s="65" t="str">
        <f t="shared" si="3"/>
        <v/>
      </c>
      <c r="B120" s="14">
        <v>113</v>
      </c>
      <c r="C120" s="35"/>
      <c r="D120" s="11"/>
      <c r="E120" s="11"/>
      <c r="F120" s="40"/>
      <c r="G120" s="11"/>
      <c r="H120" s="11"/>
      <c r="I120" s="11"/>
      <c r="J120" s="45" t="str">
        <f>IF(I120="","",IFERROR(INDEX(Proc!$B$8:$F$57,MATCH(Mapa!I120,Proc!$E$8:$E$57,0),3),""))</f>
        <v/>
      </c>
      <c r="K120" s="27"/>
      <c r="L120" s="11"/>
      <c r="AE120" s="64">
        <v>113</v>
      </c>
      <c r="AF120" s="64" t="str">
        <f t="shared" si="2"/>
        <v/>
      </c>
    </row>
    <row r="121" spans="1:32" ht="24.95" customHeight="1">
      <c r="A121" s="65" t="str">
        <f t="shared" si="3"/>
        <v/>
      </c>
      <c r="B121" s="14">
        <v>114</v>
      </c>
      <c r="C121" s="35"/>
      <c r="D121" s="11"/>
      <c r="E121" s="11"/>
      <c r="F121" s="40"/>
      <c r="G121" s="11"/>
      <c r="H121" s="11"/>
      <c r="I121" s="11"/>
      <c r="J121" s="45" t="str">
        <f>IF(I121="","",IFERROR(INDEX(Proc!$B$8:$F$57,MATCH(Mapa!I121,Proc!$E$8:$E$57,0),3),""))</f>
        <v/>
      </c>
      <c r="K121" s="27"/>
      <c r="L121" s="11"/>
      <c r="AE121" s="64">
        <v>114</v>
      </c>
      <c r="AF121" s="64" t="str">
        <f t="shared" si="2"/>
        <v/>
      </c>
    </row>
    <row r="122" spans="1:32" ht="24.95" customHeight="1">
      <c r="A122" s="65" t="str">
        <f t="shared" si="3"/>
        <v/>
      </c>
      <c r="B122" s="14">
        <v>115</v>
      </c>
      <c r="C122" s="35"/>
      <c r="D122" s="11"/>
      <c r="E122" s="11"/>
      <c r="F122" s="40"/>
      <c r="G122" s="11"/>
      <c r="H122" s="11"/>
      <c r="I122" s="11"/>
      <c r="J122" s="45" t="str">
        <f>IF(I122="","",IFERROR(INDEX(Proc!$B$8:$F$57,MATCH(Mapa!I122,Proc!$E$8:$E$57,0),3),""))</f>
        <v/>
      </c>
      <c r="K122" s="27"/>
      <c r="L122" s="11"/>
      <c r="AE122" s="64">
        <v>115</v>
      </c>
      <c r="AF122" s="64" t="str">
        <f t="shared" si="2"/>
        <v/>
      </c>
    </row>
    <row r="123" spans="1:32" ht="24.95" customHeight="1">
      <c r="A123" s="65" t="str">
        <f t="shared" si="3"/>
        <v/>
      </c>
      <c r="B123" s="14">
        <v>116</v>
      </c>
      <c r="C123" s="35"/>
      <c r="D123" s="11"/>
      <c r="E123" s="11"/>
      <c r="F123" s="40"/>
      <c r="G123" s="11"/>
      <c r="H123" s="11"/>
      <c r="I123" s="11"/>
      <c r="J123" s="45" t="str">
        <f>IF(I123="","",IFERROR(INDEX(Proc!$B$8:$F$57,MATCH(Mapa!I123,Proc!$E$8:$E$57,0),3),""))</f>
        <v/>
      </c>
      <c r="K123" s="27"/>
      <c r="L123" s="11"/>
      <c r="AE123" s="64">
        <v>116</v>
      </c>
      <c r="AF123" s="64" t="str">
        <f t="shared" si="2"/>
        <v/>
      </c>
    </row>
    <row r="124" spans="1:32" ht="24.95" customHeight="1">
      <c r="A124" s="65" t="str">
        <f t="shared" si="3"/>
        <v/>
      </c>
      <c r="B124" s="14">
        <v>117</v>
      </c>
      <c r="C124" s="35"/>
      <c r="D124" s="11"/>
      <c r="E124" s="11"/>
      <c r="F124" s="40"/>
      <c r="G124" s="11"/>
      <c r="H124" s="11"/>
      <c r="I124" s="11"/>
      <c r="J124" s="45" t="str">
        <f>IF(I124="","",IFERROR(INDEX(Proc!$B$8:$F$57,MATCH(Mapa!I124,Proc!$E$8:$E$57,0),3),""))</f>
        <v/>
      </c>
      <c r="K124" s="27"/>
      <c r="L124" s="11"/>
      <c r="AE124" s="64">
        <v>117</v>
      </c>
      <c r="AF124" s="64" t="str">
        <f t="shared" si="2"/>
        <v/>
      </c>
    </row>
    <row r="125" spans="1:32" ht="24.95" customHeight="1">
      <c r="A125" s="65" t="str">
        <f t="shared" si="3"/>
        <v/>
      </c>
      <c r="B125" s="14">
        <v>118</v>
      </c>
      <c r="C125" s="35"/>
      <c r="D125" s="11"/>
      <c r="E125" s="11"/>
      <c r="F125" s="40"/>
      <c r="G125" s="11"/>
      <c r="H125" s="11"/>
      <c r="I125" s="11"/>
      <c r="J125" s="45" t="str">
        <f>IF(I125="","",IFERROR(INDEX(Proc!$B$8:$F$57,MATCH(Mapa!I125,Proc!$E$8:$E$57,0),3),""))</f>
        <v/>
      </c>
      <c r="K125" s="27"/>
      <c r="L125" s="11"/>
      <c r="AE125" s="64">
        <v>118</v>
      </c>
      <c r="AF125" s="64" t="str">
        <f t="shared" si="2"/>
        <v/>
      </c>
    </row>
    <row r="126" spans="1:32" ht="24.95" customHeight="1">
      <c r="A126" s="65" t="str">
        <f t="shared" si="3"/>
        <v/>
      </c>
      <c r="B126" s="14">
        <v>119</v>
      </c>
      <c r="C126" s="35"/>
      <c r="D126" s="11"/>
      <c r="E126" s="11"/>
      <c r="F126" s="40"/>
      <c r="G126" s="11"/>
      <c r="H126" s="11"/>
      <c r="I126" s="11"/>
      <c r="J126" s="45" t="str">
        <f>IF(I126="","",IFERROR(INDEX(Proc!$B$8:$F$57,MATCH(Mapa!I126,Proc!$E$8:$E$57,0),3),""))</f>
        <v/>
      </c>
      <c r="K126" s="27"/>
      <c r="L126" s="11"/>
      <c r="AE126" s="64">
        <v>119</v>
      </c>
      <c r="AF126" s="64" t="str">
        <f t="shared" si="2"/>
        <v/>
      </c>
    </row>
    <row r="127" spans="1:32" ht="24.95" customHeight="1">
      <c r="A127" s="65" t="str">
        <f t="shared" si="3"/>
        <v/>
      </c>
      <c r="B127" s="14">
        <v>120</v>
      </c>
      <c r="C127" s="35"/>
      <c r="D127" s="11"/>
      <c r="E127" s="11"/>
      <c r="F127" s="40"/>
      <c r="G127" s="11"/>
      <c r="H127" s="11"/>
      <c r="I127" s="11"/>
      <c r="J127" s="45" t="str">
        <f>IF(I127="","",IFERROR(INDEX(Proc!$B$8:$F$57,MATCH(Mapa!I127,Proc!$E$8:$E$57,0),3),""))</f>
        <v/>
      </c>
      <c r="K127" s="27"/>
      <c r="L127" s="11"/>
      <c r="AE127" s="64">
        <v>120</v>
      </c>
      <c r="AF127" s="64" t="str">
        <f t="shared" si="2"/>
        <v/>
      </c>
    </row>
    <row r="128" spans="1:32" ht="24.95" customHeight="1">
      <c r="A128" s="65" t="str">
        <f t="shared" si="3"/>
        <v/>
      </c>
      <c r="B128" s="14">
        <v>121</v>
      </c>
      <c r="C128" s="35"/>
      <c r="D128" s="11"/>
      <c r="E128" s="11"/>
      <c r="F128" s="40"/>
      <c r="G128" s="11"/>
      <c r="H128" s="11"/>
      <c r="I128" s="11"/>
      <c r="J128" s="45" t="str">
        <f>IF(I128="","",IFERROR(INDEX(Proc!$B$8:$F$57,MATCH(Mapa!I128,Proc!$E$8:$E$57,0),3),""))</f>
        <v/>
      </c>
      <c r="K128" s="27"/>
      <c r="L128" s="11"/>
      <c r="AE128" s="64">
        <v>121</v>
      </c>
      <c r="AF128" s="64" t="str">
        <f t="shared" si="2"/>
        <v/>
      </c>
    </row>
    <row r="129" spans="1:32" ht="24.95" customHeight="1">
      <c r="A129" s="65" t="str">
        <f t="shared" si="3"/>
        <v/>
      </c>
      <c r="B129" s="14">
        <v>122</v>
      </c>
      <c r="C129" s="35"/>
      <c r="D129" s="11"/>
      <c r="E129" s="11"/>
      <c r="F129" s="40"/>
      <c r="G129" s="11"/>
      <c r="H129" s="11"/>
      <c r="I129" s="11"/>
      <c r="J129" s="45" t="str">
        <f>IF(I129="","",IFERROR(INDEX(Proc!$B$8:$F$57,MATCH(Mapa!I129,Proc!$E$8:$E$57,0),3),""))</f>
        <v/>
      </c>
      <c r="K129" s="27"/>
      <c r="L129" s="11"/>
      <c r="AE129" s="64">
        <v>122</v>
      </c>
      <c r="AF129" s="64" t="str">
        <f t="shared" si="2"/>
        <v/>
      </c>
    </row>
    <row r="130" spans="1:32" ht="24.95" customHeight="1">
      <c r="A130" s="65" t="str">
        <f t="shared" si="3"/>
        <v/>
      </c>
      <c r="B130" s="14">
        <v>123</v>
      </c>
      <c r="C130" s="35"/>
      <c r="D130" s="11"/>
      <c r="E130" s="11"/>
      <c r="F130" s="40"/>
      <c r="G130" s="11"/>
      <c r="H130" s="11"/>
      <c r="I130" s="11"/>
      <c r="J130" s="45" t="str">
        <f>IF(I130="","",IFERROR(INDEX(Proc!$B$8:$F$57,MATCH(Mapa!I130,Proc!$E$8:$E$57,0),3),""))</f>
        <v/>
      </c>
      <c r="K130" s="27"/>
      <c r="L130" s="11"/>
      <c r="AE130" s="64">
        <v>123</v>
      </c>
      <c r="AF130" s="64" t="str">
        <f t="shared" si="2"/>
        <v/>
      </c>
    </row>
    <row r="131" spans="1:32" ht="24.95" customHeight="1">
      <c r="A131" s="65" t="str">
        <f t="shared" si="3"/>
        <v/>
      </c>
      <c r="B131" s="14">
        <v>124</v>
      </c>
      <c r="C131" s="35"/>
      <c r="D131" s="11"/>
      <c r="E131" s="11"/>
      <c r="F131" s="40"/>
      <c r="G131" s="11"/>
      <c r="H131" s="11"/>
      <c r="I131" s="11"/>
      <c r="J131" s="45" t="str">
        <f>IF(I131="","",IFERROR(INDEX(Proc!$B$8:$F$57,MATCH(Mapa!I131,Proc!$E$8:$E$57,0),3),""))</f>
        <v/>
      </c>
      <c r="K131" s="27"/>
      <c r="L131" s="11"/>
      <c r="AE131" s="64">
        <v>124</v>
      </c>
      <c r="AF131" s="64" t="str">
        <f t="shared" si="2"/>
        <v/>
      </c>
    </row>
    <row r="132" spans="1:32" ht="24.95" customHeight="1">
      <c r="A132" s="65" t="str">
        <f t="shared" si="3"/>
        <v/>
      </c>
      <c r="B132" s="14">
        <v>125</v>
      </c>
      <c r="C132" s="35"/>
      <c r="D132" s="11"/>
      <c r="E132" s="11"/>
      <c r="F132" s="40"/>
      <c r="G132" s="11"/>
      <c r="H132" s="11"/>
      <c r="I132" s="11"/>
      <c r="J132" s="45" t="str">
        <f>IF(I132="","",IFERROR(INDEX(Proc!$B$8:$F$57,MATCH(Mapa!I132,Proc!$E$8:$E$57,0),3),""))</f>
        <v/>
      </c>
      <c r="K132" s="27"/>
      <c r="L132" s="11"/>
      <c r="AE132" s="64">
        <v>125</v>
      </c>
      <c r="AF132" s="64" t="str">
        <f t="shared" si="2"/>
        <v/>
      </c>
    </row>
    <row r="133" spans="1:32" ht="24.95" customHeight="1">
      <c r="A133" s="65" t="str">
        <f t="shared" si="3"/>
        <v/>
      </c>
      <c r="B133" s="14">
        <v>126</v>
      </c>
      <c r="C133" s="35"/>
      <c r="D133" s="11"/>
      <c r="E133" s="11"/>
      <c r="F133" s="40"/>
      <c r="G133" s="11"/>
      <c r="H133" s="11"/>
      <c r="I133" s="11"/>
      <c r="J133" s="45" t="str">
        <f>IF(I133="","",IFERROR(INDEX(Proc!$B$8:$F$57,MATCH(Mapa!I133,Proc!$E$8:$E$57,0),3),""))</f>
        <v/>
      </c>
      <c r="K133" s="27"/>
      <c r="L133" s="11"/>
      <c r="AE133" s="64">
        <v>126</v>
      </c>
      <c r="AF133" s="64" t="str">
        <f t="shared" si="2"/>
        <v/>
      </c>
    </row>
    <row r="134" spans="1:32" ht="24.95" customHeight="1">
      <c r="A134" s="65" t="str">
        <f t="shared" si="3"/>
        <v/>
      </c>
      <c r="B134" s="14">
        <v>127</v>
      </c>
      <c r="C134" s="35"/>
      <c r="D134" s="11"/>
      <c r="E134" s="11"/>
      <c r="F134" s="40"/>
      <c r="G134" s="11"/>
      <c r="H134" s="11"/>
      <c r="I134" s="11"/>
      <c r="J134" s="45" t="str">
        <f>IF(I134="","",IFERROR(INDEX(Proc!$B$8:$F$57,MATCH(Mapa!I134,Proc!$E$8:$E$57,0),3),""))</f>
        <v/>
      </c>
      <c r="K134" s="27"/>
      <c r="L134" s="11"/>
      <c r="AE134" s="64">
        <v>127</v>
      </c>
      <c r="AF134" s="64" t="str">
        <f t="shared" si="2"/>
        <v/>
      </c>
    </row>
    <row r="135" spans="1:32" ht="24.95" customHeight="1">
      <c r="A135" s="65" t="str">
        <f t="shared" si="3"/>
        <v/>
      </c>
      <c r="B135" s="14">
        <v>128</v>
      </c>
      <c r="C135" s="35"/>
      <c r="D135" s="11"/>
      <c r="E135" s="11"/>
      <c r="F135" s="40"/>
      <c r="G135" s="11"/>
      <c r="H135" s="11"/>
      <c r="I135" s="11"/>
      <c r="J135" s="45" t="str">
        <f>IF(I135="","",IFERROR(INDEX(Proc!$B$8:$F$57,MATCH(Mapa!I135,Proc!$E$8:$E$57,0),3),""))</f>
        <v/>
      </c>
      <c r="K135" s="27"/>
      <c r="L135" s="11"/>
      <c r="AE135" s="64">
        <v>128</v>
      </c>
      <c r="AF135" s="64" t="str">
        <f t="shared" si="2"/>
        <v/>
      </c>
    </row>
    <row r="136" spans="1:32" ht="24.95" customHeight="1">
      <c r="A136" s="65" t="str">
        <f t="shared" si="3"/>
        <v/>
      </c>
      <c r="B136" s="14">
        <v>129</v>
      </c>
      <c r="C136" s="35"/>
      <c r="D136" s="11"/>
      <c r="E136" s="11"/>
      <c r="F136" s="40"/>
      <c r="G136" s="11"/>
      <c r="H136" s="11"/>
      <c r="I136" s="11"/>
      <c r="J136" s="45" t="str">
        <f>IF(I136="","",IFERROR(INDEX(Proc!$B$8:$F$57,MATCH(Mapa!I136,Proc!$E$8:$E$57,0),3),""))</f>
        <v/>
      </c>
      <c r="K136" s="27"/>
      <c r="L136" s="11"/>
      <c r="AE136" s="64">
        <v>129</v>
      </c>
      <c r="AF136" s="64" t="str">
        <f t="shared" ref="AF136:AF199" si="4">IFERROR(INDEX($A$8:$C$307,MATCH(SMALL($A$8:$A$307,$AE136),$A$8:$A$307,0),3),"")</f>
        <v/>
      </c>
    </row>
    <row r="137" spans="1:32" ht="24.95" customHeight="1">
      <c r="A137" s="65" t="str">
        <f t="shared" ref="A137:A200" si="5">IF($C137="","",VLOOKUP(UPPER(LEFT($C137,1)),$AA$8:$AC$33,2,FALSE)+VLOOKUP(UPPER(RIGHT(LEFT($C137,SEARCH(" ",$C137)+1),1)),$AA$8:$AC$33,3,FALSE)+(ROW()/10000))</f>
        <v/>
      </c>
      <c r="B137" s="14">
        <v>130</v>
      </c>
      <c r="C137" s="35"/>
      <c r="D137" s="11"/>
      <c r="E137" s="11"/>
      <c r="F137" s="40"/>
      <c r="G137" s="11"/>
      <c r="H137" s="11"/>
      <c r="I137" s="11"/>
      <c r="J137" s="45" t="str">
        <f>IF(I137="","",IFERROR(INDEX(Proc!$B$8:$F$57,MATCH(Mapa!I137,Proc!$E$8:$E$57,0),3),""))</f>
        <v/>
      </c>
      <c r="K137" s="27"/>
      <c r="L137" s="11"/>
      <c r="AE137" s="64">
        <v>130</v>
      </c>
      <c r="AF137" s="64" t="str">
        <f t="shared" si="4"/>
        <v/>
      </c>
    </row>
    <row r="138" spans="1:32" ht="24.95" customHeight="1">
      <c r="A138" s="65" t="str">
        <f t="shared" si="5"/>
        <v/>
      </c>
      <c r="B138" s="14">
        <v>131</v>
      </c>
      <c r="C138" s="35"/>
      <c r="D138" s="11"/>
      <c r="E138" s="11"/>
      <c r="F138" s="40"/>
      <c r="G138" s="11"/>
      <c r="H138" s="11"/>
      <c r="I138" s="11"/>
      <c r="J138" s="45" t="str">
        <f>IF(I138="","",IFERROR(INDEX(Proc!$B$8:$F$57,MATCH(Mapa!I138,Proc!$E$8:$E$57,0),3),""))</f>
        <v/>
      </c>
      <c r="K138" s="27"/>
      <c r="L138" s="11"/>
      <c r="AE138" s="64">
        <v>131</v>
      </c>
      <c r="AF138" s="64" t="str">
        <f t="shared" si="4"/>
        <v/>
      </c>
    </row>
    <row r="139" spans="1:32" ht="24.95" customHeight="1">
      <c r="A139" s="65" t="str">
        <f t="shared" si="5"/>
        <v/>
      </c>
      <c r="B139" s="14">
        <v>132</v>
      </c>
      <c r="C139" s="35"/>
      <c r="D139" s="11"/>
      <c r="E139" s="11"/>
      <c r="F139" s="40"/>
      <c r="G139" s="11"/>
      <c r="H139" s="11"/>
      <c r="I139" s="11"/>
      <c r="J139" s="45" t="str">
        <f>IF(I139="","",IFERROR(INDEX(Proc!$B$8:$F$57,MATCH(Mapa!I139,Proc!$E$8:$E$57,0),3),""))</f>
        <v/>
      </c>
      <c r="K139" s="27"/>
      <c r="L139" s="11"/>
      <c r="AE139" s="64">
        <v>132</v>
      </c>
      <c r="AF139" s="64" t="str">
        <f t="shared" si="4"/>
        <v/>
      </c>
    </row>
    <row r="140" spans="1:32" ht="24.95" customHeight="1">
      <c r="A140" s="65" t="str">
        <f t="shared" si="5"/>
        <v/>
      </c>
      <c r="B140" s="14">
        <v>133</v>
      </c>
      <c r="C140" s="35"/>
      <c r="D140" s="11"/>
      <c r="E140" s="11"/>
      <c r="F140" s="40"/>
      <c r="G140" s="11"/>
      <c r="H140" s="11"/>
      <c r="I140" s="11"/>
      <c r="J140" s="45" t="str">
        <f>IF(I140="","",IFERROR(INDEX(Proc!$B$8:$F$57,MATCH(Mapa!I140,Proc!$E$8:$E$57,0),3),""))</f>
        <v/>
      </c>
      <c r="K140" s="27"/>
      <c r="L140" s="11"/>
      <c r="AE140" s="64">
        <v>133</v>
      </c>
      <c r="AF140" s="64" t="str">
        <f t="shared" si="4"/>
        <v/>
      </c>
    </row>
    <row r="141" spans="1:32" ht="24.95" customHeight="1">
      <c r="A141" s="65" t="str">
        <f t="shared" si="5"/>
        <v/>
      </c>
      <c r="B141" s="14">
        <v>134</v>
      </c>
      <c r="C141" s="35"/>
      <c r="D141" s="11"/>
      <c r="E141" s="11"/>
      <c r="F141" s="40"/>
      <c r="G141" s="11"/>
      <c r="H141" s="11"/>
      <c r="I141" s="11"/>
      <c r="J141" s="45" t="str">
        <f>IF(I141="","",IFERROR(INDEX(Proc!$B$8:$F$57,MATCH(Mapa!I141,Proc!$E$8:$E$57,0),3),""))</f>
        <v/>
      </c>
      <c r="K141" s="27"/>
      <c r="L141" s="11"/>
      <c r="AE141" s="64">
        <v>134</v>
      </c>
      <c r="AF141" s="64" t="str">
        <f t="shared" si="4"/>
        <v/>
      </c>
    </row>
    <row r="142" spans="1:32" ht="24.95" customHeight="1">
      <c r="A142" s="65" t="str">
        <f t="shared" si="5"/>
        <v/>
      </c>
      <c r="B142" s="14">
        <v>135</v>
      </c>
      <c r="C142" s="35"/>
      <c r="D142" s="11"/>
      <c r="E142" s="11"/>
      <c r="F142" s="40"/>
      <c r="G142" s="11"/>
      <c r="H142" s="11"/>
      <c r="I142" s="11"/>
      <c r="J142" s="45" t="str">
        <f>IF(I142="","",IFERROR(INDEX(Proc!$B$8:$F$57,MATCH(Mapa!I142,Proc!$E$8:$E$57,0),3),""))</f>
        <v/>
      </c>
      <c r="K142" s="27"/>
      <c r="L142" s="11"/>
      <c r="AE142" s="64">
        <v>135</v>
      </c>
      <c r="AF142" s="64" t="str">
        <f t="shared" si="4"/>
        <v/>
      </c>
    </row>
    <row r="143" spans="1:32" ht="24.95" customHeight="1">
      <c r="A143" s="65" t="str">
        <f t="shared" si="5"/>
        <v/>
      </c>
      <c r="B143" s="14">
        <v>136</v>
      </c>
      <c r="C143" s="35"/>
      <c r="D143" s="11"/>
      <c r="E143" s="11"/>
      <c r="F143" s="40"/>
      <c r="G143" s="11"/>
      <c r="H143" s="11"/>
      <c r="I143" s="11"/>
      <c r="J143" s="45" t="str">
        <f>IF(I143="","",IFERROR(INDEX(Proc!$B$8:$F$57,MATCH(Mapa!I143,Proc!$E$8:$E$57,0),3),""))</f>
        <v/>
      </c>
      <c r="K143" s="27"/>
      <c r="L143" s="11"/>
      <c r="AE143" s="64">
        <v>136</v>
      </c>
      <c r="AF143" s="64" t="str">
        <f t="shared" si="4"/>
        <v/>
      </c>
    </row>
    <row r="144" spans="1:32" ht="24.95" customHeight="1">
      <c r="A144" s="65" t="str">
        <f t="shared" si="5"/>
        <v/>
      </c>
      <c r="B144" s="14">
        <v>137</v>
      </c>
      <c r="C144" s="35"/>
      <c r="D144" s="11"/>
      <c r="E144" s="11"/>
      <c r="F144" s="40"/>
      <c r="G144" s="11"/>
      <c r="H144" s="11"/>
      <c r="I144" s="11"/>
      <c r="J144" s="45" t="str">
        <f>IF(I144="","",IFERROR(INDEX(Proc!$B$8:$F$57,MATCH(Mapa!I144,Proc!$E$8:$E$57,0),3),""))</f>
        <v/>
      </c>
      <c r="K144" s="27"/>
      <c r="L144" s="11"/>
      <c r="AE144" s="64">
        <v>137</v>
      </c>
      <c r="AF144" s="64" t="str">
        <f t="shared" si="4"/>
        <v/>
      </c>
    </row>
    <row r="145" spans="1:32" ht="24.95" customHeight="1">
      <c r="A145" s="65" t="str">
        <f t="shared" si="5"/>
        <v/>
      </c>
      <c r="B145" s="14">
        <v>138</v>
      </c>
      <c r="C145" s="35"/>
      <c r="D145" s="11"/>
      <c r="E145" s="11"/>
      <c r="F145" s="40"/>
      <c r="G145" s="11"/>
      <c r="H145" s="11"/>
      <c r="I145" s="11"/>
      <c r="J145" s="45" t="str">
        <f>IF(I145="","",IFERROR(INDEX(Proc!$B$8:$F$57,MATCH(Mapa!I145,Proc!$E$8:$E$57,0),3),""))</f>
        <v/>
      </c>
      <c r="K145" s="27"/>
      <c r="L145" s="11"/>
      <c r="AE145" s="64">
        <v>138</v>
      </c>
      <c r="AF145" s="64" t="str">
        <f t="shared" si="4"/>
        <v/>
      </c>
    </row>
    <row r="146" spans="1:32" ht="24.95" customHeight="1">
      <c r="A146" s="65" t="str">
        <f t="shared" si="5"/>
        <v/>
      </c>
      <c r="B146" s="14">
        <v>139</v>
      </c>
      <c r="C146" s="35"/>
      <c r="D146" s="11"/>
      <c r="E146" s="11"/>
      <c r="F146" s="40"/>
      <c r="G146" s="11"/>
      <c r="H146" s="11"/>
      <c r="I146" s="11"/>
      <c r="J146" s="45" t="str">
        <f>IF(I146="","",IFERROR(INDEX(Proc!$B$8:$F$57,MATCH(Mapa!I146,Proc!$E$8:$E$57,0),3),""))</f>
        <v/>
      </c>
      <c r="K146" s="27"/>
      <c r="L146" s="11"/>
      <c r="AE146" s="64">
        <v>139</v>
      </c>
      <c r="AF146" s="64" t="str">
        <f t="shared" si="4"/>
        <v/>
      </c>
    </row>
    <row r="147" spans="1:32" ht="24.95" customHeight="1">
      <c r="A147" s="65" t="str">
        <f t="shared" si="5"/>
        <v/>
      </c>
      <c r="B147" s="14">
        <v>140</v>
      </c>
      <c r="C147" s="35"/>
      <c r="D147" s="11"/>
      <c r="E147" s="11"/>
      <c r="F147" s="40"/>
      <c r="G147" s="11"/>
      <c r="H147" s="11"/>
      <c r="I147" s="11"/>
      <c r="J147" s="45" t="str">
        <f>IF(I147="","",IFERROR(INDEX(Proc!$B$8:$F$57,MATCH(Mapa!I147,Proc!$E$8:$E$57,0),3),""))</f>
        <v/>
      </c>
      <c r="K147" s="27"/>
      <c r="L147" s="11"/>
      <c r="AE147" s="64">
        <v>140</v>
      </c>
      <c r="AF147" s="64" t="str">
        <f t="shared" si="4"/>
        <v/>
      </c>
    </row>
    <row r="148" spans="1:32" ht="24.95" customHeight="1">
      <c r="A148" s="65" t="str">
        <f t="shared" si="5"/>
        <v/>
      </c>
      <c r="B148" s="14">
        <v>141</v>
      </c>
      <c r="C148" s="35"/>
      <c r="D148" s="11"/>
      <c r="E148" s="11"/>
      <c r="F148" s="40"/>
      <c r="G148" s="11"/>
      <c r="H148" s="11"/>
      <c r="I148" s="11"/>
      <c r="J148" s="45" t="str">
        <f>IF(I148="","",IFERROR(INDEX(Proc!$B$8:$F$57,MATCH(Mapa!I148,Proc!$E$8:$E$57,0),3),""))</f>
        <v/>
      </c>
      <c r="K148" s="27"/>
      <c r="L148" s="11"/>
      <c r="AE148" s="64">
        <v>141</v>
      </c>
      <c r="AF148" s="64" t="str">
        <f t="shared" si="4"/>
        <v/>
      </c>
    </row>
    <row r="149" spans="1:32" ht="24.95" customHeight="1">
      <c r="A149" s="65" t="str">
        <f t="shared" si="5"/>
        <v/>
      </c>
      <c r="B149" s="14">
        <v>142</v>
      </c>
      <c r="C149" s="35"/>
      <c r="D149" s="11"/>
      <c r="E149" s="11"/>
      <c r="F149" s="40"/>
      <c r="G149" s="11"/>
      <c r="H149" s="11"/>
      <c r="I149" s="11"/>
      <c r="J149" s="45" t="str">
        <f>IF(I149="","",IFERROR(INDEX(Proc!$B$8:$F$57,MATCH(Mapa!I149,Proc!$E$8:$E$57,0),3),""))</f>
        <v/>
      </c>
      <c r="K149" s="27"/>
      <c r="L149" s="11"/>
      <c r="AE149" s="64">
        <v>142</v>
      </c>
      <c r="AF149" s="64" t="str">
        <f t="shared" si="4"/>
        <v/>
      </c>
    </row>
    <row r="150" spans="1:32" ht="24.95" customHeight="1">
      <c r="A150" s="65" t="str">
        <f t="shared" si="5"/>
        <v/>
      </c>
      <c r="B150" s="14">
        <v>143</v>
      </c>
      <c r="C150" s="35"/>
      <c r="D150" s="11"/>
      <c r="E150" s="11"/>
      <c r="F150" s="40"/>
      <c r="G150" s="11"/>
      <c r="H150" s="11"/>
      <c r="I150" s="11"/>
      <c r="J150" s="45" t="str">
        <f>IF(I150="","",IFERROR(INDEX(Proc!$B$8:$F$57,MATCH(Mapa!I150,Proc!$E$8:$E$57,0),3),""))</f>
        <v/>
      </c>
      <c r="K150" s="27"/>
      <c r="L150" s="11"/>
      <c r="AE150" s="64">
        <v>143</v>
      </c>
      <c r="AF150" s="64" t="str">
        <f t="shared" si="4"/>
        <v/>
      </c>
    </row>
    <row r="151" spans="1:32" ht="24.95" customHeight="1">
      <c r="A151" s="65" t="str">
        <f t="shared" si="5"/>
        <v/>
      </c>
      <c r="B151" s="14">
        <v>144</v>
      </c>
      <c r="C151" s="35"/>
      <c r="D151" s="11"/>
      <c r="E151" s="11"/>
      <c r="F151" s="40"/>
      <c r="G151" s="11"/>
      <c r="H151" s="11"/>
      <c r="I151" s="11"/>
      <c r="J151" s="45" t="str">
        <f>IF(I151="","",IFERROR(INDEX(Proc!$B$8:$F$57,MATCH(Mapa!I151,Proc!$E$8:$E$57,0),3),""))</f>
        <v/>
      </c>
      <c r="K151" s="27"/>
      <c r="L151" s="11"/>
      <c r="AE151" s="64">
        <v>144</v>
      </c>
      <c r="AF151" s="64" t="str">
        <f t="shared" si="4"/>
        <v/>
      </c>
    </row>
    <row r="152" spans="1:32" ht="24.95" customHeight="1">
      <c r="A152" s="65" t="str">
        <f t="shared" si="5"/>
        <v/>
      </c>
      <c r="B152" s="14">
        <v>145</v>
      </c>
      <c r="C152" s="35"/>
      <c r="D152" s="11"/>
      <c r="E152" s="11"/>
      <c r="F152" s="40"/>
      <c r="G152" s="11"/>
      <c r="H152" s="11"/>
      <c r="I152" s="11"/>
      <c r="J152" s="45" t="str">
        <f>IF(I152="","",IFERROR(INDEX(Proc!$B$8:$F$57,MATCH(Mapa!I152,Proc!$E$8:$E$57,0),3),""))</f>
        <v/>
      </c>
      <c r="K152" s="27"/>
      <c r="L152" s="11"/>
      <c r="AE152" s="64">
        <v>145</v>
      </c>
      <c r="AF152" s="64" t="str">
        <f t="shared" si="4"/>
        <v/>
      </c>
    </row>
    <row r="153" spans="1:32" ht="24.95" customHeight="1">
      <c r="A153" s="65" t="str">
        <f t="shared" si="5"/>
        <v/>
      </c>
      <c r="B153" s="14">
        <v>146</v>
      </c>
      <c r="C153" s="35"/>
      <c r="D153" s="11"/>
      <c r="E153" s="11"/>
      <c r="F153" s="40"/>
      <c r="G153" s="11"/>
      <c r="H153" s="11"/>
      <c r="I153" s="11"/>
      <c r="J153" s="45" t="str">
        <f>IF(I153="","",IFERROR(INDEX(Proc!$B$8:$F$57,MATCH(Mapa!I153,Proc!$E$8:$E$57,0),3),""))</f>
        <v/>
      </c>
      <c r="K153" s="27"/>
      <c r="L153" s="11"/>
      <c r="AE153" s="64">
        <v>146</v>
      </c>
      <c r="AF153" s="64" t="str">
        <f t="shared" si="4"/>
        <v/>
      </c>
    </row>
    <row r="154" spans="1:32" ht="24.95" customHeight="1">
      <c r="A154" s="65" t="str">
        <f t="shared" si="5"/>
        <v/>
      </c>
      <c r="B154" s="14">
        <v>147</v>
      </c>
      <c r="C154" s="35"/>
      <c r="D154" s="11"/>
      <c r="E154" s="11"/>
      <c r="F154" s="40"/>
      <c r="G154" s="11"/>
      <c r="H154" s="11"/>
      <c r="I154" s="11"/>
      <c r="J154" s="45" t="str">
        <f>IF(I154="","",IFERROR(INDEX(Proc!$B$8:$F$57,MATCH(Mapa!I154,Proc!$E$8:$E$57,0),3),""))</f>
        <v/>
      </c>
      <c r="K154" s="27"/>
      <c r="L154" s="11"/>
      <c r="AE154" s="64">
        <v>147</v>
      </c>
      <c r="AF154" s="64" t="str">
        <f t="shared" si="4"/>
        <v/>
      </c>
    </row>
    <row r="155" spans="1:32" ht="24.95" customHeight="1">
      <c r="A155" s="65" t="str">
        <f t="shared" si="5"/>
        <v/>
      </c>
      <c r="B155" s="14">
        <v>148</v>
      </c>
      <c r="C155" s="35"/>
      <c r="D155" s="11"/>
      <c r="E155" s="11"/>
      <c r="F155" s="40"/>
      <c r="G155" s="11"/>
      <c r="H155" s="11"/>
      <c r="I155" s="11"/>
      <c r="J155" s="45" t="str">
        <f>IF(I155="","",IFERROR(INDEX(Proc!$B$8:$F$57,MATCH(Mapa!I155,Proc!$E$8:$E$57,0),3),""))</f>
        <v/>
      </c>
      <c r="K155" s="27"/>
      <c r="L155" s="11"/>
      <c r="AE155" s="64">
        <v>148</v>
      </c>
      <c r="AF155" s="64" t="str">
        <f t="shared" si="4"/>
        <v/>
      </c>
    </row>
    <row r="156" spans="1:32" ht="24.95" customHeight="1">
      <c r="A156" s="65" t="str">
        <f t="shared" si="5"/>
        <v/>
      </c>
      <c r="B156" s="14">
        <v>149</v>
      </c>
      <c r="C156" s="35"/>
      <c r="D156" s="11"/>
      <c r="E156" s="11"/>
      <c r="F156" s="40"/>
      <c r="G156" s="11"/>
      <c r="H156" s="11"/>
      <c r="I156" s="11"/>
      <c r="J156" s="45" t="str">
        <f>IF(I156="","",IFERROR(INDEX(Proc!$B$8:$F$57,MATCH(Mapa!I156,Proc!$E$8:$E$57,0),3),""))</f>
        <v/>
      </c>
      <c r="K156" s="27"/>
      <c r="L156" s="11"/>
      <c r="AE156" s="64">
        <v>149</v>
      </c>
      <c r="AF156" s="64" t="str">
        <f t="shared" si="4"/>
        <v/>
      </c>
    </row>
    <row r="157" spans="1:32" ht="24.95" customHeight="1">
      <c r="A157" s="65" t="str">
        <f t="shared" si="5"/>
        <v/>
      </c>
      <c r="B157" s="14">
        <v>150</v>
      </c>
      <c r="C157" s="35"/>
      <c r="D157" s="11"/>
      <c r="E157" s="11"/>
      <c r="F157" s="40"/>
      <c r="G157" s="11"/>
      <c r="H157" s="11"/>
      <c r="I157" s="11"/>
      <c r="J157" s="45" t="str">
        <f>IF(I157="","",IFERROR(INDEX(Proc!$B$8:$F$57,MATCH(Mapa!I157,Proc!$E$8:$E$57,0),3),""))</f>
        <v/>
      </c>
      <c r="K157" s="27"/>
      <c r="L157" s="11"/>
      <c r="AE157" s="64">
        <v>150</v>
      </c>
      <c r="AF157" s="64" t="str">
        <f t="shared" si="4"/>
        <v/>
      </c>
    </row>
    <row r="158" spans="1:32" ht="24.95" customHeight="1">
      <c r="A158" s="65" t="str">
        <f t="shared" si="5"/>
        <v/>
      </c>
      <c r="B158" s="14">
        <v>151</v>
      </c>
      <c r="C158" s="35"/>
      <c r="D158" s="11"/>
      <c r="E158" s="11"/>
      <c r="F158" s="40"/>
      <c r="G158" s="11"/>
      <c r="H158" s="11"/>
      <c r="I158" s="11"/>
      <c r="J158" s="45" t="str">
        <f>IF(I158="","",IFERROR(INDEX(Proc!$B$8:$F$57,MATCH(Mapa!I158,Proc!$E$8:$E$57,0),3),""))</f>
        <v/>
      </c>
      <c r="K158" s="27"/>
      <c r="L158" s="11"/>
      <c r="AE158" s="64">
        <v>151</v>
      </c>
      <c r="AF158" s="64" t="str">
        <f t="shared" si="4"/>
        <v/>
      </c>
    </row>
    <row r="159" spans="1:32" ht="24.95" customHeight="1">
      <c r="A159" s="65" t="str">
        <f t="shared" si="5"/>
        <v/>
      </c>
      <c r="B159" s="14">
        <v>152</v>
      </c>
      <c r="C159" s="35"/>
      <c r="D159" s="11"/>
      <c r="E159" s="11"/>
      <c r="F159" s="40"/>
      <c r="G159" s="11"/>
      <c r="H159" s="11"/>
      <c r="I159" s="11"/>
      <c r="J159" s="45" t="str">
        <f>IF(I159="","",IFERROR(INDEX(Proc!$B$8:$F$57,MATCH(Mapa!I159,Proc!$E$8:$E$57,0),3),""))</f>
        <v/>
      </c>
      <c r="K159" s="27"/>
      <c r="L159" s="11"/>
      <c r="AE159" s="64">
        <v>152</v>
      </c>
      <c r="AF159" s="64" t="str">
        <f t="shared" si="4"/>
        <v/>
      </c>
    </row>
    <row r="160" spans="1:32" ht="24.95" customHeight="1">
      <c r="A160" s="65" t="str">
        <f t="shared" si="5"/>
        <v/>
      </c>
      <c r="B160" s="14">
        <v>153</v>
      </c>
      <c r="C160" s="35"/>
      <c r="D160" s="11"/>
      <c r="E160" s="11"/>
      <c r="F160" s="40"/>
      <c r="G160" s="11"/>
      <c r="H160" s="11"/>
      <c r="I160" s="11"/>
      <c r="J160" s="45" t="str">
        <f>IF(I160="","",IFERROR(INDEX(Proc!$B$8:$F$57,MATCH(Mapa!I160,Proc!$E$8:$E$57,0),3),""))</f>
        <v/>
      </c>
      <c r="K160" s="27"/>
      <c r="L160" s="11"/>
      <c r="AE160" s="64">
        <v>153</v>
      </c>
      <c r="AF160" s="64" t="str">
        <f t="shared" si="4"/>
        <v/>
      </c>
    </row>
    <row r="161" spans="1:32" ht="24.95" customHeight="1">
      <c r="A161" s="65" t="str">
        <f t="shared" si="5"/>
        <v/>
      </c>
      <c r="B161" s="14">
        <v>154</v>
      </c>
      <c r="C161" s="35"/>
      <c r="D161" s="11"/>
      <c r="E161" s="11"/>
      <c r="F161" s="40"/>
      <c r="G161" s="11"/>
      <c r="H161" s="11"/>
      <c r="I161" s="11"/>
      <c r="J161" s="45" t="str">
        <f>IF(I161="","",IFERROR(INDEX(Proc!$B$8:$F$57,MATCH(Mapa!I161,Proc!$E$8:$E$57,0),3),""))</f>
        <v/>
      </c>
      <c r="K161" s="27"/>
      <c r="L161" s="11"/>
      <c r="AE161" s="64">
        <v>154</v>
      </c>
      <c r="AF161" s="64" t="str">
        <f t="shared" si="4"/>
        <v/>
      </c>
    </row>
    <row r="162" spans="1:32" ht="24.95" customHeight="1">
      <c r="A162" s="65" t="str">
        <f t="shared" si="5"/>
        <v/>
      </c>
      <c r="B162" s="14">
        <v>155</v>
      </c>
      <c r="C162" s="35"/>
      <c r="D162" s="11"/>
      <c r="E162" s="11"/>
      <c r="F162" s="40"/>
      <c r="G162" s="11"/>
      <c r="H162" s="11"/>
      <c r="I162" s="11"/>
      <c r="J162" s="45" t="str">
        <f>IF(I162="","",IFERROR(INDEX(Proc!$B$8:$F$57,MATCH(Mapa!I162,Proc!$E$8:$E$57,0),3),""))</f>
        <v/>
      </c>
      <c r="K162" s="27"/>
      <c r="L162" s="11"/>
      <c r="AE162" s="64">
        <v>155</v>
      </c>
      <c r="AF162" s="64" t="str">
        <f t="shared" si="4"/>
        <v/>
      </c>
    </row>
    <row r="163" spans="1:32" ht="24.95" customHeight="1">
      <c r="A163" s="65" t="str">
        <f t="shared" si="5"/>
        <v/>
      </c>
      <c r="B163" s="14">
        <v>156</v>
      </c>
      <c r="C163" s="35"/>
      <c r="D163" s="11"/>
      <c r="E163" s="11"/>
      <c r="F163" s="40"/>
      <c r="G163" s="11"/>
      <c r="H163" s="11"/>
      <c r="I163" s="11"/>
      <c r="J163" s="45" t="str">
        <f>IF(I163="","",IFERROR(INDEX(Proc!$B$8:$F$57,MATCH(Mapa!I163,Proc!$E$8:$E$57,0),3),""))</f>
        <v/>
      </c>
      <c r="K163" s="27"/>
      <c r="L163" s="11"/>
      <c r="AE163" s="64">
        <v>156</v>
      </c>
      <c r="AF163" s="64" t="str">
        <f t="shared" si="4"/>
        <v/>
      </c>
    </row>
    <row r="164" spans="1:32" ht="24.95" customHeight="1">
      <c r="A164" s="65" t="str">
        <f t="shared" si="5"/>
        <v/>
      </c>
      <c r="B164" s="14">
        <v>157</v>
      </c>
      <c r="C164" s="35"/>
      <c r="D164" s="11"/>
      <c r="E164" s="11"/>
      <c r="F164" s="40"/>
      <c r="G164" s="11"/>
      <c r="H164" s="11"/>
      <c r="I164" s="11"/>
      <c r="J164" s="45" t="str">
        <f>IF(I164="","",IFERROR(INDEX(Proc!$B$8:$F$57,MATCH(Mapa!I164,Proc!$E$8:$E$57,0),3),""))</f>
        <v/>
      </c>
      <c r="K164" s="27"/>
      <c r="L164" s="11"/>
      <c r="AE164" s="64">
        <v>157</v>
      </c>
      <c r="AF164" s="64" t="str">
        <f t="shared" si="4"/>
        <v/>
      </c>
    </row>
    <row r="165" spans="1:32" ht="24.95" customHeight="1">
      <c r="A165" s="65" t="str">
        <f t="shared" si="5"/>
        <v/>
      </c>
      <c r="B165" s="14">
        <v>158</v>
      </c>
      <c r="C165" s="35"/>
      <c r="D165" s="11"/>
      <c r="E165" s="11"/>
      <c r="F165" s="40"/>
      <c r="G165" s="11"/>
      <c r="H165" s="11"/>
      <c r="I165" s="11"/>
      <c r="J165" s="45" t="str">
        <f>IF(I165="","",IFERROR(INDEX(Proc!$B$8:$F$57,MATCH(Mapa!I165,Proc!$E$8:$E$57,0),3),""))</f>
        <v/>
      </c>
      <c r="K165" s="27"/>
      <c r="L165" s="11"/>
      <c r="AE165" s="64">
        <v>158</v>
      </c>
      <c r="AF165" s="64" t="str">
        <f t="shared" si="4"/>
        <v/>
      </c>
    </row>
    <row r="166" spans="1:32" ht="24.95" customHeight="1">
      <c r="A166" s="65" t="str">
        <f t="shared" si="5"/>
        <v/>
      </c>
      <c r="B166" s="14">
        <v>159</v>
      </c>
      <c r="C166" s="35"/>
      <c r="D166" s="11"/>
      <c r="E166" s="11"/>
      <c r="F166" s="40"/>
      <c r="G166" s="11"/>
      <c r="H166" s="11"/>
      <c r="I166" s="11"/>
      <c r="J166" s="45" t="str">
        <f>IF(I166="","",IFERROR(INDEX(Proc!$B$8:$F$57,MATCH(Mapa!I166,Proc!$E$8:$E$57,0),3),""))</f>
        <v/>
      </c>
      <c r="K166" s="27"/>
      <c r="L166" s="11"/>
      <c r="AE166" s="64">
        <v>159</v>
      </c>
      <c r="AF166" s="64" t="str">
        <f t="shared" si="4"/>
        <v/>
      </c>
    </row>
    <row r="167" spans="1:32" ht="24.95" customHeight="1">
      <c r="A167" s="65" t="str">
        <f t="shared" si="5"/>
        <v/>
      </c>
      <c r="B167" s="14">
        <v>160</v>
      </c>
      <c r="C167" s="35"/>
      <c r="D167" s="11"/>
      <c r="E167" s="11"/>
      <c r="F167" s="40"/>
      <c r="G167" s="11"/>
      <c r="H167" s="11"/>
      <c r="I167" s="11"/>
      <c r="J167" s="45" t="str">
        <f>IF(I167="","",IFERROR(INDEX(Proc!$B$8:$F$57,MATCH(Mapa!I167,Proc!$E$8:$E$57,0),3),""))</f>
        <v/>
      </c>
      <c r="K167" s="27"/>
      <c r="L167" s="11"/>
      <c r="AE167" s="64">
        <v>160</v>
      </c>
      <c r="AF167" s="64" t="str">
        <f t="shared" si="4"/>
        <v/>
      </c>
    </row>
    <row r="168" spans="1:32" ht="24.95" customHeight="1">
      <c r="A168" s="65" t="str">
        <f t="shared" si="5"/>
        <v/>
      </c>
      <c r="B168" s="14">
        <v>161</v>
      </c>
      <c r="C168" s="35"/>
      <c r="D168" s="11"/>
      <c r="E168" s="11"/>
      <c r="F168" s="40"/>
      <c r="G168" s="11"/>
      <c r="H168" s="11"/>
      <c r="I168" s="11"/>
      <c r="J168" s="45" t="str">
        <f>IF(I168="","",IFERROR(INDEX(Proc!$B$8:$F$57,MATCH(Mapa!I168,Proc!$E$8:$E$57,0),3),""))</f>
        <v/>
      </c>
      <c r="K168" s="27"/>
      <c r="L168" s="11"/>
      <c r="AE168" s="64">
        <v>161</v>
      </c>
      <c r="AF168" s="64" t="str">
        <f t="shared" si="4"/>
        <v/>
      </c>
    </row>
    <row r="169" spans="1:32" ht="24.95" customHeight="1">
      <c r="A169" s="65" t="str">
        <f t="shared" si="5"/>
        <v/>
      </c>
      <c r="B169" s="14">
        <v>162</v>
      </c>
      <c r="C169" s="35"/>
      <c r="D169" s="11"/>
      <c r="E169" s="11"/>
      <c r="F169" s="40"/>
      <c r="G169" s="11"/>
      <c r="H169" s="11"/>
      <c r="I169" s="11"/>
      <c r="J169" s="45" t="str">
        <f>IF(I169="","",IFERROR(INDEX(Proc!$B$8:$F$57,MATCH(Mapa!I169,Proc!$E$8:$E$57,0),3),""))</f>
        <v/>
      </c>
      <c r="K169" s="27"/>
      <c r="L169" s="11"/>
      <c r="AE169" s="64">
        <v>162</v>
      </c>
      <c r="AF169" s="64" t="str">
        <f t="shared" si="4"/>
        <v/>
      </c>
    </row>
    <row r="170" spans="1:32" ht="24.95" customHeight="1">
      <c r="A170" s="65" t="str">
        <f t="shared" si="5"/>
        <v/>
      </c>
      <c r="B170" s="14">
        <v>163</v>
      </c>
      <c r="C170" s="35"/>
      <c r="D170" s="11"/>
      <c r="E170" s="11"/>
      <c r="F170" s="40"/>
      <c r="G170" s="11"/>
      <c r="H170" s="11"/>
      <c r="I170" s="11"/>
      <c r="J170" s="45" t="str">
        <f>IF(I170="","",IFERROR(INDEX(Proc!$B$8:$F$57,MATCH(Mapa!I170,Proc!$E$8:$E$57,0),3),""))</f>
        <v/>
      </c>
      <c r="K170" s="27"/>
      <c r="L170" s="11"/>
      <c r="AE170" s="64">
        <v>163</v>
      </c>
      <c r="AF170" s="64" t="str">
        <f t="shared" si="4"/>
        <v/>
      </c>
    </row>
    <row r="171" spans="1:32" ht="24.95" customHeight="1">
      <c r="A171" s="65" t="str">
        <f t="shared" si="5"/>
        <v/>
      </c>
      <c r="B171" s="14">
        <v>164</v>
      </c>
      <c r="C171" s="35"/>
      <c r="D171" s="11"/>
      <c r="E171" s="11"/>
      <c r="F171" s="40"/>
      <c r="G171" s="11"/>
      <c r="H171" s="11"/>
      <c r="I171" s="11"/>
      <c r="J171" s="45" t="str">
        <f>IF(I171="","",IFERROR(INDEX(Proc!$B$8:$F$57,MATCH(Mapa!I171,Proc!$E$8:$E$57,0),3),""))</f>
        <v/>
      </c>
      <c r="K171" s="27"/>
      <c r="L171" s="11"/>
      <c r="AE171" s="64">
        <v>164</v>
      </c>
      <c r="AF171" s="64" t="str">
        <f t="shared" si="4"/>
        <v/>
      </c>
    </row>
    <row r="172" spans="1:32" ht="24.95" customHeight="1">
      <c r="A172" s="65" t="str">
        <f t="shared" si="5"/>
        <v/>
      </c>
      <c r="B172" s="14">
        <v>165</v>
      </c>
      <c r="C172" s="35"/>
      <c r="D172" s="11"/>
      <c r="E172" s="11"/>
      <c r="F172" s="40"/>
      <c r="G172" s="11"/>
      <c r="H172" s="11"/>
      <c r="I172" s="11"/>
      <c r="J172" s="45" t="str">
        <f>IF(I172="","",IFERROR(INDEX(Proc!$B$8:$F$57,MATCH(Mapa!I172,Proc!$E$8:$E$57,0),3),""))</f>
        <v/>
      </c>
      <c r="K172" s="27"/>
      <c r="L172" s="11"/>
      <c r="AE172" s="64">
        <v>165</v>
      </c>
      <c r="AF172" s="64" t="str">
        <f t="shared" si="4"/>
        <v/>
      </c>
    </row>
    <row r="173" spans="1:32" ht="24.95" customHeight="1">
      <c r="A173" s="65" t="str">
        <f t="shared" si="5"/>
        <v/>
      </c>
      <c r="B173" s="14">
        <v>166</v>
      </c>
      <c r="C173" s="35"/>
      <c r="D173" s="11"/>
      <c r="E173" s="11"/>
      <c r="F173" s="40"/>
      <c r="G173" s="11"/>
      <c r="H173" s="11"/>
      <c r="I173" s="11"/>
      <c r="J173" s="45" t="str">
        <f>IF(I173="","",IFERROR(INDEX(Proc!$B$8:$F$57,MATCH(Mapa!I173,Proc!$E$8:$E$57,0),3),""))</f>
        <v/>
      </c>
      <c r="K173" s="27"/>
      <c r="L173" s="11"/>
      <c r="AE173" s="64">
        <v>166</v>
      </c>
      <c r="AF173" s="64" t="str">
        <f t="shared" si="4"/>
        <v/>
      </c>
    </row>
    <row r="174" spans="1:32" ht="24.95" customHeight="1">
      <c r="A174" s="65" t="str">
        <f t="shared" si="5"/>
        <v/>
      </c>
      <c r="B174" s="14">
        <v>167</v>
      </c>
      <c r="C174" s="35"/>
      <c r="D174" s="11"/>
      <c r="E174" s="11"/>
      <c r="F174" s="40"/>
      <c r="G174" s="11"/>
      <c r="H174" s="11"/>
      <c r="I174" s="11"/>
      <c r="J174" s="45" t="str">
        <f>IF(I174="","",IFERROR(INDEX(Proc!$B$8:$F$57,MATCH(Mapa!I174,Proc!$E$8:$E$57,0),3),""))</f>
        <v/>
      </c>
      <c r="K174" s="27"/>
      <c r="L174" s="11"/>
      <c r="AE174" s="64">
        <v>167</v>
      </c>
      <c r="AF174" s="64" t="str">
        <f t="shared" si="4"/>
        <v/>
      </c>
    </row>
    <row r="175" spans="1:32" ht="24.95" customHeight="1">
      <c r="A175" s="65" t="str">
        <f t="shared" si="5"/>
        <v/>
      </c>
      <c r="B175" s="14">
        <v>168</v>
      </c>
      <c r="C175" s="35"/>
      <c r="D175" s="11"/>
      <c r="E175" s="11"/>
      <c r="F175" s="40"/>
      <c r="G175" s="11"/>
      <c r="H175" s="11"/>
      <c r="I175" s="11"/>
      <c r="J175" s="45" t="str">
        <f>IF(I175="","",IFERROR(INDEX(Proc!$B$8:$F$57,MATCH(Mapa!I175,Proc!$E$8:$E$57,0),3),""))</f>
        <v/>
      </c>
      <c r="K175" s="27"/>
      <c r="L175" s="11"/>
      <c r="AE175" s="64">
        <v>168</v>
      </c>
      <c r="AF175" s="64" t="str">
        <f t="shared" si="4"/>
        <v/>
      </c>
    </row>
    <row r="176" spans="1:32" ht="24.95" customHeight="1">
      <c r="A176" s="65" t="str">
        <f t="shared" si="5"/>
        <v/>
      </c>
      <c r="B176" s="14">
        <v>169</v>
      </c>
      <c r="C176" s="35"/>
      <c r="D176" s="11"/>
      <c r="E176" s="11"/>
      <c r="F176" s="40"/>
      <c r="G176" s="11"/>
      <c r="H176" s="11"/>
      <c r="I176" s="11"/>
      <c r="J176" s="45" t="str">
        <f>IF(I176="","",IFERROR(INDEX(Proc!$B$8:$F$57,MATCH(Mapa!I176,Proc!$E$8:$E$57,0),3),""))</f>
        <v/>
      </c>
      <c r="K176" s="27"/>
      <c r="L176" s="11"/>
      <c r="AE176" s="64">
        <v>169</v>
      </c>
      <c r="AF176" s="64" t="str">
        <f t="shared" si="4"/>
        <v/>
      </c>
    </row>
    <row r="177" spans="1:32" ht="24.95" customHeight="1">
      <c r="A177" s="65" t="str">
        <f t="shared" si="5"/>
        <v/>
      </c>
      <c r="B177" s="14">
        <v>170</v>
      </c>
      <c r="C177" s="35"/>
      <c r="D177" s="11"/>
      <c r="E177" s="11"/>
      <c r="F177" s="40"/>
      <c r="G177" s="11"/>
      <c r="H177" s="11"/>
      <c r="I177" s="11"/>
      <c r="J177" s="45" t="str">
        <f>IF(I177="","",IFERROR(INDEX(Proc!$B$8:$F$57,MATCH(Mapa!I177,Proc!$E$8:$E$57,0),3),""))</f>
        <v/>
      </c>
      <c r="K177" s="27"/>
      <c r="L177" s="11"/>
      <c r="AE177" s="64">
        <v>170</v>
      </c>
      <c r="AF177" s="64" t="str">
        <f t="shared" si="4"/>
        <v/>
      </c>
    </row>
    <row r="178" spans="1:32" ht="24.95" customHeight="1">
      <c r="A178" s="65" t="str">
        <f t="shared" si="5"/>
        <v/>
      </c>
      <c r="B178" s="14">
        <v>171</v>
      </c>
      <c r="C178" s="35"/>
      <c r="D178" s="11"/>
      <c r="E178" s="11"/>
      <c r="F178" s="40"/>
      <c r="G178" s="11"/>
      <c r="H178" s="11"/>
      <c r="I178" s="11"/>
      <c r="J178" s="45" t="str">
        <f>IF(I178="","",IFERROR(INDEX(Proc!$B$8:$F$57,MATCH(Mapa!I178,Proc!$E$8:$E$57,0),3),""))</f>
        <v/>
      </c>
      <c r="K178" s="27"/>
      <c r="L178" s="11"/>
      <c r="AE178" s="64">
        <v>171</v>
      </c>
      <c r="AF178" s="64" t="str">
        <f t="shared" si="4"/>
        <v/>
      </c>
    </row>
    <row r="179" spans="1:32" ht="24.95" customHeight="1">
      <c r="A179" s="65" t="str">
        <f t="shared" si="5"/>
        <v/>
      </c>
      <c r="B179" s="14">
        <v>172</v>
      </c>
      <c r="C179" s="35"/>
      <c r="D179" s="11"/>
      <c r="E179" s="11"/>
      <c r="F179" s="40"/>
      <c r="G179" s="11"/>
      <c r="H179" s="11"/>
      <c r="I179" s="11"/>
      <c r="J179" s="45" t="str">
        <f>IF(I179="","",IFERROR(INDEX(Proc!$B$8:$F$57,MATCH(Mapa!I179,Proc!$E$8:$E$57,0),3),""))</f>
        <v/>
      </c>
      <c r="K179" s="27"/>
      <c r="L179" s="11"/>
      <c r="AE179" s="64">
        <v>172</v>
      </c>
      <c r="AF179" s="64" t="str">
        <f t="shared" si="4"/>
        <v/>
      </c>
    </row>
    <row r="180" spans="1:32" ht="24.95" customHeight="1">
      <c r="A180" s="65" t="str">
        <f t="shared" si="5"/>
        <v/>
      </c>
      <c r="B180" s="14">
        <v>173</v>
      </c>
      <c r="C180" s="35"/>
      <c r="D180" s="11"/>
      <c r="E180" s="11"/>
      <c r="F180" s="40"/>
      <c r="G180" s="11"/>
      <c r="H180" s="11"/>
      <c r="I180" s="11"/>
      <c r="J180" s="45" t="str">
        <f>IF(I180="","",IFERROR(INDEX(Proc!$B$8:$F$57,MATCH(Mapa!I180,Proc!$E$8:$E$57,0),3),""))</f>
        <v/>
      </c>
      <c r="K180" s="27"/>
      <c r="L180" s="11"/>
      <c r="AE180" s="64">
        <v>173</v>
      </c>
      <c r="AF180" s="64" t="str">
        <f t="shared" si="4"/>
        <v/>
      </c>
    </row>
    <row r="181" spans="1:32" ht="24.95" customHeight="1">
      <c r="A181" s="65" t="str">
        <f t="shared" si="5"/>
        <v/>
      </c>
      <c r="B181" s="14">
        <v>174</v>
      </c>
      <c r="C181" s="35"/>
      <c r="D181" s="11"/>
      <c r="E181" s="11"/>
      <c r="F181" s="40"/>
      <c r="G181" s="11"/>
      <c r="H181" s="11"/>
      <c r="I181" s="11"/>
      <c r="J181" s="45" t="str">
        <f>IF(I181="","",IFERROR(INDEX(Proc!$B$8:$F$57,MATCH(Mapa!I181,Proc!$E$8:$E$57,0),3),""))</f>
        <v/>
      </c>
      <c r="K181" s="27"/>
      <c r="L181" s="11"/>
      <c r="AE181" s="64">
        <v>174</v>
      </c>
      <c r="AF181" s="64" t="str">
        <f t="shared" si="4"/>
        <v/>
      </c>
    </row>
    <row r="182" spans="1:32" ht="24.95" customHeight="1">
      <c r="A182" s="65" t="str">
        <f t="shared" si="5"/>
        <v/>
      </c>
      <c r="B182" s="14">
        <v>175</v>
      </c>
      <c r="C182" s="35"/>
      <c r="D182" s="11"/>
      <c r="E182" s="11"/>
      <c r="F182" s="40"/>
      <c r="G182" s="11"/>
      <c r="H182" s="11"/>
      <c r="I182" s="11"/>
      <c r="J182" s="45" t="str">
        <f>IF(I182="","",IFERROR(INDEX(Proc!$B$8:$F$57,MATCH(Mapa!I182,Proc!$E$8:$E$57,0),3),""))</f>
        <v/>
      </c>
      <c r="K182" s="27"/>
      <c r="L182" s="11"/>
      <c r="AE182" s="64">
        <v>175</v>
      </c>
      <c r="AF182" s="64" t="str">
        <f t="shared" si="4"/>
        <v/>
      </c>
    </row>
    <row r="183" spans="1:32" ht="24.95" customHeight="1">
      <c r="A183" s="65" t="str">
        <f t="shared" si="5"/>
        <v/>
      </c>
      <c r="B183" s="14">
        <v>176</v>
      </c>
      <c r="C183" s="35"/>
      <c r="D183" s="11"/>
      <c r="E183" s="11"/>
      <c r="F183" s="40"/>
      <c r="G183" s="11"/>
      <c r="H183" s="11"/>
      <c r="I183" s="11"/>
      <c r="J183" s="45" t="str">
        <f>IF(I183="","",IFERROR(INDEX(Proc!$B$8:$F$57,MATCH(Mapa!I183,Proc!$E$8:$E$57,0),3),""))</f>
        <v/>
      </c>
      <c r="K183" s="27"/>
      <c r="L183" s="11"/>
      <c r="AE183" s="64">
        <v>176</v>
      </c>
      <c r="AF183" s="64" t="str">
        <f t="shared" si="4"/>
        <v/>
      </c>
    </row>
    <row r="184" spans="1:32" ht="24.95" customHeight="1">
      <c r="A184" s="65" t="str">
        <f t="shared" si="5"/>
        <v/>
      </c>
      <c r="B184" s="14">
        <v>177</v>
      </c>
      <c r="C184" s="35"/>
      <c r="D184" s="11"/>
      <c r="E184" s="11"/>
      <c r="F184" s="40"/>
      <c r="G184" s="11"/>
      <c r="H184" s="11"/>
      <c r="I184" s="11"/>
      <c r="J184" s="45" t="str">
        <f>IF(I184="","",IFERROR(INDEX(Proc!$B$8:$F$57,MATCH(Mapa!I184,Proc!$E$8:$E$57,0),3),""))</f>
        <v/>
      </c>
      <c r="K184" s="27"/>
      <c r="L184" s="11"/>
      <c r="AE184" s="64">
        <v>177</v>
      </c>
      <c r="AF184" s="64" t="str">
        <f t="shared" si="4"/>
        <v/>
      </c>
    </row>
    <row r="185" spans="1:32" ht="24.95" customHeight="1">
      <c r="A185" s="65" t="str">
        <f t="shared" si="5"/>
        <v/>
      </c>
      <c r="B185" s="14">
        <v>178</v>
      </c>
      <c r="C185" s="35"/>
      <c r="D185" s="11"/>
      <c r="E185" s="11"/>
      <c r="F185" s="40"/>
      <c r="G185" s="11"/>
      <c r="H185" s="11"/>
      <c r="I185" s="11"/>
      <c r="J185" s="45" t="str">
        <f>IF(I185="","",IFERROR(INDEX(Proc!$B$8:$F$57,MATCH(Mapa!I185,Proc!$E$8:$E$57,0),3),""))</f>
        <v/>
      </c>
      <c r="K185" s="27"/>
      <c r="L185" s="11"/>
      <c r="AE185" s="64">
        <v>178</v>
      </c>
      <c r="AF185" s="64" t="str">
        <f t="shared" si="4"/>
        <v/>
      </c>
    </row>
    <row r="186" spans="1:32" ht="24.95" customHeight="1">
      <c r="A186" s="65" t="str">
        <f t="shared" si="5"/>
        <v/>
      </c>
      <c r="B186" s="14">
        <v>179</v>
      </c>
      <c r="C186" s="35"/>
      <c r="D186" s="11"/>
      <c r="E186" s="11"/>
      <c r="F186" s="40"/>
      <c r="G186" s="11"/>
      <c r="H186" s="11"/>
      <c r="I186" s="11"/>
      <c r="J186" s="45" t="str">
        <f>IF(I186="","",IFERROR(INDEX(Proc!$B$8:$F$57,MATCH(Mapa!I186,Proc!$E$8:$E$57,0),3),""))</f>
        <v/>
      </c>
      <c r="K186" s="27"/>
      <c r="L186" s="11"/>
      <c r="AE186" s="64">
        <v>179</v>
      </c>
      <c r="AF186" s="64" t="str">
        <f t="shared" si="4"/>
        <v/>
      </c>
    </row>
    <row r="187" spans="1:32" ht="24.95" customHeight="1">
      <c r="A187" s="65" t="str">
        <f t="shared" si="5"/>
        <v/>
      </c>
      <c r="B187" s="14">
        <v>180</v>
      </c>
      <c r="C187" s="35"/>
      <c r="D187" s="11"/>
      <c r="E187" s="11"/>
      <c r="F187" s="40"/>
      <c r="G187" s="11"/>
      <c r="H187" s="11"/>
      <c r="I187" s="11"/>
      <c r="J187" s="45" t="str">
        <f>IF(I187="","",IFERROR(INDEX(Proc!$B$8:$F$57,MATCH(Mapa!I187,Proc!$E$8:$E$57,0),3),""))</f>
        <v/>
      </c>
      <c r="K187" s="27"/>
      <c r="L187" s="11"/>
      <c r="AE187" s="64">
        <v>180</v>
      </c>
      <c r="AF187" s="64" t="str">
        <f t="shared" si="4"/>
        <v/>
      </c>
    </row>
    <row r="188" spans="1:32" ht="24.95" customHeight="1">
      <c r="A188" s="65" t="str">
        <f t="shared" si="5"/>
        <v/>
      </c>
      <c r="B188" s="14">
        <v>181</v>
      </c>
      <c r="C188" s="35"/>
      <c r="D188" s="11"/>
      <c r="E188" s="11"/>
      <c r="F188" s="40"/>
      <c r="G188" s="11"/>
      <c r="H188" s="11"/>
      <c r="I188" s="11"/>
      <c r="J188" s="45" t="str">
        <f>IF(I188="","",IFERROR(INDEX(Proc!$B$8:$F$57,MATCH(Mapa!I188,Proc!$E$8:$E$57,0),3),""))</f>
        <v/>
      </c>
      <c r="K188" s="27"/>
      <c r="L188" s="11"/>
      <c r="AE188" s="64">
        <v>181</v>
      </c>
      <c r="AF188" s="64" t="str">
        <f t="shared" si="4"/>
        <v/>
      </c>
    </row>
    <row r="189" spans="1:32" ht="24.95" customHeight="1">
      <c r="A189" s="65" t="str">
        <f t="shared" si="5"/>
        <v/>
      </c>
      <c r="B189" s="14">
        <v>182</v>
      </c>
      <c r="C189" s="35"/>
      <c r="D189" s="11"/>
      <c r="E189" s="11"/>
      <c r="F189" s="40"/>
      <c r="G189" s="11"/>
      <c r="H189" s="11"/>
      <c r="I189" s="11"/>
      <c r="J189" s="45" t="str">
        <f>IF(I189="","",IFERROR(INDEX(Proc!$B$8:$F$57,MATCH(Mapa!I189,Proc!$E$8:$E$57,0),3),""))</f>
        <v/>
      </c>
      <c r="K189" s="27"/>
      <c r="L189" s="11"/>
      <c r="AE189" s="64">
        <v>182</v>
      </c>
      <c r="AF189" s="64" t="str">
        <f t="shared" si="4"/>
        <v/>
      </c>
    </row>
    <row r="190" spans="1:32" ht="24.95" customHeight="1">
      <c r="A190" s="65" t="str">
        <f t="shared" si="5"/>
        <v/>
      </c>
      <c r="B190" s="14">
        <v>183</v>
      </c>
      <c r="C190" s="35"/>
      <c r="D190" s="11"/>
      <c r="E190" s="11"/>
      <c r="F190" s="40"/>
      <c r="G190" s="11"/>
      <c r="H190" s="11"/>
      <c r="I190" s="11"/>
      <c r="J190" s="45" t="str">
        <f>IF(I190="","",IFERROR(INDEX(Proc!$B$8:$F$57,MATCH(Mapa!I190,Proc!$E$8:$E$57,0),3),""))</f>
        <v/>
      </c>
      <c r="K190" s="27"/>
      <c r="L190" s="11"/>
      <c r="AE190" s="64">
        <v>183</v>
      </c>
      <c r="AF190" s="64" t="str">
        <f t="shared" si="4"/>
        <v/>
      </c>
    </row>
    <row r="191" spans="1:32" ht="24.95" customHeight="1">
      <c r="A191" s="65" t="str">
        <f t="shared" si="5"/>
        <v/>
      </c>
      <c r="B191" s="14">
        <v>184</v>
      </c>
      <c r="C191" s="35"/>
      <c r="D191" s="11"/>
      <c r="E191" s="11"/>
      <c r="F191" s="40"/>
      <c r="G191" s="11"/>
      <c r="H191" s="11"/>
      <c r="I191" s="11"/>
      <c r="J191" s="45" t="str">
        <f>IF(I191="","",IFERROR(INDEX(Proc!$B$8:$F$57,MATCH(Mapa!I191,Proc!$E$8:$E$57,0),3),""))</f>
        <v/>
      </c>
      <c r="K191" s="27"/>
      <c r="L191" s="11"/>
      <c r="AE191" s="64">
        <v>184</v>
      </c>
      <c r="AF191" s="64" t="str">
        <f t="shared" si="4"/>
        <v/>
      </c>
    </row>
    <row r="192" spans="1:32" ht="24.95" customHeight="1">
      <c r="A192" s="65" t="str">
        <f t="shared" si="5"/>
        <v/>
      </c>
      <c r="B192" s="14">
        <v>185</v>
      </c>
      <c r="C192" s="35"/>
      <c r="D192" s="11"/>
      <c r="E192" s="11"/>
      <c r="F192" s="40"/>
      <c r="G192" s="11"/>
      <c r="H192" s="11"/>
      <c r="I192" s="11"/>
      <c r="J192" s="45" t="str">
        <f>IF(I192="","",IFERROR(INDEX(Proc!$B$8:$F$57,MATCH(Mapa!I192,Proc!$E$8:$E$57,0),3),""))</f>
        <v/>
      </c>
      <c r="K192" s="27"/>
      <c r="L192" s="11"/>
      <c r="AE192" s="64">
        <v>185</v>
      </c>
      <c r="AF192" s="64" t="str">
        <f t="shared" si="4"/>
        <v/>
      </c>
    </row>
    <row r="193" spans="1:32" ht="24.95" customHeight="1">
      <c r="A193" s="65" t="str">
        <f t="shared" si="5"/>
        <v/>
      </c>
      <c r="B193" s="14">
        <v>186</v>
      </c>
      <c r="C193" s="35"/>
      <c r="D193" s="11"/>
      <c r="E193" s="11"/>
      <c r="F193" s="40"/>
      <c r="G193" s="11"/>
      <c r="H193" s="11"/>
      <c r="I193" s="11"/>
      <c r="J193" s="45" t="str">
        <f>IF(I193="","",IFERROR(INDEX(Proc!$B$8:$F$57,MATCH(Mapa!I193,Proc!$E$8:$E$57,0),3),""))</f>
        <v/>
      </c>
      <c r="K193" s="27"/>
      <c r="L193" s="11"/>
      <c r="AE193" s="64">
        <v>186</v>
      </c>
      <c r="AF193" s="64" t="str">
        <f t="shared" si="4"/>
        <v/>
      </c>
    </row>
    <row r="194" spans="1:32" ht="24.95" customHeight="1">
      <c r="A194" s="65" t="str">
        <f t="shared" si="5"/>
        <v/>
      </c>
      <c r="B194" s="14">
        <v>187</v>
      </c>
      <c r="C194" s="35"/>
      <c r="D194" s="11"/>
      <c r="E194" s="11"/>
      <c r="F194" s="40"/>
      <c r="G194" s="11"/>
      <c r="H194" s="11"/>
      <c r="I194" s="11"/>
      <c r="J194" s="45" t="str">
        <f>IF(I194="","",IFERROR(INDEX(Proc!$B$8:$F$57,MATCH(Mapa!I194,Proc!$E$8:$E$57,0),3),""))</f>
        <v/>
      </c>
      <c r="K194" s="27"/>
      <c r="L194" s="11"/>
      <c r="AE194" s="64">
        <v>187</v>
      </c>
      <c r="AF194" s="64" t="str">
        <f t="shared" si="4"/>
        <v/>
      </c>
    </row>
    <row r="195" spans="1:32" ht="24.95" customHeight="1">
      <c r="A195" s="65" t="str">
        <f t="shared" si="5"/>
        <v/>
      </c>
      <c r="B195" s="14">
        <v>188</v>
      </c>
      <c r="C195" s="35"/>
      <c r="D195" s="11"/>
      <c r="E195" s="11"/>
      <c r="F195" s="40"/>
      <c r="G195" s="11"/>
      <c r="H195" s="11"/>
      <c r="I195" s="11"/>
      <c r="J195" s="45" t="str">
        <f>IF(I195="","",IFERROR(INDEX(Proc!$B$8:$F$57,MATCH(Mapa!I195,Proc!$E$8:$E$57,0),3),""))</f>
        <v/>
      </c>
      <c r="K195" s="27"/>
      <c r="L195" s="11"/>
      <c r="AE195" s="64">
        <v>188</v>
      </c>
      <c r="AF195" s="64" t="str">
        <f t="shared" si="4"/>
        <v/>
      </c>
    </row>
    <row r="196" spans="1:32" ht="24.95" customHeight="1">
      <c r="A196" s="65" t="str">
        <f t="shared" si="5"/>
        <v/>
      </c>
      <c r="B196" s="14">
        <v>189</v>
      </c>
      <c r="C196" s="35"/>
      <c r="D196" s="11"/>
      <c r="E196" s="11"/>
      <c r="F196" s="40"/>
      <c r="G196" s="11"/>
      <c r="H196" s="11"/>
      <c r="I196" s="11"/>
      <c r="J196" s="45" t="str">
        <f>IF(I196="","",IFERROR(INDEX(Proc!$B$8:$F$57,MATCH(Mapa!I196,Proc!$E$8:$E$57,0),3),""))</f>
        <v/>
      </c>
      <c r="K196" s="27"/>
      <c r="L196" s="11"/>
      <c r="AE196" s="64">
        <v>189</v>
      </c>
      <c r="AF196" s="64" t="str">
        <f t="shared" si="4"/>
        <v/>
      </c>
    </row>
    <row r="197" spans="1:32" ht="24.95" customHeight="1">
      <c r="A197" s="65" t="str">
        <f t="shared" si="5"/>
        <v/>
      </c>
      <c r="B197" s="14">
        <v>190</v>
      </c>
      <c r="C197" s="35"/>
      <c r="D197" s="11"/>
      <c r="E197" s="11"/>
      <c r="F197" s="40"/>
      <c r="G197" s="11"/>
      <c r="H197" s="11"/>
      <c r="I197" s="11"/>
      <c r="J197" s="45" t="str">
        <f>IF(I197="","",IFERROR(INDEX(Proc!$B$8:$F$57,MATCH(Mapa!I197,Proc!$E$8:$E$57,0),3),""))</f>
        <v/>
      </c>
      <c r="K197" s="27"/>
      <c r="L197" s="11"/>
      <c r="AE197" s="64">
        <v>190</v>
      </c>
      <c r="AF197" s="64" t="str">
        <f t="shared" si="4"/>
        <v/>
      </c>
    </row>
    <row r="198" spans="1:32" ht="24.95" customHeight="1">
      <c r="A198" s="65" t="str">
        <f t="shared" si="5"/>
        <v/>
      </c>
      <c r="B198" s="14">
        <v>191</v>
      </c>
      <c r="C198" s="35"/>
      <c r="D198" s="11"/>
      <c r="E198" s="11"/>
      <c r="F198" s="40"/>
      <c r="G198" s="11"/>
      <c r="H198" s="11"/>
      <c r="I198" s="11"/>
      <c r="J198" s="45" t="str">
        <f>IF(I198="","",IFERROR(INDEX(Proc!$B$8:$F$57,MATCH(Mapa!I198,Proc!$E$8:$E$57,0),3),""))</f>
        <v/>
      </c>
      <c r="K198" s="27"/>
      <c r="L198" s="11"/>
      <c r="AE198" s="64">
        <v>191</v>
      </c>
      <c r="AF198" s="64" t="str">
        <f t="shared" si="4"/>
        <v/>
      </c>
    </row>
    <row r="199" spans="1:32" ht="24.95" customHeight="1">
      <c r="A199" s="65" t="str">
        <f t="shared" si="5"/>
        <v/>
      </c>
      <c r="B199" s="14">
        <v>192</v>
      </c>
      <c r="C199" s="35"/>
      <c r="D199" s="11"/>
      <c r="E199" s="11"/>
      <c r="F199" s="40"/>
      <c r="G199" s="11"/>
      <c r="H199" s="11"/>
      <c r="I199" s="11"/>
      <c r="J199" s="45" t="str">
        <f>IF(I199="","",IFERROR(INDEX(Proc!$B$8:$F$57,MATCH(Mapa!I199,Proc!$E$8:$E$57,0),3),""))</f>
        <v/>
      </c>
      <c r="K199" s="27"/>
      <c r="L199" s="11"/>
      <c r="AE199" s="64">
        <v>192</v>
      </c>
      <c r="AF199" s="64" t="str">
        <f t="shared" si="4"/>
        <v/>
      </c>
    </row>
    <row r="200" spans="1:32" ht="24.95" customHeight="1">
      <c r="A200" s="65" t="str">
        <f t="shared" si="5"/>
        <v/>
      </c>
      <c r="B200" s="14">
        <v>193</v>
      </c>
      <c r="C200" s="35"/>
      <c r="D200" s="11"/>
      <c r="E200" s="11"/>
      <c r="F200" s="40"/>
      <c r="G200" s="11"/>
      <c r="H200" s="11"/>
      <c r="I200" s="11"/>
      <c r="J200" s="45" t="str">
        <f>IF(I200="","",IFERROR(INDEX(Proc!$B$8:$F$57,MATCH(Mapa!I200,Proc!$E$8:$E$57,0),3),""))</f>
        <v/>
      </c>
      <c r="K200" s="27"/>
      <c r="L200" s="11"/>
      <c r="AE200" s="64">
        <v>193</v>
      </c>
      <c r="AF200" s="64" t="str">
        <f t="shared" ref="AF200:AF263" si="6">IFERROR(INDEX($A$8:$C$307,MATCH(SMALL($A$8:$A$307,$AE200),$A$8:$A$307,0),3),"")</f>
        <v/>
      </c>
    </row>
    <row r="201" spans="1:32" ht="24.95" customHeight="1">
      <c r="A201" s="65" t="str">
        <f t="shared" ref="A201:A264" si="7">IF($C201="","",VLOOKUP(UPPER(LEFT($C201,1)),$AA$8:$AC$33,2,FALSE)+VLOOKUP(UPPER(RIGHT(LEFT($C201,SEARCH(" ",$C201)+1),1)),$AA$8:$AC$33,3,FALSE)+(ROW()/10000))</f>
        <v/>
      </c>
      <c r="B201" s="14">
        <v>194</v>
      </c>
      <c r="C201" s="35"/>
      <c r="D201" s="11"/>
      <c r="E201" s="11"/>
      <c r="F201" s="40"/>
      <c r="G201" s="11"/>
      <c r="H201" s="11"/>
      <c r="I201" s="11"/>
      <c r="J201" s="45" t="str">
        <f>IF(I201="","",IFERROR(INDEX(Proc!$B$8:$F$57,MATCH(Mapa!I201,Proc!$E$8:$E$57,0),3),""))</f>
        <v/>
      </c>
      <c r="K201" s="27"/>
      <c r="L201" s="11"/>
      <c r="AE201" s="64">
        <v>194</v>
      </c>
      <c r="AF201" s="64" t="str">
        <f t="shared" si="6"/>
        <v/>
      </c>
    </row>
    <row r="202" spans="1:32" ht="24.95" customHeight="1">
      <c r="A202" s="65" t="str">
        <f t="shared" si="7"/>
        <v/>
      </c>
      <c r="B202" s="14">
        <v>195</v>
      </c>
      <c r="C202" s="35"/>
      <c r="D202" s="11"/>
      <c r="E202" s="11"/>
      <c r="F202" s="40"/>
      <c r="G202" s="11"/>
      <c r="H202" s="11"/>
      <c r="I202" s="11"/>
      <c r="J202" s="45" t="str">
        <f>IF(I202="","",IFERROR(INDEX(Proc!$B$8:$F$57,MATCH(Mapa!I202,Proc!$E$8:$E$57,0),3),""))</f>
        <v/>
      </c>
      <c r="K202" s="27"/>
      <c r="L202" s="11"/>
      <c r="AE202" s="64">
        <v>195</v>
      </c>
      <c r="AF202" s="64" t="str">
        <f t="shared" si="6"/>
        <v/>
      </c>
    </row>
    <row r="203" spans="1:32" ht="24.95" customHeight="1">
      <c r="A203" s="65" t="str">
        <f t="shared" si="7"/>
        <v/>
      </c>
      <c r="B203" s="14">
        <v>196</v>
      </c>
      <c r="C203" s="35"/>
      <c r="D203" s="11"/>
      <c r="E203" s="11"/>
      <c r="F203" s="40"/>
      <c r="G203" s="11"/>
      <c r="H203" s="11"/>
      <c r="I203" s="11"/>
      <c r="J203" s="45" t="str">
        <f>IF(I203="","",IFERROR(INDEX(Proc!$B$8:$F$57,MATCH(Mapa!I203,Proc!$E$8:$E$57,0),3),""))</f>
        <v/>
      </c>
      <c r="K203" s="27"/>
      <c r="L203" s="11"/>
      <c r="AE203" s="64">
        <v>196</v>
      </c>
      <c r="AF203" s="64" t="str">
        <f t="shared" si="6"/>
        <v/>
      </c>
    </row>
    <row r="204" spans="1:32" ht="24.95" customHeight="1">
      <c r="A204" s="65" t="str">
        <f t="shared" si="7"/>
        <v/>
      </c>
      <c r="B204" s="14">
        <v>197</v>
      </c>
      <c r="C204" s="35"/>
      <c r="D204" s="11"/>
      <c r="E204" s="11"/>
      <c r="F204" s="40"/>
      <c r="G204" s="11"/>
      <c r="H204" s="11"/>
      <c r="I204" s="11"/>
      <c r="J204" s="45" t="str">
        <f>IF(I204="","",IFERROR(INDEX(Proc!$B$8:$F$57,MATCH(Mapa!I204,Proc!$E$8:$E$57,0),3),""))</f>
        <v/>
      </c>
      <c r="K204" s="27"/>
      <c r="L204" s="11"/>
      <c r="AE204" s="64">
        <v>197</v>
      </c>
      <c r="AF204" s="64" t="str">
        <f t="shared" si="6"/>
        <v/>
      </c>
    </row>
    <row r="205" spans="1:32" ht="24.95" customHeight="1">
      <c r="A205" s="65" t="str">
        <f t="shared" si="7"/>
        <v/>
      </c>
      <c r="B205" s="14">
        <v>198</v>
      </c>
      <c r="C205" s="35"/>
      <c r="D205" s="11"/>
      <c r="E205" s="11"/>
      <c r="F205" s="40"/>
      <c r="G205" s="11"/>
      <c r="H205" s="11"/>
      <c r="I205" s="11"/>
      <c r="J205" s="45" t="str">
        <f>IF(I205="","",IFERROR(INDEX(Proc!$B$8:$F$57,MATCH(Mapa!I205,Proc!$E$8:$E$57,0),3),""))</f>
        <v/>
      </c>
      <c r="K205" s="27"/>
      <c r="L205" s="11"/>
      <c r="AE205" s="64">
        <v>198</v>
      </c>
      <c r="AF205" s="64" t="str">
        <f t="shared" si="6"/>
        <v/>
      </c>
    </row>
    <row r="206" spans="1:32" ht="24.95" customHeight="1">
      <c r="A206" s="65" t="str">
        <f t="shared" si="7"/>
        <v/>
      </c>
      <c r="B206" s="14">
        <v>199</v>
      </c>
      <c r="C206" s="35"/>
      <c r="D206" s="11"/>
      <c r="E206" s="11"/>
      <c r="F206" s="40"/>
      <c r="G206" s="11"/>
      <c r="H206" s="11"/>
      <c r="I206" s="11"/>
      <c r="J206" s="45" t="str">
        <f>IF(I206="","",IFERROR(INDEX(Proc!$B$8:$F$57,MATCH(Mapa!I206,Proc!$E$8:$E$57,0),3),""))</f>
        <v/>
      </c>
      <c r="K206" s="27"/>
      <c r="L206" s="11"/>
      <c r="AE206" s="64">
        <v>199</v>
      </c>
      <c r="AF206" s="64" t="str">
        <f t="shared" si="6"/>
        <v/>
      </c>
    </row>
    <row r="207" spans="1:32" ht="24.95" customHeight="1">
      <c r="A207" s="65" t="str">
        <f t="shared" si="7"/>
        <v/>
      </c>
      <c r="B207" s="14">
        <v>200</v>
      </c>
      <c r="C207" s="35"/>
      <c r="D207" s="11"/>
      <c r="E207" s="11"/>
      <c r="F207" s="40"/>
      <c r="G207" s="11"/>
      <c r="H207" s="11"/>
      <c r="I207" s="11"/>
      <c r="J207" s="45" t="str">
        <f>IF(I207="","",IFERROR(INDEX(Proc!$B$8:$F$57,MATCH(Mapa!I207,Proc!$E$8:$E$57,0),3),""))</f>
        <v/>
      </c>
      <c r="K207" s="27"/>
      <c r="L207" s="11"/>
      <c r="AE207" s="64">
        <v>200</v>
      </c>
      <c r="AF207" s="64" t="str">
        <f t="shared" si="6"/>
        <v/>
      </c>
    </row>
    <row r="208" spans="1:32" ht="24.95" customHeight="1">
      <c r="A208" s="65" t="str">
        <f t="shared" si="7"/>
        <v/>
      </c>
      <c r="B208" s="14">
        <v>201</v>
      </c>
      <c r="C208" s="35"/>
      <c r="D208" s="11"/>
      <c r="E208" s="11"/>
      <c r="F208" s="40"/>
      <c r="G208" s="11"/>
      <c r="H208" s="11"/>
      <c r="I208" s="11"/>
      <c r="J208" s="45" t="str">
        <f>IF(I208="","",IFERROR(INDEX(Proc!$B$8:$F$57,MATCH(Mapa!I208,Proc!$E$8:$E$57,0),3),""))</f>
        <v/>
      </c>
      <c r="K208" s="27"/>
      <c r="L208" s="11"/>
      <c r="AE208" s="64">
        <v>201</v>
      </c>
      <c r="AF208" s="64" t="str">
        <f t="shared" si="6"/>
        <v/>
      </c>
    </row>
    <row r="209" spans="1:32" ht="24.95" customHeight="1">
      <c r="A209" s="65" t="str">
        <f t="shared" si="7"/>
        <v/>
      </c>
      <c r="B209" s="14">
        <v>202</v>
      </c>
      <c r="C209" s="35"/>
      <c r="D209" s="11"/>
      <c r="E209" s="11"/>
      <c r="F209" s="40"/>
      <c r="G209" s="11"/>
      <c r="H209" s="11"/>
      <c r="I209" s="11"/>
      <c r="J209" s="45" t="str">
        <f>IF(I209="","",IFERROR(INDEX(Proc!$B$8:$F$57,MATCH(Mapa!I209,Proc!$E$8:$E$57,0),3),""))</f>
        <v/>
      </c>
      <c r="K209" s="27"/>
      <c r="L209" s="11"/>
      <c r="AE209" s="64">
        <v>202</v>
      </c>
      <c r="AF209" s="64" t="str">
        <f t="shared" si="6"/>
        <v/>
      </c>
    </row>
    <row r="210" spans="1:32" ht="24.95" customHeight="1">
      <c r="A210" s="65" t="str">
        <f t="shared" si="7"/>
        <v/>
      </c>
      <c r="B210" s="14">
        <v>203</v>
      </c>
      <c r="C210" s="35"/>
      <c r="D210" s="11"/>
      <c r="E210" s="11"/>
      <c r="F210" s="40"/>
      <c r="G210" s="11"/>
      <c r="H210" s="11"/>
      <c r="I210" s="11"/>
      <c r="J210" s="45" t="str">
        <f>IF(I210="","",IFERROR(INDEX(Proc!$B$8:$F$57,MATCH(Mapa!I210,Proc!$E$8:$E$57,0),3),""))</f>
        <v/>
      </c>
      <c r="K210" s="27"/>
      <c r="L210" s="11"/>
      <c r="AE210" s="64">
        <v>203</v>
      </c>
      <c r="AF210" s="64" t="str">
        <f t="shared" si="6"/>
        <v/>
      </c>
    </row>
    <row r="211" spans="1:32" ht="24.95" customHeight="1">
      <c r="A211" s="65" t="str">
        <f t="shared" si="7"/>
        <v/>
      </c>
      <c r="B211" s="14">
        <v>204</v>
      </c>
      <c r="C211" s="35"/>
      <c r="D211" s="11"/>
      <c r="E211" s="11"/>
      <c r="F211" s="40"/>
      <c r="G211" s="11"/>
      <c r="H211" s="11"/>
      <c r="I211" s="11"/>
      <c r="J211" s="45" t="str">
        <f>IF(I211="","",IFERROR(INDEX(Proc!$B$8:$F$57,MATCH(Mapa!I211,Proc!$E$8:$E$57,0),3),""))</f>
        <v/>
      </c>
      <c r="K211" s="27"/>
      <c r="L211" s="11"/>
      <c r="AE211" s="64">
        <v>204</v>
      </c>
      <c r="AF211" s="64" t="str">
        <f t="shared" si="6"/>
        <v/>
      </c>
    </row>
    <row r="212" spans="1:32" ht="24.95" customHeight="1">
      <c r="A212" s="65" t="str">
        <f t="shared" si="7"/>
        <v/>
      </c>
      <c r="B212" s="14">
        <v>205</v>
      </c>
      <c r="C212" s="35"/>
      <c r="D212" s="11"/>
      <c r="E212" s="11"/>
      <c r="F212" s="40"/>
      <c r="G212" s="11"/>
      <c r="H212" s="11"/>
      <c r="I212" s="11"/>
      <c r="J212" s="45" t="str">
        <f>IF(I212="","",IFERROR(INDEX(Proc!$B$8:$F$57,MATCH(Mapa!I212,Proc!$E$8:$E$57,0),3),""))</f>
        <v/>
      </c>
      <c r="K212" s="27"/>
      <c r="L212" s="11"/>
      <c r="AE212" s="64">
        <v>205</v>
      </c>
      <c r="AF212" s="64" t="str">
        <f t="shared" si="6"/>
        <v/>
      </c>
    </row>
    <row r="213" spans="1:32" ht="24.95" customHeight="1">
      <c r="A213" s="65" t="str">
        <f t="shared" si="7"/>
        <v/>
      </c>
      <c r="B213" s="14">
        <v>206</v>
      </c>
      <c r="C213" s="35"/>
      <c r="D213" s="11"/>
      <c r="E213" s="11"/>
      <c r="F213" s="40"/>
      <c r="G213" s="11"/>
      <c r="H213" s="11"/>
      <c r="I213" s="11"/>
      <c r="J213" s="45" t="str">
        <f>IF(I213="","",IFERROR(INDEX(Proc!$B$8:$F$57,MATCH(Mapa!I213,Proc!$E$8:$E$57,0),3),""))</f>
        <v/>
      </c>
      <c r="K213" s="27"/>
      <c r="L213" s="11"/>
      <c r="AE213" s="64">
        <v>206</v>
      </c>
      <c r="AF213" s="64" t="str">
        <f t="shared" si="6"/>
        <v/>
      </c>
    </row>
    <row r="214" spans="1:32" ht="24.95" customHeight="1">
      <c r="A214" s="65" t="str">
        <f t="shared" si="7"/>
        <v/>
      </c>
      <c r="B214" s="14">
        <v>207</v>
      </c>
      <c r="C214" s="35"/>
      <c r="D214" s="11"/>
      <c r="E214" s="11"/>
      <c r="F214" s="40"/>
      <c r="G214" s="11"/>
      <c r="H214" s="11"/>
      <c r="I214" s="11"/>
      <c r="J214" s="45" t="str">
        <f>IF(I214="","",IFERROR(INDEX(Proc!$B$8:$F$57,MATCH(Mapa!I214,Proc!$E$8:$E$57,0),3),""))</f>
        <v/>
      </c>
      <c r="K214" s="27"/>
      <c r="L214" s="11"/>
      <c r="AE214" s="64">
        <v>207</v>
      </c>
      <c r="AF214" s="64" t="str">
        <f t="shared" si="6"/>
        <v/>
      </c>
    </row>
    <row r="215" spans="1:32" ht="24.95" customHeight="1">
      <c r="A215" s="65" t="str">
        <f t="shared" si="7"/>
        <v/>
      </c>
      <c r="B215" s="14">
        <v>208</v>
      </c>
      <c r="C215" s="35"/>
      <c r="D215" s="11"/>
      <c r="E215" s="11"/>
      <c r="F215" s="40"/>
      <c r="G215" s="11"/>
      <c r="H215" s="11"/>
      <c r="I215" s="11"/>
      <c r="J215" s="45" t="str">
        <f>IF(I215="","",IFERROR(INDEX(Proc!$B$8:$F$57,MATCH(Mapa!I215,Proc!$E$8:$E$57,0),3),""))</f>
        <v/>
      </c>
      <c r="K215" s="27"/>
      <c r="L215" s="11"/>
      <c r="AE215" s="64">
        <v>208</v>
      </c>
      <c r="AF215" s="64" t="str">
        <f t="shared" si="6"/>
        <v/>
      </c>
    </row>
    <row r="216" spans="1:32" ht="24.95" customHeight="1">
      <c r="A216" s="65" t="str">
        <f t="shared" si="7"/>
        <v/>
      </c>
      <c r="B216" s="14">
        <v>209</v>
      </c>
      <c r="C216" s="35"/>
      <c r="D216" s="11"/>
      <c r="E216" s="11"/>
      <c r="F216" s="40"/>
      <c r="G216" s="11"/>
      <c r="H216" s="11"/>
      <c r="I216" s="11"/>
      <c r="J216" s="45" t="str">
        <f>IF(I216="","",IFERROR(INDEX(Proc!$B$8:$F$57,MATCH(Mapa!I216,Proc!$E$8:$E$57,0),3),""))</f>
        <v/>
      </c>
      <c r="K216" s="27"/>
      <c r="L216" s="11"/>
      <c r="AE216" s="64">
        <v>209</v>
      </c>
      <c r="AF216" s="64" t="str">
        <f t="shared" si="6"/>
        <v/>
      </c>
    </row>
    <row r="217" spans="1:32" ht="24.95" customHeight="1">
      <c r="A217" s="65" t="str">
        <f t="shared" si="7"/>
        <v/>
      </c>
      <c r="B217" s="14">
        <v>210</v>
      </c>
      <c r="C217" s="35"/>
      <c r="D217" s="11"/>
      <c r="E217" s="11"/>
      <c r="F217" s="40"/>
      <c r="G217" s="11"/>
      <c r="H217" s="11"/>
      <c r="I217" s="11"/>
      <c r="J217" s="45" t="str">
        <f>IF(I217="","",IFERROR(INDEX(Proc!$B$8:$F$57,MATCH(Mapa!I217,Proc!$E$8:$E$57,0),3),""))</f>
        <v/>
      </c>
      <c r="K217" s="27"/>
      <c r="L217" s="11"/>
      <c r="AE217" s="64">
        <v>210</v>
      </c>
      <c r="AF217" s="64" t="str">
        <f t="shared" si="6"/>
        <v/>
      </c>
    </row>
    <row r="218" spans="1:32" ht="24.95" customHeight="1">
      <c r="A218" s="65" t="str">
        <f t="shared" si="7"/>
        <v/>
      </c>
      <c r="B218" s="14">
        <v>211</v>
      </c>
      <c r="C218" s="35"/>
      <c r="D218" s="11"/>
      <c r="E218" s="11"/>
      <c r="F218" s="40"/>
      <c r="G218" s="11"/>
      <c r="H218" s="11"/>
      <c r="I218" s="11"/>
      <c r="J218" s="45" t="str">
        <f>IF(I218="","",IFERROR(INDEX(Proc!$B$8:$F$57,MATCH(Mapa!I218,Proc!$E$8:$E$57,0),3),""))</f>
        <v/>
      </c>
      <c r="K218" s="27"/>
      <c r="L218" s="11"/>
      <c r="AE218" s="64">
        <v>211</v>
      </c>
      <c r="AF218" s="64" t="str">
        <f t="shared" si="6"/>
        <v/>
      </c>
    </row>
    <row r="219" spans="1:32" ht="24.95" customHeight="1">
      <c r="A219" s="65" t="str">
        <f t="shared" si="7"/>
        <v/>
      </c>
      <c r="B219" s="14">
        <v>212</v>
      </c>
      <c r="C219" s="35"/>
      <c r="D219" s="11"/>
      <c r="E219" s="11"/>
      <c r="F219" s="40"/>
      <c r="G219" s="11"/>
      <c r="H219" s="11"/>
      <c r="I219" s="11"/>
      <c r="J219" s="45" t="str">
        <f>IF(I219="","",IFERROR(INDEX(Proc!$B$8:$F$57,MATCH(Mapa!I219,Proc!$E$8:$E$57,0),3),""))</f>
        <v/>
      </c>
      <c r="K219" s="27"/>
      <c r="L219" s="11"/>
      <c r="AE219" s="64">
        <v>212</v>
      </c>
      <c r="AF219" s="64" t="str">
        <f t="shared" si="6"/>
        <v/>
      </c>
    </row>
    <row r="220" spans="1:32" ht="24.95" customHeight="1">
      <c r="A220" s="65" t="str">
        <f t="shared" si="7"/>
        <v/>
      </c>
      <c r="B220" s="14">
        <v>213</v>
      </c>
      <c r="C220" s="35"/>
      <c r="D220" s="11"/>
      <c r="E220" s="11"/>
      <c r="F220" s="40"/>
      <c r="G220" s="11"/>
      <c r="H220" s="11"/>
      <c r="I220" s="11"/>
      <c r="J220" s="45" t="str">
        <f>IF(I220="","",IFERROR(INDEX(Proc!$B$8:$F$57,MATCH(Mapa!I220,Proc!$E$8:$E$57,0),3),""))</f>
        <v/>
      </c>
      <c r="K220" s="27"/>
      <c r="L220" s="11"/>
      <c r="AE220" s="64">
        <v>213</v>
      </c>
      <c r="AF220" s="64" t="str">
        <f t="shared" si="6"/>
        <v/>
      </c>
    </row>
    <row r="221" spans="1:32" ht="24.95" customHeight="1">
      <c r="A221" s="65" t="str">
        <f t="shared" si="7"/>
        <v/>
      </c>
      <c r="B221" s="14">
        <v>214</v>
      </c>
      <c r="C221" s="35"/>
      <c r="D221" s="11"/>
      <c r="E221" s="11"/>
      <c r="F221" s="40"/>
      <c r="G221" s="11"/>
      <c r="H221" s="11"/>
      <c r="I221" s="11"/>
      <c r="J221" s="45" t="str">
        <f>IF(I221="","",IFERROR(INDEX(Proc!$B$8:$F$57,MATCH(Mapa!I221,Proc!$E$8:$E$57,0),3),""))</f>
        <v/>
      </c>
      <c r="K221" s="27"/>
      <c r="L221" s="11"/>
      <c r="AE221" s="64">
        <v>214</v>
      </c>
      <c r="AF221" s="64" t="str">
        <f t="shared" si="6"/>
        <v/>
      </c>
    </row>
    <row r="222" spans="1:32" ht="24.95" customHeight="1">
      <c r="A222" s="65" t="str">
        <f t="shared" si="7"/>
        <v/>
      </c>
      <c r="B222" s="14">
        <v>215</v>
      </c>
      <c r="C222" s="35"/>
      <c r="D222" s="11"/>
      <c r="E222" s="11"/>
      <c r="F222" s="40"/>
      <c r="G222" s="11"/>
      <c r="H222" s="11"/>
      <c r="I222" s="11"/>
      <c r="J222" s="45" t="str">
        <f>IF(I222="","",IFERROR(INDEX(Proc!$B$8:$F$57,MATCH(Mapa!I222,Proc!$E$8:$E$57,0),3),""))</f>
        <v/>
      </c>
      <c r="K222" s="27"/>
      <c r="L222" s="11"/>
      <c r="AE222" s="64">
        <v>215</v>
      </c>
      <c r="AF222" s="64" t="str">
        <f t="shared" si="6"/>
        <v/>
      </c>
    </row>
    <row r="223" spans="1:32" ht="24.95" customHeight="1">
      <c r="A223" s="65" t="str">
        <f t="shared" si="7"/>
        <v/>
      </c>
      <c r="B223" s="14">
        <v>216</v>
      </c>
      <c r="C223" s="35"/>
      <c r="D223" s="11"/>
      <c r="E223" s="11"/>
      <c r="F223" s="40"/>
      <c r="G223" s="11"/>
      <c r="H223" s="11"/>
      <c r="I223" s="11"/>
      <c r="J223" s="45" t="str">
        <f>IF(I223="","",IFERROR(INDEX(Proc!$B$8:$F$57,MATCH(Mapa!I223,Proc!$E$8:$E$57,0),3),""))</f>
        <v/>
      </c>
      <c r="K223" s="27"/>
      <c r="L223" s="11"/>
      <c r="AE223" s="64">
        <v>216</v>
      </c>
      <c r="AF223" s="64" t="str">
        <f t="shared" si="6"/>
        <v/>
      </c>
    </row>
    <row r="224" spans="1:32" ht="24.95" customHeight="1">
      <c r="A224" s="65" t="str">
        <f t="shared" si="7"/>
        <v/>
      </c>
      <c r="B224" s="14">
        <v>217</v>
      </c>
      <c r="C224" s="35"/>
      <c r="D224" s="11"/>
      <c r="E224" s="11"/>
      <c r="F224" s="40"/>
      <c r="G224" s="11"/>
      <c r="H224" s="11"/>
      <c r="I224" s="11"/>
      <c r="J224" s="45" t="str">
        <f>IF(I224="","",IFERROR(INDEX(Proc!$B$8:$F$57,MATCH(Mapa!I224,Proc!$E$8:$E$57,0),3),""))</f>
        <v/>
      </c>
      <c r="K224" s="27"/>
      <c r="L224" s="11"/>
      <c r="AE224" s="64">
        <v>217</v>
      </c>
      <c r="AF224" s="64" t="str">
        <f t="shared" si="6"/>
        <v/>
      </c>
    </row>
    <row r="225" spans="1:32" ht="24.95" customHeight="1">
      <c r="A225" s="65" t="str">
        <f t="shared" si="7"/>
        <v/>
      </c>
      <c r="B225" s="14">
        <v>218</v>
      </c>
      <c r="C225" s="35"/>
      <c r="D225" s="11"/>
      <c r="E225" s="11"/>
      <c r="F225" s="40"/>
      <c r="G225" s="11"/>
      <c r="H225" s="11"/>
      <c r="I225" s="11"/>
      <c r="J225" s="45" t="str">
        <f>IF(I225="","",IFERROR(INDEX(Proc!$B$8:$F$57,MATCH(Mapa!I225,Proc!$E$8:$E$57,0),3),""))</f>
        <v/>
      </c>
      <c r="K225" s="27"/>
      <c r="L225" s="11"/>
      <c r="AE225" s="64">
        <v>218</v>
      </c>
      <c r="AF225" s="64" t="str">
        <f t="shared" si="6"/>
        <v/>
      </c>
    </row>
    <row r="226" spans="1:32" ht="24.95" customHeight="1">
      <c r="A226" s="65" t="str">
        <f t="shared" si="7"/>
        <v/>
      </c>
      <c r="B226" s="14">
        <v>219</v>
      </c>
      <c r="C226" s="35"/>
      <c r="D226" s="11"/>
      <c r="E226" s="11"/>
      <c r="F226" s="40"/>
      <c r="G226" s="11"/>
      <c r="H226" s="11"/>
      <c r="I226" s="11"/>
      <c r="J226" s="45" t="str">
        <f>IF(I226="","",IFERROR(INDEX(Proc!$B$8:$F$57,MATCH(Mapa!I226,Proc!$E$8:$E$57,0),3),""))</f>
        <v/>
      </c>
      <c r="K226" s="27"/>
      <c r="L226" s="11"/>
      <c r="AE226" s="64">
        <v>219</v>
      </c>
      <c r="AF226" s="64" t="str">
        <f t="shared" si="6"/>
        <v/>
      </c>
    </row>
    <row r="227" spans="1:32" ht="24.95" customHeight="1">
      <c r="A227" s="65" t="str">
        <f t="shared" si="7"/>
        <v/>
      </c>
      <c r="B227" s="14">
        <v>220</v>
      </c>
      <c r="C227" s="35"/>
      <c r="D227" s="11"/>
      <c r="E227" s="11"/>
      <c r="F227" s="40"/>
      <c r="G227" s="11"/>
      <c r="H227" s="11"/>
      <c r="I227" s="11"/>
      <c r="J227" s="45" t="str">
        <f>IF(I227="","",IFERROR(INDEX(Proc!$B$8:$F$57,MATCH(Mapa!I227,Proc!$E$8:$E$57,0),3),""))</f>
        <v/>
      </c>
      <c r="K227" s="27"/>
      <c r="L227" s="11"/>
      <c r="AE227" s="64">
        <v>220</v>
      </c>
      <c r="AF227" s="64" t="str">
        <f t="shared" si="6"/>
        <v/>
      </c>
    </row>
    <row r="228" spans="1:32" ht="24.95" customHeight="1">
      <c r="A228" s="65" t="str">
        <f t="shared" si="7"/>
        <v/>
      </c>
      <c r="B228" s="14">
        <v>221</v>
      </c>
      <c r="C228" s="35"/>
      <c r="D228" s="11"/>
      <c r="E228" s="11"/>
      <c r="F228" s="40"/>
      <c r="G228" s="11"/>
      <c r="H228" s="11"/>
      <c r="I228" s="11"/>
      <c r="J228" s="45" t="str">
        <f>IF(I228="","",IFERROR(INDEX(Proc!$B$8:$F$57,MATCH(Mapa!I228,Proc!$E$8:$E$57,0),3),""))</f>
        <v/>
      </c>
      <c r="K228" s="27"/>
      <c r="L228" s="11"/>
      <c r="AE228" s="64">
        <v>221</v>
      </c>
      <c r="AF228" s="64" t="str">
        <f t="shared" si="6"/>
        <v/>
      </c>
    </row>
    <row r="229" spans="1:32" ht="24.95" customHeight="1">
      <c r="A229" s="65" t="str">
        <f t="shared" si="7"/>
        <v/>
      </c>
      <c r="B229" s="14">
        <v>222</v>
      </c>
      <c r="C229" s="35"/>
      <c r="D229" s="11"/>
      <c r="E229" s="11"/>
      <c r="F229" s="40"/>
      <c r="G229" s="11"/>
      <c r="H229" s="11"/>
      <c r="I229" s="11"/>
      <c r="J229" s="45" t="str">
        <f>IF(I229="","",IFERROR(INDEX(Proc!$B$8:$F$57,MATCH(Mapa!I229,Proc!$E$8:$E$57,0),3),""))</f>
        <v/>
      </c>
      <c r="K229" s="27"/>
      <c r="L229" s="11"/>
      <c r="AE229" s="64">
        <v>222</v>
      </c>
      <c r="AF229" s="64" t="str">
        <f t="shared" si="6"/>
        <v/>
      </c>
    </row>
    <row r="230" spans="1:32" ht="24.95" customHeight="1">
      <c r="A230" s="65" t="str">
        <f t="shared" si="7"/>
        <v/>
      </c>
      <c r="B230" s="14">
        <v>223</v>
      </c>
      <c r="C230" s="35"/>
      <c r="D230" s="11"/>
      <c r="E230" s="11"/>
      <c r="F230" s="40"/>
      <c r="G230" s="11"/>
      <c r="H230" s="11"/>
      <c r="I230" s="11"/>
      <c r="J230" s="45" t="str">
        <f>IF(I230="","",IFERROR(INDEX(Proc!$B$8:$F$57,MATCH(Mapa!I230,Proc!$E$8:$E$57,0),3),""))</f>
        <v/>
      </c>
      <c r="K230" s="27"/>
      <c r="L230" s="11"/>
      <c r="AE230" s="64">
        <v>223</v>
      </c>
      <c r="AF230" s="64" t="str">
        <f t="shared" si="6"/>
        <v/>
      </c>
    </row>
    <row r="231" spans="1:32" ht="24.95" customHeight="1">
      <c r="A231" s="65" t="str">
        <f t="shared" si="7"/>
        <v/>
      </c>
      <c r="B231" s="14">
        <v>224</v>
      </c>
      <c r="C231" s="35"/>
      <c r="D231" s="11"/>
      <c r="E231" s="11"/>
      <c r="F231" s="40"/>
      <c r="G231" s="11"/>
      <c r="H231" s="11"/>
      <c r="I231" s="11"/>
      <c r="J231" s="45" t="str">
        <f>IF(I231="","",IFERROR(INDEX(Proc!$B$8:$F$57,MATCH(Mapa!I231,Proc!$E$8:$E$57,0),3),""))</f>
        <v/>
      </c>
      <c r="K231" s="27"/>
      <c r="L231" s="11"/>
      <c r="AE231" s="64">
        <v>224</v>
      </c>
      <c r="AF231" s="64" t="str">
        <f t="shared" si="6"/>
        <v/>
      </c>
    </row>
    <row r="232" spans="1:32" ht="24.95" customHeight="1">
      <c r="A232" s="65" t="str">
        <f t="shared" si="7"/>
        <v/>
      </c>
      <c r="B232" s="14">
        <v>225</v>
      </c>
      <c r="C232" s="35"/>
      <c r="D232" s="11"/>
      <c r="E232" s="11"/>
      <c r="F232" s="40"/>
      <c r="G232" s="11"/>
      <c r="H232" s="11"/>
      <c r="I232" s="11"/>
      <c r="J232" s="45" t="str">
        <f>IF(I232="","",IFERROR(INDEX(Proc!$B$8:$F$57,MATCH(Mapa!I232,Proc!$E$8:$E$57,0),3),""))</f>
        <v/>
      </c>
      <c r="K232" s="27"/>
      <c r="L232" s="11"/>
      <c r="AE232" s="64">
        <v>225</v>
      </c>
      <c r="AF232" s="64" t="str">
        <f t="shared" si="6"/>
        <v/>
      </c>
    </row>
    <row r="233" spans="1:32" ht="24.95" customHeight="1">
      <c r="A233" s="65" t="str">
        <f t="shared" si="7"/>
        <v/>
      </c>
      <c r="B233" s="14">
        <v>226</v>
      </c>
      <c r="C233" s="35"/>
      <c r="D233" s="11"/>
      <c r="E233" s="11"/>
      <c r="F233" s="40"/>
      <c r="G233" s="11"/>
      <c r="H233" s="11"/>
      <c r="I233" s="11"/>
      <c r="J233" s="45" t="str">
        <f>IF(I233="","",IFERROR(INDEX(Proc!$B$8:$F$57,MATCH(Mapa!I233,Proc!$E$8:$E$57,0),3),""))</f>
        <v/>
      </c>
      <c r="K233" s="27"/>
      <c r="L233" s="11"/>
      <c r="AE233" s="64">
        <v>226</v>
      </c>
      <c r="AF233" s="64" t="str">
        <f t="shared" si="6"/>
        <v/>
      </c>
    </row>
    <row r="234" spans="1:32" ht="24.95" customHeight="1">
      <c r="A234" s="65" t="str">
        <f t="shared" si="7"/>
        <v/>
      </c>
      <c r="B234" s="14">
        <v>227</v>
      </c>
      <c r="C234" s="35"/>
      <c r="D234" s="11"/>
      <c r="E234" s="11"/>
      <c r="F234" s="40"/>
      <c r="G234" s="11"/>
      <c r="H234" s="11"/>
      <c r="I234" s="11"/>
      <c r="J234" s="45" t="str">
        <f>IF(I234="","",IFERROR(INDEX(Proc!$B$8:$F$57,MATCH(Mapa!I234,Proc!$E$8:$E$57,0),3),""))</f>
        <v/>
      </c>
      <c r="K234" s="27"/>
      <c r="L234" s="11"/>
      <c r="AE234" s="64">
        <v>227</v>
      </c>
      <c r="AF234" s="64" t="str">
        <f t="shared" si="6"/>
        <v/>
      </c>
    </row>
    <row r="235" spans="1:32" ht="24.95" customHeight="1">
      <c r="A235" s="65" t="str">
        <f t="shared" si="7"/>
        <v/>
      </c>
      <c r="B235" s="14">
        <v>228</v>
      </c>
      <c r="C235" s="35"/>
      <c r="D235" s="11"/>
      <c r="E235" s="11"/>
      <c r="F235" s="40"/>
      <c r="G235" s="11"/>
      <c r="H235" s="11"/>
      <c r="I235" s="11"/>
      <c r="J235" s="45" t="str">
        <f>IF(I235="","",IFERROR(INDEX(Proc!$B$8:$F$57,MATCH(Mapa!I235,Proc!$E$8:$E$57,0),3),""))</f>
        <v/>
      </c>
      <c r="K235" s="27"/>
      <c r="L235" s="11"/>
      <c r="AE235" s="64">
        <v>228</v>
      </c>
      <c r="AF235" s="64" t="str">
        <f t="shared" si="6"/>
        <v/>
      </c>
    </row>
    <row r="236" spans="1:32" ht="24.95" customHeight="1">
      <c r="A236" s="65" t="str">
        <f t="shared" si="7"/>
        <v/>
      </c>
      <c r="B236" s="14">
        <v>229</v>
      </c>
      <c r="C236" s="35"/>
      <c r="D236" s="11"/>
      <c r="E236" s="11"/>
      <c r="F236" s="40"/>
      <c r="G236" s="11"/>
      <c r="H236" s="11"/>
      <c r="I236" s="11"/>
      <c r="J236" s="45" t="str">
        <f>IF(I236="","",IFERROR(INDEX(Proc!$B$8:$F$57,MATCH(Mapa!I236,Proc!$E$8:$E$57,0),3),""))</f>
        <v/>
      </c>
      <c r="K236" s="27"/>
      <c r="L236" s="11"/>
      <c r="AE236" s="64">
        <v>229</v>
      </c>
      <c r="AF236" s="64" t="str">
        <f t="shared" si="6"/>
        <v/>
      </c>
    </row>
    <row r="237" spans="1:32" ht="24.95" customHeight="1">
      <c r="A237" s="65" t="str">
        <f t="shared" si="7"/>
        <v/>
      </c>
      <c r="B237" s="14">
        <v>230</v>
      </c>
      <c r="C237" s="35"/>
      <c r="D237" s="11"/>
      <c r="E237" s="11"/>
      <c r="F237" s="40"/>
      <c r="G237" s="11"/>
      <c r="H237" s="11"/>
      <c r="I237" s="11"/>
      <c r="J237" s="45" t="str">
        <f>IF(I237="","",IFERROR(INDEX(Proc!$B$8:$F$57,MATCH(Mapa!I237,Proc!$E$8:$E$57,0),3),""))</f>
        <v/>
      </c>
      <c r="K237" s="27"/>
      <c r="L237" s="11"/>
      <c r="AE237" s="64">
        <v>230</v>
      </c>
      <c r="AF237" s="64" t="str">
        <f t="shared" si="6"/>
        <v/>
      </c>
    </row>
    <row r="238" spans="1:32" ht="24.95" customHeight="1">
      <c r="A238" s="65" t="str">
        <f t="shared" si="7"/>
        <v/>
      </c>
      <c r="B238" s="14">
        <v>231</v>
      </c>
      <c r="C238" s="35"/>
      <c r="D238" s="11"/>
      <c r="E238" s="11"/>
      <c r="F238" s="40"/>
      <c r="G238" s="11"/>
      <c r="H238" s="11"/>
      <c r="I238" s="11"/>
      <c r="J238" s="45" t="str">
        <f>IF(I238="","",IFERROR(INDEX(Proc!$B$8:$F$57,MATCH(Mapa!I238,Proc!$E$8:$E$57,0),3),""))</f>
        <v/>
      </c>
      <c r="K238" s="27"/>
      <c r="L238" s="11"/>
      <c r="AE238" s="64">
        <v>231</v>
      </c>
      <c r="AF238" s="64" t="str">
        <f t="shared" si="6"/>
        <v/>
      </c>
    </row>
    <row r="239" spans="1:32" ht="24.95" customHeight="1">
      <c r="A239" s="65" t="str">
        <f t="shared" si="7"/>
        <v/>
      </c>
      <c r="B239" s="14">
        <v>232</v>
      </c>
      <c r="C239" s="35"/>
      <c r="D239" s="11"/>
      <c r="E239" s="11"/>
      <c r="F239" s="40"/>
      <c r="G239" s="11"/>
      <c r="H239" s="11"/>
      <c r="I239" s="11"/>
      <c r="J239" s="45" t="str">
        <f>IF(I239="","",IFERROR(INDEX(Proc!$B$8:$F$57,MATCH(Mapa!I239,Proc!$E$8:$E$57,0),3),""))</f>
        <v/>
      </c>
      <c r="K239" s="27"/>
      <c r="L239" s="11"/>
      <c r="AE239" s="64">
        <v>232</v>
      </c>
      <c r="AF239" s="64" t="str">
        <f t="shared" si="6"/>
        <v/>
      </c>
    </row>
    <row r="240" spans="1:32" ht="24.95" customHeight="1">
      <c r="A240" s="65" t="str">
        <f t="shared" si="7"/>
        <v/>
      </c>
      <c r="B240" s="14">
        <v>233</v>
      </c>
      <c r="C240" s="35"/>
      <c r="D240" s="11"/>
      <c r="E240" s="11"/>
      <c r="F240" s="40"/>
      <c r="G240" s="11"/>
      <c r="H240" s="11"/>
      <c r="I240" s="11"/>
      <c r="J240" s="45" t="str">
        <f>IF(I240="","",IFERROR(INDEX(Proc!$B$8:$F$57,MATCH(Mapa!I240,Proc!$E$8:$E$57,0),3),""))</f>
        <v/>
      </c>
      <c r="K240" s="27"/>
      <c r="L240" s="11"/>
      <c r="AE240" s="64">
        <v>233</v>
      </c>
      <c r="AF240" s="64" t="str">
        <f t="shared" si="6"/>
        <v/>
      </c>
    </row>
    <row r="241" spans="1:32" ht="24.95" customHeight="1">
      <c r="A241" s="65" t="str">
        <f t="shared" si="7"/>
        <v/>
      </c>
      <c r="B241" s="14">
        <v>234</v>
      </c>
      <c r="C241" s="35"/>
      <c r="D241" s="11"/>
      <c r="E241" s="11"/>
      <c r="F241" s="40"/>
      <c r="G241" s="11"/>
      <c r="H241" s="11"/>
      <c r="I241" s="11"/>
      <c r="J241" s="45" t="str">
        <f>IF(I241="","",IFERROR(INDEX(Proc!$B$8:$F$57,MATCH(Mapa!I241,Proc!$E$8:$E$57,0),3),""))</f>
        <v/>
      </c>
      <c r="K241" s="27"/>
      <c r="L241" s="11"/>
      <c r="AE241" s="64">
        <v>234</v>
      </c>
      <c r="AF241" s="64" t="str">
        <f t="shared" si="6"/>
        <v/>
      </c>
    </row>
    <row r="242" spans="1:32" ht="24.95" customHeight="1">
      <c r="A242" s="65" t="str">
        <f t="shared" si="7"/>
        <v/>
      </c>
      <c r="B242" s="14">
        <v>235</v>
      </c>
      <c r="C242" s="35"/>
      <c r="D242" s="11"/>
      <c r="E242" s="11"/>
      <c r="F242" s="40"/>
      <c r="G242" s="11"/>
      <c r="H242" s="11"/>
      <c r="I242" s="11"/>
      <c r="J242" s="45" t="str">
        <f>IF(I242="","",IFERROR(INDEX(Proc!$B$8:$F$57,MATCH(Mapa!I242,Proc!$E$8:$E$57,0),3),""))</f>
        <v/>
      </c>
      <c r="K242" s="27"/>
      <c r="L242" s="11"/>
      <c r="AE242" s="64">
        <v>235</v>
      </c>
      <c r="AF242" s="64" t="str">
        <f t="shared" si="6"/>
        <v/>
      </c>
    </row>
    <row r="243" spans="1:32" ht="24.95" customHeight="1">
      <c r="A243" s="65" t="str">
        <f t="shared" si="7"/>
        <v/>
      </c>
      <c r="B243" s="14">
        <v>236</v>
      </c>
      <c r="C243" s="35"/>
      <c r="D243" s="11"/>
      <c r="E243" s="11"/>
      <c r="F243" s="40"/>
      <c r="G243" s="11"/>
      <c r="H243" s="11"/>
      <c r="I243" s="11"/>
      <c r="J243" s="45" t="str">
        <f>IF(I243="","",IFERROR(INDEX(Proc!$B$8:$F$57,MATCH(Mapa!I243,Proc!$E$8:$E$57,0),3),""))</f>
        <v/>
      </c>
      <c r="K243" s="27"/>
      <c r="L243" s="11"/>
      <c r="AE243" s="64">
        <v>236</v>
      </c>
      <c r="AF243" s="64" t="str">
        <f t="shared" si="6"/>
        <v/>
      </c>
    </row>
    <row r="244" spans="1:32" ht="24.95" customHeight="1">
      <c r="A244" s="65" t="str">
        <f t="shared" si="7"/>
        <v/>
      </c>
      <c r="B244" s="14">
        <v>237</v>
      </c>
      <c r="C244" s="35"/>
      <c r="D244" s="11"/>
      <c r="E244" s="11"/>
      <c r="F244" s="40"/>
      <c r="G244" s="11"/>
      <c r="H244" s="11"/>
      <c r="I244" s="11"/>
      <c r="J244" s="45" t="str">
        <f>IF(I244="","",IFERROR(INDEX(Proc!$B$8:$F$57,MATCH(Mapa!I244,Proc!$E$8:$E$57,0),3),""))</f>
        <v/>
      </c>
      <c r="K244" s="27"/>
      <c r="L244" s="11"/>
      <c r="AE244" s="64">
        <v>237</v>
      </c>
      <c r="AF244" s="64" t="str">
        <f t="shared" si="6"/>
        <v/>
      </c>
    </row>
    <row r="245" spans="1:32" ht="24.95" customHeight="1">
      <c r="A245" s="65" t="str">
        <f t="shared" si="7"/>
        <v/>
      </c>
      <c r="B245" s="14">
        <v>238</v>
      </c>
      <c r="C245" s="35"/>
      <c r="D245" s="11"/>
      <c r="E245" s="11"/>
      <c r="F245" s="40"/>
      <c r="G245" s="11"/>
      <c r="H245" s="11"/>
      <c r="I245" s="11"/>
      <c r="J245" s="45" t="str">
        <f>IF(I245="","",IFERROR(INDEX(Proc!$B$8:$F$57,MATCH(Mapa!I245,Proc!$E$8:$E$57,0),3),""))</f>
        <v/>
      </c>
      <c r="K245" s="27"/>
      <c r="L245" s="11"/>
      <c r="AE245" s="64">
        <v>238</v>
      </c>
      <c r="AF245" s="64" t="str">
        <f t="shared" si="6"/>
        <v/>
      </c>
    </row>
    <row r="246" spans="1:32" ht="24.95" customHeight="1">
      <c r="A246" s="65" t="str">
        <f t="shared" si="7"/>
        <v/>
      </c>
      <c r="B246" s="14">
        <v>239</v>
      </c>
      <c r="C246" s="35"/>
      <c r="D246" s="11"/>
      <c r="E246" s="11"/>
      <c r="F246" s="40"/>
      <c r="G246" s="11"/>
      <c r="H246" s="11"/>
      <c r="I246" s="11"/>
      <c r="J246" s="45" t="str">
        <f>IF(I246="","",IFERROR(INDEX(Proc!$B$8:$F$57,MATCH(Mapa!I246,Proc!$E$8:$E$57,0),3),""))</f>
        <v/>
      </c>
      <c r="K246" s="27"/>
      <c r="L246" s="11"/>
      <c r="AE246" s="64">
        <v>239</v>
      </c>
      <c r="AF246" s="64" t="str">
        <f t="shared" si="6"/>
        <v/>
      </c>
    </row>
    <row r="247" spans="1:32" ht="24.95" customHeight="1">
      <c r="A247" s="65" t="str">
        <f t="shared" si="7"/>
        <v/>
      </c>
      <c r="B247" s="14">
        <v>240</v>
      </c>
      <c r="C247" s="35"/>
      <c r="D247" s="11"/>
      <c r="E247" s="11"/>
      <c r="F247" s="40"/>
      <c r="G247" s="11"/>
      <c r="H247" s="11"/>
      <c r="I247" s="11"/>
      <c r="J247" s="45" t="str">
        <f>IF(I247="","",IFERROR(INDEX(Proc!$B$8:$F$57,MATCH(Mapa!I247,Proc!$E$8:$E$57,0),3),""))</f>
        <v/>
      </c>
      <c r="K247" s="27"/>
      <c r="L247" s="11"/>
      <c r="AE247" s="64">
        <v>240</v>
      </c>
      <c r="AF247" s="64" t="str">
        <f t="shared" si="6"/>
        <v/>
      </c>
    </row>
    <row r="248" spans="1:32" ht="24.95" customHeight="1">
      <c r="A248" s="65" t="str">
        <f t="shared" si="7"/>
        <v/>
      </c>
      <c r="B248" s="14">
        <v>241</v>
      </c>
      <c r="C248" s="35"/>
      <c r="D248" s="11"/>
      <c r="E248" s="11"/>
      <c r="F248" s="40"/>
      <c r="G248" s="11"/>
      <c r="H248" s="11"/>
      <c r="I248" s="11"/>
      <c r="J248" s="45" t="str">
        <f>IF(I248="","",IFERROR(INDEX(Proc!$B$8:$F$57,MATCH(Mapa!I248,Proc!$E$8:$E$57,0),3),""))</f>
        <v/>
      </c>
      <c r="K248" s="27"/>
      <c r="L248" s="11"/>
      <c r="AE248" s="64">
        <v>241</v>
      </c>
      <c r="AF248" s="64" t="str">
        <f t="shared" si="6"/>
        <v/>
      </c>
    </row>
    <row r="249" spans="1:32" ht="24.95" customHeight="1">
      <c r="A249" s="65" t="str">
        <f t="shared" si="7"/>
        <v/>
      </c>
      <c r="B249" s="14">
        <v>242</v>
      </c>
      <c r="C249" s="35"/>
      <c r="D249" s="11"/>
      <c r="E249" s="11"/>
      <c r="F249" s="40"/>
      <c r="G249" s="11"/>
      <c r="H249" s="11"/>
      <c r="I249" s="11"/>
      <c r="J249" s="45" t="str">
        <f>IF(I249="","",IFERROR(INDEX(Proc!$B$8:$F$57,MATCH(Mapa!I249,Proc!$E$8:$E$57,0),3),""))</f>
        <v/>
      </c>
      <c r="K249" s="27"/>
      <c r="L249" s="11"/>
      <c r="AE249" s="64">
        <v>242</v>
      </c>
      <c r="AF249" s="64" t="str">
        <f t="shared" si="6"/>
        <v/>
      </c>
    </row>
    <row r="250" spans="1:32" ht="24.95" customHeight="1">
      <c r="A250" s="65" t="str">
        <f t="shared" si="7"/>
        <v/>
      </c>
      <c r="B250" s="14">
        <v>243</v>
      </c>
      <c r="C250" s="35"/>
      <c r="D250" s="11"/>
      <c r="E250" s="11"/>
      <c r="F250" s="40"/>
      <c r="G250" s="11"/>
      <c r="H250" s="11"/>
      <c r="I250" s="11"/>
      <c r="J250" s="45" t="str">
        <f>IF(I250="","",IFERROR(INDEX(Proc!$B$8:$F$57,MATCH(Mapa!I250,Proc!$E$8:$E$57,0),3),""))</f>
        <v/>
      </c>
      <c r="K250" s="27"/>
      <c r="L250" s="11"/>
      <c r="AE250" s="64">
        <v>243</v>
      </c>
      <c r="AF250" s="64" t="str">
        <f t="shared" si="6"/>
        <v/>
      </c>
    </row>
    <row r="251" spans="1:32" ht="24.95" customHeight="1">
      <c r="A251" s="65" t="str">
        <f t="shared" si="7"/>
        <v/>
      </c>
      <c r="B251" s="14">
        <v>244</v>
      </c>
      <c r="C251" s="35"/>
      <c r="D251" s="11"/>
      <c r="E251" s="11"/>
      <c r="F251" s="40"/>
      <c r="G251" s="11"/>
      <c r="H251" s="11"/>
      <c r="I251" s="11"/>
      <c r="J251" s="45" t="str">
        <f>IF(I251="","",IFERROR(INDEX(Proc!$B$8:$F$57,MATCH(Mapa!I251,Proc!$E$8:$E$57,0),3),""))</f>
        <v/>
      </c>
      <c r="K251" s="27"/>
      <c r="L251" s="11"/>
      <c r="AE251" s="64">
        <v>244</v>
      </c>
      <c r="AF251" s="64" t="str">
        <f t="shared" si="6"/>
        <v/>
      </c>
    </row>
    <row r="252" spans="1:32" ht="24.95" customHeight="1">
      <c r="A252" s="65" t="str">
        <f t="shared" si="7"/>
        <v/>
      </c>
      <c r="B252" s="14">
        <v>245</v>
      </c>
      <c r="C252" s="35"/>
      <c r="D252" s="11"/>
      <c r="E252" s="11"/>
      <c r="F252" s="40"/>
      <c r="G252" s="11"/>
      <c r="H252" s="11"/>
      <c r="I252" s="11"/>
      <c r="J252" s="45" t="str">
        <f>IF(I252="","",IFERROR(INDEX(Proc!$B$8:$F$57,MATCH(Mapa!I252,Proc!$E$8:$E$57,0),3),""))</f>
        <v/>
      </c>
      <c r="K252" s="27"/>
      <c r="L252" s="11"/>
      <c r="AE252" s="64">
        <v>245</v>
      </c>
      <c r="AF252" s="64" t="str">
        <f t="shared" si="6"/>
        <v/>
      </c>
    </row>
    <row r="253" spans="1:32" ht="24.95" customHeight="1">
      <c r="A253" s="65" t="str">
        <f t="shared" si="7"/>
        <v/>
      </c>
      <c r="B253" s="14">
        <v>246</v>
      </c>
      <c r="C253" s="35"/>
      <c r="D253" s="11"/>
      <c r="E253" s="11"/>
      <c r="F253" s="40"/>
      <c r="G253" s="11"/>
      <c r="H253" s="11"/>
      <c r="I253" s="11"/>
      <c r="J253" s="45" t="str">
        <f>IF(I253="","",IFERROR(INDEX(Proc!$B$8:$F$57,MATCH(Mapa!I253,Proc!$E$8:$E$57,0),3),""))</f>
        <v/>
      </c>
      <c r="K253" s="27"/>
      <c r="L253" s="11"/>
      <c r="AE253" s="64">
        <v>246</v>
      </c>
      <c r="AF253" s="64" t="str">
        <f t="shared" si="6"/>
        <v/>
      </c>
    </row>
    <row r="254" spans="1:32" ht="24.95" customHeight="1">
      <c r="A254" s="65" t="str">
        <f t="shared" si="7"/>
        <v/>
      </c>
      <c r="B254" s="14">
        <v>247</v>
      </c>
      <c r="C254" s="35"/>
      <c r="D254" s="11"/>
      <c r="E254" s="11"/>
      <c r="F254" s="40"/>
      <c r="G254" s="11"/>
      <c r="H254" s="11"/>
      <c r="I254" s="11"/>
      <c r="J254" s="45" t="str">
        <f>IF(I254="","",IFERROR(INDEX(Proc!$B$8:$F$57,MATCH(Mapa!I254,Proc!$E$8:$E$57,0),3),""))</f>
        <v/>
      </c>
      <c r="K254" s="27"/>
      <c r="L254" s="11"/>
      <c r="AE254" s="64">
        <v>247</v>
      </c>
      <c r="AF254" s="64" t="str">
        <f t="shared" si="6"/>
        <v/>
      </c>
    </row>
    <row r="255" spans="1:32" ht="24.95" customHeight="1">
      <c r="A255" s="65" t="str">
        <f t="shared" si="7"/>
        <v/>
      </c>
      <c r="B255" s="14">
        <v>248</v>
      </c>
      <c r="C255" s="35"/>
      <c r="D255" s="11"/>
      <c r="E255" s="11"/>
      <c r="F255" s="40"/>
      <c r="G255" s="11"/>
      <c r="H255" s="11"/>
      <c r="I255" s="11"/>
      <c r="J255" s="45" t="str">
        <f>IF(I255="","",IFERROR(INDEX(Proc!$B$8:$F$57,MATCH(Mapa!I255,Proc!$E$8:$E$57,0),3),""))</f>
        <v/>
      </c>
      <c r="K255" s="27"/>
      <c r="L255" s="11"/>
      <c r="AE255" s="64">
        <v>248</v>
      </c>
      <c r="AF255" s="64" t="str">
        <f t="shared" si="6"/>
        <v/>
      </c>
    </row>
    <row r="256" spans="1:32" ht="24.95" customHeight="1">
      <c r="A256" s="65" t="str">
        <f t="shared" si="7"/>
        <v/>
      </c>
      <c r="B256" s="14">
        <v>249</v>
      </c>
      <c r="C256" s="35"/>
      <c r="D256" s="11"/>
      <c r="E256" s="11"/>
      <c r="F256" s="40"/>
      <c r="G256" s="11"/>
      <c r="H256" s="11"/>
      <c r="I256" s="11"/>
      <c r="J256" s="45" t="str">
        <f>IF(I256="","",IFERROR(INDEX(Proc!$B$8:$F$57,MATCH(Mapa!I256,Proc!$E$8:$E$57,0),3),""))</f>
        <v/>
      </c>
      <c r="K256" s="27"/>
      <c r="L256" s="11"/>
      <c r="AE256" s="64">
        <v>249</v>
      </c>
      <c r="AF256" s="64" t="str">
        <f t="shared" si="6"/>
        <v/>
      </c>
    </row>
    <row r="257" spans="1:32" ht="24.95" customHeight="1">
      <c r="A257" s="65" t="str">
        <f t="shared" si="7"/>
        <v/>
      </c>
      <c r="B257" s="14">
        <v>250</v>
      </c>
      <c r="C257" s="35"/>
      <c r="D257" s="11"/>
      <c r="E257" s="11"/>
      <c r="F257" s="40"/>
      <c r="G257" s="11"/>
      <c r="H257" s="11"/>
      <c r="I257" s="11"/>
      <c r="J257" s="45" t="str">
        <f>IF(I257="","",IFERROR(INDEX(Proc!$B$8:$F$57,MATCH(Mapa!I257,Proc!$E$8:$E$57,0),3),""))</f>
        <v/>
      </c>
      <c r="K257" s="27"/>
      <c r="L257" s="11"/>
      <c r="AE257" s="64">
        <v>250</v>
      </c>
      <c r="AF257" s="64" t="str">
        <f t="shared" si="6"/>
        <v/>
      </c>
    </row>
    <row r="258" spans="1:32" ht="24.95" customHeight="1">
      <c r="A258" s="65" t="str">
        <f t="shared" si="7"/>
        <v/>
      </c>
      <c r="B258" s="14">
        <v>251</v>
      </c>
      <c r="C258" s="35"/>
      <c r="D258" s="11"/>
      <c r="E258" s="11"/>
      <c r="F258" s="40"/>
      <c r="G258" s="11"/>
      <c r="H258" s="11"/>
      <c r="I258" s="11"/>
      <c r="J258" s="45" t="str">
        <f>IF(I258="","",IFERROR(INDEX(Proc!$B$8:$F$57,MATCH(Mapa!I258,Proc!$E$8:$E$57,0),3),""))</f>
        <v/>
      </c>
      <c r="K258" s="27"/>
      <c r="L258" s="11"/>
      <c r="AE258" s="64">
        <v>251</v>
      </c>
      <c r="AF258" s="64" t="str">
        <f t="shared" si="6"/>
        <v/>
      </c>
    </row>
    <row r="259" spans="1:32" ht="24.95" customHeight="1">
      <c r="A259" s="65" t="str">
        <f t="shared" si="7"/>
        <v/>
      </c>
      <c r="B259" s="14">
        <v>252</v>
      </c>
      <c r="C259" s="35"/>
      <c r="D259" s="11"/>
      <c r="E259" s="11"/>
      <c r="F259" s="40"/>
      <c r="G259" s="11"/>
      <c r="H259" s="11"/>
      <c r="I259" s="11"/>
      <c r="J259" s="45" t="str">
        <f>IF(I259="","",IFERROR(INDEX(Proc!$B$8:$F$57,MATCH(Mapa!I259,Proc!$E$8:$E$57,0),3),""))</f>
        <v/>
      </c>
      <c r="K259" s="27"/>
      <c r="L259" s="11"/>
      <c r="AE259" s="64">
        <v>252</v>
      </c>
      <c r="AF259" s="64" t="str">
        <f t="shared" si="6"/>
        <v/>
      </c>
    </row>
    <row r="260" spans="1:32" ht="24.95" customHeight="1">
      <c r="A260" s="65" t="str">
        <f t="shared" si="7"/>
        <v/>
      </c>
      <c r="B260" s="14">
        <v>253</v>
      </c>
      <c r="C260" s="35"/>
      <c r="D260" s="11"/>
      <c r="E260" s="11"/>
      <c r="F260" s="40"/>
      <c r="G260" s="11"/>
      <c r="H260" s="11"/>
      <c r="I260" s="11"/>
      <c r="J260" s="45" t="str">
        <f>IF(I260="","",IFERROR(INDEX(Proc!$B$8:$F$57,MATCH(Mapa!I260,Proc!$E$8:$E$57,0),3),""))</f>
        <v/>
      </c>
      <c r="K260" s="27"/>
      <c r="L260" s="11"/>
      <c r="AE260" s="64">
        <v>253</v>
      </c>
      <c r="AF260" s="64" t="str">
        <f t="shared" si="6"/>
        <v/>
      </c>
    </row>
    <row r="261" spans="1:32" ht="24.95" customHeight="1">
      <c r="A261" s="65" t="str">
        <f t="shared" si="7"/>
        <v/>
      </c>
      <c r="B261" s="14">
        <v>254</v>
      </c>
      <c r="C261" s="35"/>
      <c r="D261" s="11"/>
      <c r="E261" s="11"/>
      <c r="F261" s="40"/>
      <c r="G261" s="11"/>
      <c r="H261" s="11"/>
      <c r="I261" s="11"/>
      <c r="J261" s="45" t="str">
        <f>IF(I261="","",IFERROR(INDEX(Proc!$B$8:$F$57,MATCH(Mapa!I261,Proc!$E$8:$E$57,0),3),""))</f>
        <v/>
      </c>
      <c r="K261" s="27"/>
      <c r="L261" s="11"/>
      <c r="AE261" s="64">
        <v>254</v>
      </c>
      <c r="AF261" s="64" t="str">
        <f t="shared" si="6"/>
        <v/>
      </c>
    </row>
    <row r="262" spans="1:32" ht="24.95" customHeight="1">
      <c r="A262" s="65" t="str">
        <f t="shared" si="7"/>
        <v/>
      </c>
      <c r="B262" s="14">
        <v>255</v>
      </c>
      <c r="C262" s="35"/>
      <c r="D262" s="11"/>
      <c r="E262" s="11"/>
      <c r="F262" s="40"/>
      <c r="G262" s="11"/>
      <c r="H262" s="11"/>
      <c r="I262" s="11"/>
      <c r="J262" s="45" t="str">
        <f>IF(I262="","",IFERROR(INDEX(Proc!$B$8:$F$57,MATCH(Mapa!I262,Proc!$E$8:$E$57,0),3),""))</f>
        <v/>
      </c>
      <c r="K262" s="27"/>
      <c r="L262" s="11"/>
      <c r="AE262" s="64">
        <v>255</v>
      </c>
      <c r="AF262" s="64" t="str">
        <f t="shared" si="6"/>
        <v/>
      </c>
    </row>
    <row r="263" spans="1:32" ht="24.95" customHeight="1">
      <c r="A263" s="65" t="str">
        <f t="shared" si="7"/>
        <v/>
      </c>
      <c r="B263" s="14">
        <v>256</v>
      </c>
      <c r="C263" s="35"/>
      <c r="D263" s="11"/>
      <c r="E263" s="11"/>
      <c r="F263" s="40"/>
      <c r="G263" s="11"/>
      <c r="H263" s="11"/>
      <c r="I263" s="11"/>
      <c r="J263" s="45" t="str">
        <f>IF(I263="","",IFERROR(INDEX(Proc!$B$8:$F$57,MATCH(Mapa!I263,Proc!$E$8:$E$57,0),3),""))</f>
        <v/>
      </c>
      <c r="K263" s="27"/>
      <c r="L263" s="11"/>
      <c r="AE263" s="64">
        <v>256</v>
      </c>
      <c r="AF263" s="64" t="str">
        <f t="shared" si="6"/>
        <v/>
      </c>
    </row>
    <row r="264" spans="1:32" ht="24.95" customHeight="1">
      <c r="A264" s="65" t="str">
        <f t="shared" si="7"/>
        <v/>
      </c>
      <c r="B264" s="14">
        <v>257</v>
      </c>
      <c r="C264" s="35"/>
      <c r="D264" s="11"/>
      <c r="E264" s="11"/>
      <c r="F264" s="40"/>
      <c r="G264" s="11"/>
      <c r="H264" s="11"/>
      <c r="I264" s="11"/>
      <c r="J264" s="45" t="str">
        <f>IF(I264="","",IFERROR(INDEX(Proc!$B$8:$F$57,MATCH(Mapa!I264,Proc!$E$8:$E$57,0),3),""))</f>
        <v/>
      </c>
      <c r="K264" s="27"/>
      <c r="L264" s="11"/>
      <c r="AE264" s="64">
        <v>257</v>
      </c>
      <c r="AF264" s="64" t="str">
        <f t="shared" ref="AF264:AF307" si="8">IFERROR(INDEX($A$8:$C$307,MATCH(SMALL($A$8:$A$307,$AE264),$A$8:$A$307,0),3),"")</f>
        <v/>
      </c>
    </row>
    <row r="265" spans="1:32" ht="24.95" customHeight="1">
      <c r="A265" s="65" t="str">
        <f t="shared" ref="A265:A307" si="9">IF($C265="","",VLOOKUP(UPPER(LEFT($C265,1)),$AA$8:$AC$33,2,FALSE)+VLOOKUP(UPPER(RIGHT(LEFT($C265,SEARCH(" ",$C265)+1),1)),$AA$8:$AC$33,3,FALSE)+(ROW()/10000))</f>
        <v/>
      </c>
      <c r="B265" s="14">
        <v>258</v>
      </c>
      <c r="C265" s="35"/>
      <c r="D265" s="11"/>
      <c r="E265" s="11"/>
      <c r="F265" s="40"/>
      <c r="G265" s="11"/>
      <c r="H265" s="11"/>
      <c r="I265" s="11"/>
      <c r="J265" s="45" t="str">
        <f>IF(I265="","",IFERROR(INDEX(Proc!$B$8:$F$57,MATCH(Mapa!I265,Proc!$E$8:$E$57,0),3),""))</f>
        <v/>
      </c>
      <c r="K265" s="27"/>
      <c r="L265" s="11"/>
      <c r="AE265" s="64">
        <v>258</v>
      </c>
      <c r="AF265" s="64" t="str">
        <f t="shared" si="8"/>
        <v/>
      </c>
    </row>
    <row r="266" spans="1:32" ht="24.95" customHeight="1">
      <c r="A266" s="65" t="str">
        <f t="shared" si="9"/>
        <v/>
      </c>
      <c r="B266" s="14">
        <v>259</v>
      </c>
      <c r="C266" s="35"/>
      <c r="D266" s="11"/>
      <c r="E266" s="11"/>
      <c r="F266" s="40"/>
      <c r="G266" s="11"/>
      <c r="H266" s="11"/>
      <c r="I266" s="11"/>
      <c r="J266" s="45" t="str">
        <f>IF(I266="","",IFERROR(INDEX(Proc!$B$8:$F$57,MATCH(Mapa!I266,Proc!$E$8:$E$57,0),3),""))</f>
        <v/>
      </c>
      <c r="K266" s="27"/>
      <c r="L266" s="11"/>
      <c r="AE266" s="64">
        <v>259</v>
      </c>
      <c r="AF266" s="64" t="str">
        <f t="shared" si="8"/>
        <v/>
      </c>
    </row>
    <row r="267" spans="1:32" ht="24.95" customHeight="1">
      <c r="A267" s="65" t="str">
        <f t="shared" si="9"/>
        <v/>
      </c>
      <c r="B267" s="14">
        <v>260</v>
      </c>
      <c r="C267" s="35"/>
      <c r="D267" s="11"/>
      <c r="E267" s="11"/>
      <c r="F267" s="40"/>
      <c r="G267" s="11"/>
      <c r="H267" s="11"/>
      <c r="I267" s="11"/>
      <c r="J267" s="45" t="str">
        <f>IF(I267="","",IFERROR(INDEX(Proc!$B$8:$F$57,MATCH(Mapa!I267,Proc!$E$8:$E$57,0),3),""))</f>
        <v/>
      </c>
      <c r="K267" s="27"/>
      <c r="L267" s="11"/>
      <c r="AE267" s="64">
        <v>260</v>
      </c>
      <c r="AF267" s="64" t="str">
        <f t="shared" si="8"/>
        <v/>
      </c>
    </row>
    <row r="268" spans="1:32" ht="24.95" customHeight="1">
      <c r="A268" s="65" t="str">
        <f t="shared" si="9"/>
        <v/>
      </c>
      <c r="B268" s="14">
        <v>261</v>
      </c>
      <c r="C268" s="35"/>
      <c r="D268" s="11"/>
      <c r="E268" s="11"/>
      <c r="F268" s="40"/>
      <c r="G268" s="11"/>
      <c r="H268" s="11"/>
      <c r="I268" s="11"/>
      <c r="J268" s="45" t="str">
        <f>IF(I268="","",IFERROR(INDEX(Proc!$B$8:$F$57,MATCH(Mapa!I268,Proc!$E$8:$E$57,0),3),""))</f>
        <v/>
      </c>
      <c r="K268" s="27"/>
      <c r="L268" s="11"/>
      <c r="AE268" s="64">
        <v>261</v>
      </c>
      <c r="AF268" s="64" t="str">
        <f t="shared" si="8"/>
        <v/>
      </c>
    </row>
    <row r="269" spans="1:32" ht="24.95" customHeight="1">
      <c r="A269" s="65" t="str">
        <f t="shared" si="9"/>
        <v/>
      </c>
      <c r="B269" s="14">
        <v>262</v>
      </c>
      <c r="C269" s="35"/>
      <c r="D269" s="11"/>
      <c r="E269" s="11"/>
      <c r="F269" s="40"/>
      <c r="G269" s="11"/>
      <c r="H269" s="11"/>
      <c r="I269" s="11"/>
      <c r="J269" s="45" t="str">
        <f>IF(I269="","",IFERROR(INDEX(Proc!$B$8:$F$57,MATCH(Mapa!I269,Proc!$E$8:$E$57,0),3),""))</f>
        <v/>
      </c>
      <c r="K269" s="27"/>
      <c r="L269" s="11"/>
      <c r="AE269" s="64">
        <v>262</v>
      </c>
      <c r="AF269" s="64" t="str">
        <f t="shared" si="8"/>
        <v/>
      </c>
    </row>
    <row r="270" spans="1:32" ht="24.95" customHeight="1">
      <c r="A270" s="65" t="str">
        <f t="shared" si="9"/>
        <v/>
      </c>
      <c r="B270" s="14">
        <v>263</v>
      </c>
      <c r="C270" s="35"/>
      <c r="D270" s="11"/>
      <c r="E270" s="11"/>
      <c r="F270" s="40"/>
      <c r="G270" s="11"/>
      <c r="H270" s="11"/>
      <c r="I270" s="11"/>
      <c r="J270" s="45" t="str">
        <f>IF(I270="","",IFERROR(INDEX(Proc!$B$8:$F$57,MATCH(Mapa!I270,Proc!$E$8:$E$57,0),3),""))</f>
        <v/>
      </c>
      <c r="K270" s="27"/>
      <c r="L270" s="11"/>
      <c r="AE270" s="64">
        <v>263</v>
      </c>
      <c r="AF270" s="64" t="str">
        <f t="shared" si="8"/>
        <v/>
      </c>
    </row>
    <row r="271" spans="1:32" ht="24.95" customHeight="1">
      <c r="A271" s="65" t="str">
        <f t="shared" si="9"/>
        <v/>
      </c>
      <c r="B271" s="14">
        <v>264</v>
      </c>
      <c r="C271" s="35"/>
      <c r="D271" s="11"/>
      <c r="E271" s="11"/>
      <c r="F271" s="40"/>
      <c r="G271" s="11"/>
      <c r="H271" s="11"/>
      <c r="I271" s="11"/>
      <c r="J271" s="45" t="str">
        <f>IF(I271="","",IFERROR(INDEX(Proc!$B$8:$F$57,MATCH(Mapa!I271,Proc!$E$8:$E$57,0),3),""))</f>
        <v/>
      </c>
      <c r="K271" s="27"/>
      <c r="L271" s="11"/>
      <c r="AE271" s="64">
        <v>264</v>
      </c>
      <c r="AF271" s="64" t="str">
        <f t="shared" si="8"/>
        <v/>
      </c>
    </row>
    <row r="272" spans="1:32" ht="24.95" customHeight="1">
      <c r="A272" s="65" t="str">
        <f t="shared" si="9"/>
        <v/>
      </c>
      <c r="B272" s="14">
        <v>265</v>
      </c>
      <c r="C272" s="35"/>
      <c r="D272" s="11"/>
      <c r="E272" s="11"/>
      <c r="F272" s="40"/>
      <c r="G272" s="11"/>
      <c r="H272" s="11"/>
      <c r="I272" s="11"/>
      <c r="J272" s="45" t="str">
        <f>IF(I272="","",IFERROR(INDEX(Proc!$B$8:$F$57,MATCH(Mapa!I272,Proc!$E$8:$E$57,0),3),""))</f>
        <v/>
      </c>
      <c r="K272" s="27"/>
      <c r="L272" s="11"/>
      <c r="AE272" s="64">
        <v>265</v>
      </c>
      <c r="AF272" s="64" t="str">
        <f t="shared" si="8"/>
        <v/>
      </c>
    </row>
    <row r="273" spans="1:32" ht="24.95" customHeight="1">
      <c r="A273" s="65" t="str">
        <f t="shared" si="9"/>
        <v/>
      </c>
      <c r="B273" s="14">
        <v>266</v>
      </c>
      <c r="C273" s="35"/>
      <c r="D273" s="11"/>
      <c r="E273" s="11"/>
      <c r="F273" s="40"/>
      <c r="G273" s="11"/>
      <c r="H273" s="11"/>
      <c r="I273" s="11"/>
      <c r="J273" s="45" t="str">
        <f>IF(I273="","",IFERROR(INDEX(Proc!$B$8:$F$57,MATCH(Mapa!I273,Proc!$E$8:$E$57,0),3),""))</f>
        <v/>
      </c>
      <c r="K273" s="27"/>
      <c r="L273" s="11"/>
      <c r="AE273" s="64">
        <v>266</v>
      </c>
      <c r="AF273" s="64" t="str">
        <f t="shared" si="8"/>
        <v/>
      </c>
    </row>
    <row r="274" spans="1:32" ht="24.95" customHeight="1">
      <c r="A274" s="65" t="str">
        <f t="shared" si="9"/>
        <v/>
      </c>
      <c r="B274" s="14">
        <v>267</v>
      </c>
      <c r="C274" s="35"/>
      <c r="D274" s="11"/>
      <c r="E274" s="11"/>
      <c r="F274" s="40"/>
      <c r="G274" s="11"/>
      <c r="H274" s="11"/>
      <c r="I274" s="11"/>
      <c r="J274" s="45" t="str">
        <f>IF(I274="","",IFERROR(INDEX(Proc!$B$8:$F$57,MATCH(Mapa!I274,Proc!$E$8:$E$57,0),3),""))</f>
        <v/>
      </c>
      <c r="K274" s="27"/>
      <c r="L274" s="11"/>
      <c r="AE274" s="64">
        <v>267</v>
      </c>
      <c r="AF274" s="64" t="str">
        <f t="shared" si="8"/>
        <v/>
      </c>
    </row>
    <row r="275" spans="1:32" ht="24.95" customHeight="1">
      <c r="A275" s="65" t="str">
        <f t="shared" si="9"/>
        <v/>
      </c>
      <c r="B275" s="14">
        <v>268</v>
      </c>
      <c r="C275" s="35"/>
      <c r="D275" s="11"/>
      <c r="E275" s="11"/>
      <c r="F275" s="40"/>
      <c r="G275" s="11"/>
      <c r="H275" s="11"/>
      <c r="I275" s="11"/>
      <c r="J275" s="45" t="str">
        <f>IF(I275="","",IFERROR(INDEX(Proc!$B$8:$F$57,MATCH(Mapa!I275,Proc!$E$8:$E$57,0),3),""))</f>
        <v/>
      </c>
      <c r="K275" s="27"/>
      <c r="L275" s="11"/>
      <c r="AE275" s="64">
        <v>268</v>
      </c>
      <c r="AF275" s="64" t="str">
        <f t="shared" si="8"/>
        <v/>
      </c>
    </row>
    <row r="276" spans="1:32" ht="24.95" customHeight="1">
      <c r="A276" s="65" t="str">
        <f t="shared" si="9"/>
        <v/>
      </c>
      <c r="B276" s="14">
        <v>269</v>
      </c>
      <c r="C276" s="35"/>
      <c r="D276" s="11"/>
      <c r="E276" s="11"/>
      <c r="F276" s="40"/>
      <c r="G276" s="11"/>
      <c r="H276" s="11"/>
      <c r="I276" s="11"/>
      <c r="J276" s="45" t="str">
        <f>IF(I276="","",IFERROR(INDEX(Proc!$B$8:$F$57,MATCH(Mapa!I276,Proc!$E$8:$E$57,0),3),""))</f>
        <v/>
      </c>
      <c r="K276" s="27"/>
      <c r="L276" s="11"/>
      <c r="AE276" s="64">
        <v>269</v>
      </c>
      <c r="AF276" s="64" t="str">
        <f t="shared" si="8"/>
        <v/>
      </c>
    </row>
    <row r="277" spans="1:32" ht="24.95" customHeight="1">
      <c r="A277" s="65" t="str">
        <f t="shared" si="9"/>
        <v/>
      </c>
      <c r="B277" s="14">
        <v>270</v>
      </c>
      <c r="C277" s="35"/>
      <c r="D277" s="11"/>
      <c r="E277" s="11"/>
      <c r="F277" s="40"/>
      <c r="G277" s="11"/>
      <c r="H277" s="11"/>
      <c r="I277" s="11"/>
      <c r="J277" s="45" t="str">
        <f>IF(I277="","",IFERROR(INDEX(Proc!$B$8:$F$57,MATCH(Mapa!I277,Proc!$E$8:$E$57,0),3),""))</f>
        <v/>
      </c>
      <c r="K277" s="27"/>
      <c r="L277" s="11"/>
      <c r="AE277" s="64">
        <v>270</v>
      </c>
      <c r="AF277" s="64" t="str">
        <f t="shared" si="8"/>
        <v/>
      </c>
    </row>
    <row r="278" spans="1:32" ht="24.95" customHeight="1">
      <c r="A278" s="65" t="str">
        <f t="shared" si="9"/>
        <v/>
      </c>
      <c r="B278" s="14">
        <v>271</v>
      </c>
      <c r="C278" s="35"/>
      <c r="D278" s="11"/>
      <c r="E278" s="11"/>
      <c r="F278" s="40"/>
      <c r="G278" s="11"/>
      <c r="H278" s="11"/>
      <c r="I278" s="11"/>
      <c r="J278" s="45" t="str">
        <f>IF(I278="","",IFERROR(INDEX(Proc!$B$8:$F$57,MATCH(Mapa!I278,Proc!$E$8:$E$57,0),3),""))</f>
        <v/>
      </c>
      <c r="K278" s="27"/>
      <c r="L278" s="11"/>
      <c r="AE278" s="64">
        <v>271</v>
      </c>
      <c r="AF278" s="64" t="str">
        <f t="shared" si="8"/>
        <v/>
      </c>
    </row>
    <row r="279" spans="1:32" ht="24.95" customHeight="1">
      <c r="A279" s="65" t="str">
        <f t="shared" si="9"/>
        <v/>
      </c>
      <c r="B279" s="14">
        <v>272</v>
      </c>
      <c r="C279" s="35"/>
      <c r="D279" s="11"/>
      <c r="E279" s="11"/>
      <c r="F279" s="40"/>
      <c r="G279" s="11"/>
      <c r="H279" s="11"/>
      <c r="I279" s="11"/>
      <c r="J279" s="45" t="str">
        <f>IF(I279="","",IFERROR(INDEX(Proc!$B$8:$F$57,MATCH(Mapa!I279,Proc!$E$8:$E$57,0),3),""))</f>
        <v/>
      </c>
      <c r="K279" s="27"/>
      <c r="L279" s="11"/>
      <c r="AE279" s="64">
        <v>272</v>
      </c>
      <c r="AF279" s="64" t="str">
        <f t="shared" si="8"/>
        <v/>
      </c>
    </row>
    <row r="280" spans="1:32" ht="24.95" customHeight="1">
      <c r="A280" s="65" t="str">
        <f t="shared" si="9"/>
        <v/>
      </c>
      <c r="B280" s="14">
        <v>273</v>
      </c>
      <c r="C280" s="35"/>
      <c r="D280" s="11"/>
      <c r="E280" s="11"/>
      <c r="F280" s="40"/>
      <c r="G280" s="11"/>
      <c r="H280" s="11"/>
      <c r="I280" s="11"/>
      <c r="J280" s="45" t="str">
        <f>IF(I280="","",IFERROR(INDEX(Proc!$B$8:$F$57,MATCH(Mapa!I280,Proc!$E$8:$E$57,0),3),""))</f>
        <v/>
      </c>
      <c r="K280" s="27"/>
      <c r="L280" s="11"/>
      <c r="AE280" s="64">
        <v>273</v>
      </c>
      <c r="AF280" s="64" t="str">
        <f t="shared" si="8"/>
        <v/>
      </c>
    </row>
    <row r="281" spans="1:32" ht="24.95" customHeight="1">
      <c r="A281" s="65" t="str">
        <f t="shared" si="9"/>
        <v/>
      </c>
      <c r="B281" s="14">
        <v>274</v>
      </c>
      <c r="C281" s="35"/>
      <c r="D281" s="11"/>
      <c r="E281" s="11"/>
      <c r="F281" s="40"/>
      <c r="G281" s="11"/>
      <c r="H281" s="11"/>
      <c r="I281" s="11"/>
      <c r="J281" s="45" t="str">
        <f>IF(I281="","",IFERROR(INDEX(Proc!$B$8:$F$57,MATCH(Mapa!I281,Proc!$E$8:$E$57,0),3),""))</f>
        <v/>
      </c>
      <c r="K281" s="27"/>
      <c r="L281" s="11"/>
      <c r="AE281" s="64">
        <v>274</v>
      </c>
      <c r="AF281" s="64" t="str">
        <f t="shared" si="8"/>
        <v/>
      </c>
    </row>
    <row r="282" spans="1:32" ht="24.95" customHeight="1">
      <c r="A282" s="65" t="str">
        <f t="shared" si="9"/>
        <v/>
      </c>
      <c r="B282" s="14">
        <v>275</v>
      </c>
      <c r="C282" s="35"/>
      <c r="D282" s="11"/>
      <c r="E282" s="11"/>
      <c r="F282" s="40"/>
      <c r="G282" s="11"/>
      <c r="H282" s="11"/>
      <c r="I282" s="11"/>
      <c r="J282" s="45" t="str">
        <f>IF(I282="","",IFERROR(INDEX(Proc!$B$8:$F$57,MATCH(Mapa!I282,Proc!$E$8:$E$57,0),3),""))</f>
        <v/>
      </c>
      <c r="K282" s="27"/>
      <c r="L282" s="11"/>
      <c r="AE282" s="64">
        <v>275</v>
      </c>
      <c r="AF282" s="64" t="str">
        <f t="shared" si="8"/>
        <v/>
      </c>
    </row>
    <row r="283" spans="1:32" ht="24.95" customHeight="1">
      <c r="A283" s="65" t="str">
        <f t="shared" si="9"/>
        <v/>
      </c>
      <c r="B283" s="14">
        <v>276</v>
      </c>
      <c r="C283" s="35"/>
      <c r="D283" s="11"/>
      <c r="E283" s="11"/>
      <c r="F283" s="40"/>
      <c r="G283" s="11"/>
      <c r="H283" s="11"/>
      <c r="I283" s="11"/>
      <c r="J283" s="45" t="str">
        <f>IF(I283="","",IFERROR(INDEX(Proc!$B$8:$F$57,MATCH(Mapa!I283,Proc!$E$8:$E$57,0),3),""))</f>
        <v/>
      </c>
      <c r="K283" s="27"/>
      <c r="L283" s="11"/>
      <c r="AE283" s="64">
        <v>276</v>
      </c>
      <c r="AF283" s="64" t="str">
        <f t="shared" si="8"/>
        <v/>
      </c>
    </row>
    <row r="284" spans="1:32" ht="24.95" customHeight="1">
      <c r="A284" s="65" t="str">
        <f t="shared" si="9"/>
        <v/>
      </c>
      <c r="B284" s="14">
        <v>277</v>
      </c>
      <c r="C284" s="35"/>
      <c r="D284" s="11"/>
      <c r="E284" s="11"/>
      <c r="F284" s="40"/>
      <c r="G284" s="11"/>
      <c r="H284" s="11"/>
      <c r="I284" s="11"/>
      <c r="J284" s="45" t="str">
        <f>IF(I284="","",IFERROR(INDEX(Proc!$B$8:$F$57,MATCH(Mapa!I284,Proc!$E$8:$E$57,0),3),""))</f>
        <v/>
      </c>
      <c r="K284" s="27"/>
      <c r="L284" s="11"/>
      <c r="AE284" s="64">
        <v>277</v>
      </c>
      <c r="AF284" s="64" t="str">
        <f t="shared" si="8"/>
        <v/>
      </c>
    </row>
    <row r="285" spans="1:32" ht="24.95" customHeight="1">
      <c r="A285" s="65" t="str">
        <f t="shared" si="9"/>
        <v/>
      </c>
      <c r="B285" s="14">
        <v>278</v>
      </c>
      <c r="C285" s="35"/>
      <c r="D285" s="11"/>
      <c r="E285" s="11"/>
      <c r="F285" s="40"/>
      <c r="G285" s="11"/>
      <c r="H285" s="11"/>
      <c r="I285" s="11"/>
      <c r="J285" s="45" t="str">
        <f>IF(I285="","",IFERROR(INDEX(Proc!$B$8:$F$57,MATCH(Mapa!I285,Proc!$E$8:$E$57,0),3),""))</f>
        <v/>
      </c>
      <c r="K285" s="27"/>
      <c r="L285" s="11"/>
      <c r="AE285" s="64">
        <v>278</v>
      </c>
      <c r="AF285" s="64" t="str">
        <f t="shared" si="8"/>
        <v/>
      </c>
    </row>
    <row r="286" spans="1:32" ht="24.95" customHeight="1">
      <c r="A286" s="65" t="str">
        <f t="shared" si="9"/>
        <v/>
      </c>
      <c r="B286" s="14">
        <v>279</v>
      </c>
      <c r="C286" s="35"/>
      <c r="D286" s="11"/>
      <c r="E286" s="11"/>
      <c r="F286" s="40"/>
      <c r="G286" s="11"/>
      <c r="H286" s="11"/>
      <c r="I286" s="11"/>
      <c r="J286" s="45" t="str">
        <f>IF(I286="","",IFERROR(INDEX(Proc!$B$8:$F$57,MATCH(Mapa!I286,Proc!$E$8:$E$57,0),3),""))</f>
        <v/>
      </c>
      <c r="K286" s="27"/>
      <c r="L286" s="11"/>
      <c r="AE286" s="64">
        <v>279</v>
      </c>
      <c r="AF286" s="64" t="str">
        <f t="shared" si="8"/>
        <v/>
      </c>
    </row>
    <row r="287" spans="1:32" ht="24.95" customHeight="1">
      <c r="A287" s="65" t="str">
        <f t="shared" si="9"/>
        <v/>
      </c>
      <c r="B287" s="14">
        <v>280</v>
      </c>
      <c r="C287" s="35"/>
      <c r="D287" s="11"/>
      <c r="E287" s="11"/>
      <c r="F287" s="40"/>
      <c r="G287" s="11"/>
      <c r="H287" s="11"/>
      <c r="I287" s="11"/>
      <c r="J287" s="45" t="str">
        <f>IF(I287="","",IFERROR(INDEX(Proc!$B$8:$F$57,MATCH(Mapa!I287,Proc!$E$8:$E$57,0),3),""))</f>
        <v/>
      </c>
      <c r="K287" s="27"/>
      <c r="L287" s="11"/>
      <c r="AE287" s="64">
        <v>280</v>
      </c>
      <c r="AF287" s="64" t="str">
        <f t="shared" si="8"/>
        <v/>
      </c>
    </row>
    <row r="288" spans="1:32" ht="24.95" customHeight="1">
      <c r="A288" s="65" t="str">
        <f t="shared" si="9"/>
        <v/>
      </c>
      <c r="B288" s="14">
        <v>281</v>
      </c>
      <c r="C288" s="35"/>
      <c r="D288" s="11"/>
      <c r="E288" s="11"/>
      <c r="F288" s="40"/>
      <c r="G288" s="11"/>
      <c r="H288" s="11"/>
      <c r="I288" s="11"/>
      <c r="J288" s="45" t="str">
        <f>IF(I288="","",IFERROR(INDEX(Proc!$B$8:$F$57,MATCH(Mapa!I288,Proc!$E$8:$E$57,0),3),""))</f>
        <v/>
      </c>
      <c r="K288" s="27"/>
      <c r="L288" s="11"/>
      <c r="AE288" s="64">
        <v>281</v>
      </c>
      <c r="AF288" s="64" t="str">
        <f t="shared" si="8"/>
        <v/>
      </c>
    </row>
    <row r="289" spans="1:32" ht="24.95" customHeight="1">
      <c r="A289" s="65" t="str">
        <f t="shared" si="9"/>
        <v/>
      </c>
      <c r="B289" s="14">
        <v>282</v>
      </c>
      <c r="C289" s="35"/>
      <c r="D289" s="11"/>
      <c r="E289" s="11"/>
      <c r="F289" s="40"/>
      <c r="G289" s="11"/>
      <c r="H289" s="11"/>
      <c r="I289" s="11"/>
      <c r="J289" s="45" t="str">
        <f>IF(I289="","",IFERROR(INDEX(Proc!$B$8:$F$57,MATCH(Mapa!I289,Proc!$E$8:$E$57,0),3),""))</f>
        <v/>
      </c>
      <c r="K289" s="27"/>
      <c r="L289" s="11"/>
      <c r="AE289" s="64">
        <v>282</v>
      </c>
      <c r="AF289" s="64" t="str">
        <f t="shared" si="8"/>
        <v/>
      </c>
    </row>
    <row r="290" spans="1:32" ht="24.95" customHeight="1">
      <c r="A290" s="65" t="str">
        <f t="shared" si="9"/>
        <v/>
      </c>
      <c r="B290" s="14">
        <v>283</v>
      </c>
      <c r="C290" s="35"/>
      <c r="D290" s="11"/>
      <c r="E290" s="11"/>
      <c r="F290" s="40"/>
      <c r="G290" s="11"/>
      <c r="H290" s="11"/>
      <c r="I290" s="11"/>
      <c r="J290" s="45" t="str">
        <f>IF(I290="","",IFERROR(INDEX(Proc!$B$8:$F$57,MATCH(Mapa!I290,Proc!$E$8:$E$57,0),3),""))</f>
        <v/>
      </c>
      <c r="K290" s="27"/>
      <c r="L290" s="11"/>
      <c r="AE290" s="64">
        <v>283</v>
      </c>
      <c r="AF290" s="64" t="str">
        <f t="shared" si="8"/>
        <v/>
      </c>
    </row>
    <row r="291" spans="1:32" ht="24.95" customHeight="1">
      <c r="A291" s="65" t="str">
        <f t="shared" si="9"/>
        <v/>
      </c>
      <c r="B291" s="14">
        <v>284</v>
      </c>
      <c r="C291" s="35"/>
      <c r="D291" s="11"/>
      <c r="E291" s="11"/>
      <c r="F291" s="40"/>
      <c r="G291" s="11"/>
      <c r="H291" s="11"/>
      <c r="I291" s="11"/>
      <c r="J291" s="45" t="str">
        <f>IF(I291="","",IFERROR(INDEX(Proc!$B$8:$F$57,MATCH(Mapa!I291,Proc!$E$8:$E$57,0),3),""))</f>
        <v/>
      </c>
      <c r="K291" s="27"/>
      <c r="L291" s="11"/>
      <c r="AE291" s="64">
        <v>284</v>
      </c>
      <c r="AF291" s="64" t="str">
        <f t="shared" si="8"/>
        <v/>
      </c>
    </row>
    <row r="292" spans="1:32" ht="24.95" customHeight="1">
      <c r="A292" s="65" t="str">
        <f t="shared" si="9"/>
        <v/>
      </c>
      <c r="B292" s="14">
        <v>285</v>
      </c>
      <c r="C292" s="35"/>
      <c r="D292" s="11"/>
      <c r="E292" s="11"/>
      <c r="F292" s="40"/>
      <c r="G292" s="11"/>
      <c r="H292" s="11"/>
      <c r="I292" s="11"/>
      <c r="J292" s="45" t="str">
        <f>IF(I292="","",IFERROR(INDEX(Proc!$B$8:$F$57,MATCH(Mapa!I292,Proc!$E$8:$E$57,0),3),""))</f>
        <v/>
      </c>
      <c r="K292" s="27"/>
      <c r="L292" s="11"/>
      <c r="AE292" s="64">
        <v>285</v>
      </c>
      <c r="AF292" s="64" t="str">
        <f t="shared" si="8"/>
        <v/>
      </c>
    </row>
    <row r="293" spans="1:32" ht="24.95" customHeight="1">
      <c r="A293" s="65" t="str">
        <f t="shared" si="9"/>
        <v/>
      </c>
      <c r="B293" s="14">
        <v>286</v>
      </c>
      <c r="C293" s="35"/>
      <c r="D293" s="11"/>
      <c r="E293" s="11"/>
      <c r="F293" s="40"/>
      <c r="G293" s="11"/>
      <c r="H293" s="11"/>
      <c r="I293" s="11"/>
      <c r="J293" s="45" t="str">
        <f>IF(I293="","",IFERROR(INDEX(Proc!$B$8:$F$57,MATCH(Mapa!I293,Proc!$E$8:$E$57,0),3),""))</f>
        <v/>
      </c>
      <c r="K293" s="27"/>
      <c r="L293" s="11"/>
      <c r="AE293" s="64">
        <v>286</v>
      </c>
      <c r="AF293" s="64" t="str">
        <f t="shared" si="8"/>
        <v/>
      </c>
    </row>
    <row r="294" spans="1:32" ht="24.95" customHeight="1">
      <c r="A294" s="65" t="str">
        <f t="shared" si="9"/>
        <v/>
      </c>
      <c r="B294" s="14">
        <v>287</v>
      </c>
      <c r="C294" s="35"/>
      <c r="D294" s="11"/>
      <c r="E294" s="11"/>
      <c r="F294" s="40"/>
      <c r="G294" s="11"/>
      <c r="H294" s="11"/>
      <c r="I294" s="11"/>
      <c r="J294" s="45" t="str">
        <f>IF(I294="","",IFERROR(INDEX(Proc!$B$8:$F$57,MATCH(Mapa!I294,Proc!$E$8:$E$57,0),3),""))</f>
        <v/>
      </c>
      <c r="K294" s="27"/>
      <c r="L294" s="11"/>
      <c r="AE294" s="64">
        <v>287</v>
      </c>
      <c r="AF294" s="64" t="str">
        <f t="shared" si="8"/>
        <v/>
      </c>
    </row>
    <row r="295" spans="1:32" ht="24.95" customHeight="1">
      <c r="A295" s="65" t="str">
        <f t="shared" si="9"/>
        <v/>
      </c>
      <c r="B295" s="14">
        <v>288</v>
      </c>
      <c r="C295" s="35"/>
      <c r="D295" s="11"/>
      <c r="E295" s="11"/>
      <c r="F295" s="40"/>
      <c r="G295" s="11"/>
      <c r="H295" s="11"/>
      <c r="I295" s="11"/>
      <c r="J295" s="45" t="str">
        <f>IF(I295="","",IFERROR(INDEX(Proc!$B$8:$F$57,MATCH(Mapa!I295,Proc!$E$8:$E$57,0),3),""))</f>
        <v/>
      </c>
      <c r="K295" s="27"/>
      <c r="L295" s="11"/>
      <c r="AE295" s="64">
        <v>288</v>
      </c>
      <c r="AF295" s="64" t="str">
        <f t="shared" si="8"/>
        <v/>
      </c>
    </row>
    <row r="296" spans="1:32" ht="24.95" customHeight="1">
      <c r="A296" s="65" t="str">
        <f t="shared" si="9"/>
        <v/>
      </c>
      <c r="B296" s="14">
        <v>289</v>
      </c>
      <c r="C296" s="35"/>
      <c r="D296" s="11"/>
      <c r="E296" s="11"/>
      <c r="F296" s="40"/>
      <c r="G296" s="11"/>
      <c r="H296" s="11"/>
      <c r="I296" s="11"/>
      <c r="J296" s="45" t="str">
        <f>IF(I296="","",IFERROR(INDEX(Proc!$B$8:$F$57,MATCH(Mapa!I296,Proc!$E$8:$E$57,0),3),""))</f>
        <v/>
      </c>
      <c r="K296" s="27"/>
      <c r="L296" s="11"/>
      <c r="AE296" s="64">
        <v>289</v>
      </c>
      <c r="AF296" s="64" t="str">
        <f t="shared" si="8"/>
        <v/>
      </c>
    </row>
    <row r="297" spans="1:32" ht="24.95" customHeight="1">
      <c r="A297" s="65" t="str">
        <f t="shared" si="9"/>
        <v/>
      </c>
      <c r="B297" s="14">
        <v>290</v>
      </c>
      <c r="C297" s="35"/>
      <c r="D297" s="11"/>
      <c r="E297" s="11"/>
      <c r="F297" s="40"/>
      <c r="G297" s="11"/>
      <c r="H297" s="11"/>
      <c r="I297" s="11"/>
      <c r="J297" s="45" t="str">
        <f>IF(I297="","",IFERROR(INDEX(Proc!$B$8:$F$57,MATCH(Mapa!I297,Proc!$E$8:$E$57,0),3),""))</f>
        <v/>
      </c>
      <c r="K297" s="27"/>
      <c r="L297" s="11"/>
      <c r="AE297" s="64">
        <v>290</v>
      </c>
      <c r="AF297" s="64" t="str">
        <f t="shared" si="8"/>
        <v/>
      </c>
    </row>
    <row r="298" spans="1:32" ht="24.95" customHeight="1">
      <c r="A298" s="65" t="str">
        <f t="shared" si="9"/>
        <v/>
      </c>
      <c r="B298" s="14">
        <v>291</v>
      </c>
      <c r="C298" s="35"/>
      <c r="D298" s="11"/>
      <c r="E298" s="11"/>
      <c r="F298" s="40"/>
      <c r="G298" s="11"/>
      <c r="H298" s="11"/>
      <c r="I298" s="11"/>
      <c r="J298" s="45" t="str">
        <f>IF(I298="","",IFERROR(INDEX(Proc!$B$8:$F$57,MATCH(Mapa!I298,Proc!$E$8:$E$57,0),3),""))</f>
        <v/>
      </c>
      <c r="K298" s="27"/>
      <c r="L298" s="11"/>
      <c r="AE298" s="64">
        <v>291</v>
      </c>
      <c r="AF298" s="64" t="str">
        <f t="shared" si="8"/>
        <v/>
      </c>
    </row>
    <row r="299" spans="1:32" ht="24.95" customHeight="1">
      <c r="A299" s="65" t="str">
        <f t="shared" si="9"/>
        <v/>
      </c>
      <c r="B299" s="14">
        <v>292</v>
      </c>
      <c r="C299" s="35"/>
      <c r="D299" s="11"/>
      <c r="E299" s="11"/>
      <c r="F299" s="40"/>
      <c r="G299" s="11"/>
      <c r="H299" s="11"/>
      <c r="I299" s="11"/>
      <c r="J299" s="45" t="str">
        <f>IF(I299="","",IFERROR(INDEX(Proc!$B$8:$F$57,MATCH(Mapa!I299,Proc!$E$8:$E$57,0),3),""))</f>
        <v/>
      </c>
      <c r="K299" s="27"/>
      <c r="L299" s="11"/>
      <c r="AE299" s="64">
        <v>292</v>
      </c>
      <c r="AF299" s="64" t="str">
        <f t="shared" si="8"/>
        <v/>
      </c>
    </row>
    <row r="300" spans="1:32" ht="24.95" customHeight="1">
      <c r="A300" s="65" t="str">
        <f t="shared" si="9"/>
        <v/>
      </c>
      <c r="B300" s="14">
        <v>293</v>
      </c>
      <c r="C300" s="35"/>
      <c r="D300" s="11"/>
      <c r="E300" s="11"/>
      <c r="F300" s="40"/>
      <c r="G300" s="11"/>
      <c r="H300" s="11"/>
      <c r="I300" s="11"/>
      <c r="J300" s="45" t="str">
        <f>IF(I300="","",IFERROR(INDEX(Proc!$B$8:$F$57,MATCH(Mapa!I300,Proc!$E$8:$E$57,0),3),""))</f>
        <v/>
      </c>
      <c r="K300" s="27"/>
      <c r="L300" s="11"/>
      <c r="AE300" s="64">
        <v>293</v>
      </c>
      <c r="AF300" s="64" t="str">
        <f t="shared" si="8"/>
        <v/>
      </c>
    </row>
    <row r="301" spans="1:32" ht="24.95" customHeight="1">
      <c r="A301" s="65" t="str">
        <f t="shared" si="9"/>
        <v/>
      </c>
      <c r="B301" s="14">
        <v>294</v>
      </c>
      <c r="C301" s="35"/>
      <c r="D301" s="11"/>
      <c r="E301" s="11"/>
      <c r="F301" s="40"/>
      <c r="G301" s="11"/>
      <c r="H301" s="11"/>
      <c r="I301" s="11"/>
      <c r="J301" s="45" t="str">
        <f>IF(I301="","",IFERROR(INDEX(Proc!$B$8:$F$57,MATCH(Mapa!I301,Proc!$E$8:$E$57,0),3),""))</f>
        <v/>
      </c>
      <c r="K301" s="27"/>
      <c r="L301" s="11"/>
      <c r="AE301" s="64">
        <v>294</v>
      </c>
      <c r="AF301" s="64" t="str">
        <f t="shared" si="8"/>
        <v/>
      </c>
    </row>
    <row r="302" spans="1:32" ht="24.95" customHeight="1">
      <c r="A302" s="65" t="str">
        <f t="shared" si="9"/>
        <v/>
      </c>
      <c r="B302" s="14">
        <v>295</v>
      </c>
      <c r="C302" s="35"/>
      <c r="D302" s="11"/>
      <c r="E302" s="11"/>
      <c r="F302" s="40"/>
      <c r="G302" s="11"/>
      <c r="H302" s="11"/>
      <c r="I302" s="11"/>
      <c r="J302" s="45" t="str">
        <f>IF(I302="","",IFERROR(INDEX(Proc!$B$8:$F$57,MATCH(Mapa!I302,Proc!$E$8:$E$57,0),3),""))</f>
        <v/>
      </c>
      <c r="K302" s="27"/>
      <c r="L302" s="11"/>
      <c r="AE302" s="64">
        <v>295</v>
      </c>
      <c r="AF302" s="64" t="str">
        <f t="shared" si="8"/>
        <v/>
      </c>
    </row>
    <row r="303" spans="1:32" ht="24.95" customHeight="1">
      <c r="A303" s="65" t="str">
        <f t="shared" si="9"/>
        <v/>
      </c>
      <c r="B303" s="14">
        <v>296</v>
      </c>
      <c r="C303" s="35"/>
      <c r="D303" s="11"/>
      <c r="E303" s="11"/>
      <c r="F303" s="40"/>
      <c r="G303" s="11"/>
      <c r="H303" s="11"/>
      <c r="I303" s="11"/>
      <c r="J303" s="45" t="str">
        <f>IF(I303="","",IFERROR(INDEX(Proc!$B$8:$F$57,MATCH(Mapa!I303,Proc!$E$8:$E$57,0),3),""))</f>
        <v/>
      </c>
      <c r="K303" s="27"/>
      <c r="L303" s="11"/>
      <c r="AE303" s="64">
        <v>296</v>
      </c>
      <c r="AF303" s="64" t="str">
        <f t="shared" si="8"/>
        <v/>
      </c>
    </row>
    <row r="304" spans="1:32" ht="24.95" customHeight="1">
      <c r="A304" s="65" t="str">
        <f t="shared" si="9"/>
        <v/>
      </c>
      <c r="B304" s="14">
        <v>297</v>
      </c>
      <c r="C304" s="35"/>
      <c r="D304" s="11"/>
      <c r="E304" s="11"/>
      <c r="F304" s="40"/>
      <c r="G304" s="11"/>
      <c r="H304" s="11"/>
      <c r="I304" s="11"/>
      <c r="J304" s="45" t="str">
        <f>IF(I304="","",IFERROR(INDEX(Proc!$B$8:$F$57,MATCH(Mapa!I304,Proc!$E$8:$E$57,0),3),""))</f>
        <v/>
      </c>
      <c r="K304" s="27"/>
      <c r="L304" s="11"/>
      <c r="AE304" s="64">
        <v>297</v>
      </c>
      <c r="AF304" s="64" t="str">
        <f t="shared" si="8"/>
        <v/>
      </c>
    </row>
    <row r="305" spans="1:32" ht="24.95" customHeight="1">
      <c r="A305" s="65" t="str">
        <f t="shared" si="9"/>
        <v/>
      </c>
      <c r="B305" s="14">
        <v>298</v>
      </c>
      <c r="C305" s="35"/>
      <c r="D305" s="11"/>
      <c r="E305" s="11"/>
      <c r="F305" s="40"/>
      <c r="G305" s="11"/>
      <c r="H305" s="11"/>
      <c r="I305" s="11"/>
      <c r="J305" s="45" t="str">
        <f>IF(I305="","",IFERROR(INDEX(Proc!$B$8:$F$57,MATCH(Mapa!I305,Proc!$E$8:$E$57,0),3),""))</f>
        <v/>
      </c>
      <c r="K305" s="27"/>
      <c r="L305" s="11"/>
      <c r="AE305" s="64">
        <v>298</v>
      </c>
      <c r="AF305" s="64" t="str">
        <f t="shared" si="8"/>
        <v/>
      </c>
    </row>
    <row r="306" spans="1:32" ht="24.95" customHeight="1">
      <c r="A306" s="65" t="str">
        <f t="shared" si="9"/>
        <v/>
      </c>
      <c r="B306" s="14">
        <v>299</v>
      </c>
      <c r="C306" s="35"/>
      <c r="D306" s="11"/>
      <c r="E306" s="11"/>
      <c r="F306" s="40"/>
      <c r="G306" s="11"/>
      <c r="H306" s="11"/>
      <c r="I306" s="11"/>
      <c r="J306" s="45" t="str">
        <f>IF(I306="","",IFERROR(INDEX(Proc!$B$8:$F$57,MATCH(Mapa!I306,Proc!$E$8:$E$57,0),3),""))</f>
        <v/>
      </c>
      <c r="K306" s="27"/>
      <c r="L306" s="11"/>
      <c r="AE306" s="64">
        <v>299</v>
      </c>
      <c r="AF306" s="64" t="str">
        <f t="shared" si="8"/>
        <v/>
      </c>
    </row>
    <row r="307" spans="1:32" ht="24.95" customHeight="1">
      <c r="A307" s="65" t="str">
        <f t="shared" si="9"/>
        <v/>
      </c>
      <c r="B307" s="14">
        <v>300</v>
      </c>
      <c r="C307" s="35"/>
      <c r="D307" s="11"/>
      <c r="E307" s="11"/>
      <c r="F307" s="40"/>
      <c r="G307" s="11"/>
      <c r="H307" s="11"/>
      <c r="I307" s="11"/>
      <c r="J307" s="45" t="str">
        <f>IF(I307="","",IFERROR(INDEX(Proc!$B$8:$F$57,MATCH(Mapa!I307,Proc!$E$8:$E$57,0),3),""))</f>
        <v/>
      </c>
      <c r="K307" s="27"/>
      <c r="L307" s="11"/>
      <c r="AE307" s="64">
        <v>300</v>
      </c>
      <c r="AF307" s="64" t="str">
        <f t="shared" si="8"/>
        <v/>
      </c>
    </row>
  </sheetData>
  <sheetProtection password="9004" sheet="1" objects="1" scenarios="1" selectLockedCells="1"/>
  <sortState ref="AM9:AM34">
    <sortCondition ref="AM9"/>
  </sortState>
  <mergeCells count="2">
    <mergeCell ref="B4:C4"/>
    <mergeCell ref="B6:L6"/>
  </mergeCells>
  <dataValidations count="3">
    <dataValidation type="whole" operator="greaterThan" allowBlank="1" showInputMessage="1" showErrorMessage="1" errorTitle="Erro de operação!" error="_x000a_Informe um número maior que 15." sqref="F8:F307">
      <formula1>15</formula1>
    </dataValidation>
    <dataValidation type="date" operator="greaterThan" allowBlank="1" showInputMessage="1" showErrorMessage="1" sqref="K8:K307">
      <formula1>36526</formula1>
    </dataValidation>
    <dataValidation type="list" allowBlank="1" showInputMessage="1" showErrorMessage="1" errorTitle="Erro de operação!" error="_x000a_Selecione um valor da lista." sqref="I8:I307">
      <formula1>ListaProcessos</formula1>
    </dataValidation>
  </dataValidations>
  <printOptions horizontalCentered="1"/>
  <pageMargins left="0.23622047244094491" right="0.23622047244094491" top="0.74803149606299213" bottom="0.74803149606299213" header="0.31496062992125984" footer="0.31496062992125984"/>
  <pageSetup paperSize="9" scale="73" orientation="landscape" horizontalDpi="4294967292" verticalDpi="4294967292" r:id="rId1"/>
  <headerFooter>
    <oddHeader>&amp;C&amp;"Arial,Negrito"&amp;14PROCESSO DE SELEÇÃO DE PESSOAS&amp;"Arial,Normal"&amp;10
&amp;11Mapa de Candidadtos</oddHeader>
    <oddFooter>&amp;LImpresso em &amp;D as &amp;T&amp;RPágina &amp;P de &amp;N</oddFooter>
  </headerFooter>
  <colBreaks count="1" manualBreakCount="1">
    <brk id="12" min="5" max="306"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Cad!$B$8:$B$22</xm:f>
          </x14:formula1>
          <xm:sqref>H8:H300</xm:sqref>
        </x14:dataValidation>
      </x14:dataValidations>
    </ext>
    <ext xmlns:mx="http://schemas.microsoft.com/office/mac/excel/2008/main" uri="{64002731-A6B0-56B0-2670-7721B7C09600}">
      <mx:PLV Mode="0" OnePage="0" WScale="56"/>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dimension ref="A1:AN307"/>
  <sheetViews>
    <sheetView showGridLines="0" zoomScaleNormal="100" zoomScalePageLayoutView="80" workbookViewId="0">
      <selection activeCell="G8" activeCellId="1" sqref="D8:E12 G8:G12"/>
    </sheetView>
  </sheetViews>
  <sheetFormatPr defaultColWidth="9.140625" defaultRowHeight="15" customHeight="1"/>
  <cols>
    <col min="1" max="1" width="2.7109375" style="8" customWidth="1"/>
    <col min="2" max="2" width="28.85546875" style="6" customWidth="1"/>
    <col min="3" max="3" width="21.42578125" style="6" bestFit="1" customWidth="1"/>
    <col min="4" max="4" width="7" style="6" bestFit="1" customWidth="1"/>
    <col min="5" max="5" width="14.7109375" style="6" customWidth="1"/>
    <col min="6" max="6" width="14.7109375" style="5" bestFit="1" customWidth="1"/>
    <col min="7" max="7" width="83" style="5" customWidth="1"/>
    <col min="8" max="14" width="10.28515625" style="5" hidden="1" customWidth="1"/>
    <col min="15" max="15" width="12.7109375" style="5" hidden="1" customWidth="1"/>
    <col min="16" max="40" width="10.28515625" style="5" customWidth="1"/>
    <col min="41" max="49" width="10.28515625" style="6" customWidth="1"/>
    <col min="50" max="16384" width="9.140625" style="6"/>
  </cols>
  <sheetData>
    <row r="1" spans="1:40" s="91" customFormat="1" ht="30" customHeight="1"/>
    <row r="2" spans="1:40" s="92" customFormat="1" ht="24.95" customHeight="1"/>
    <row r="3" spans="1:40" s="93" customFormat="1" ht="20.100000000000001" customHeight="1"/>
    <row r="4" spans="1:40" s="15" customFormat="1" ht="21">
      <c r="A4" s="17"/>
      <c r="B4" s="24" t="s">
        <v>37</v>
      </c>
      <c r="C4" s="24"/>
      <c r="E4" s="21"/>
      <c r="F4" s="7"/>
      <c r="G4" s="7"/>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row>
    <row r="5" spans="1:40" s="8" customFormat="1">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row>
    <row r="6" spans="1:40" ht="24.95" customHeight="1">
      <c r="B6" s="80" t="str">
        <f>Cad!D8</f>
        <v>Etapa 1 - Análise de currículo</v>
      </c>
      <c r="C6" s="80"/>
      <c r="D6" s="80"/>
      <c r="E6" s="80"/>
      <c r="F6" s="80"/>
      <c r="G6" s="80"/>
    </row>
    <row r="7" spans="1:40" ht="24.95" customHeight="1">
      <c r="B7" s="31" t="s">
        <v>17</v>
      </c>
      <c r="C7" s="31" t="s">
        <v>78</v>
      </c>
      <c r="D7" s="31" t="s">
        <v>5</v>
      </c>
      <c r="E7" s="31" t="s">
        <v>16</v>
      </c>
      <c r="F7" s="31" t="s">
        <v>43</v>
      </c>
      <c r="G7" s="31" t="s">
        <v>44</v>
      </c>
      <c r="H7" s="72" t="s">
        <v>45</v>
      </c>
      <c r="M7" s="25" t="s">
        <v>46</v>
      </c>
      <c r="N7" s="25" t="s">
        <v>45</v>
      </c>
      <c r="O7" s="25" t="s">
        <v>47</v>
      </c>
    </row>
    <row r="8" spans="1:40" ht="24.95" customHeight="1">
      <c r="B8" s="36" t="str">
        <f>IF(Mapa!C8="","",Mapa!C8)</f>
        <v>Damaris De Souza Leite</v>
      </c>
      <c r="C8" s="36" t="str">
        <f>IF(OR(B8="",Mapa!I8=""),"",Mapa!I8)</f>
        <v>Coordenador-202311</v>
      </c>
      <c r="D8" s="150">
        <v>10</v>
      </c>
      <c r="E8" s="139" t="s">
        <v>23</v>
      </c>
      <c r="F8" s="29" t="str">
        <f>IF(OR(B8="",D8=""),"",IFERROR(IF(D8&gt;$N$9,$O$8,IF(D8&gt;$N$10,$O$9,IF(D8&gt;$N$11,$O$10,IF(D8&gt;$N$12,$O$11,$O$12)))),""))</f>
        <v>Excelente</v>
      </c>
      <c r="G8" s="151"/>
      <c r="H8" s="72">
        <f>IF(OR(B8="",E8="",E8&lt;&gt;"Aprovado"),"",D8+(ROW()/100000))</f>
        <v>10.000080000000001</v>
      </c>
      <c r="M8" s="25">
        <v>1</v>
      </c>
      <c r="N8" s="26">
        <v>10</v>
      </c>
      <c r="O8" s="25" t="s">
        <v>49</v>
      </c>
    </row>
    <row r="9" spans="1:40" ht="24.95" customHeight="1">
      <c r="B9" s="36" t="str">
        <f>IF(Mapa!C9="","",Mapa!C9)</f>
        <v>Christian De Campos Morais</v>
      </c>
      <c r="C9" s="36" t="str">
        <f>IF(OR(B9="",Mapa!I9=""),"",Mapa!I9)</f>
        <v>Supervisor-202321</v>
      </c>
      <c r="D9" s="150">
        <v>8</v>
      </c>
      <c r="E9" s="139" t="s">
        <v>23</v>
      </c>
      <c r="F9" s="29" t="str">
        <f t="shared" ref="F9:F72" si="0">IF(OR(B9="",D9=""),"",IFERROR(IF(D9&gt;$N$9,$O$8,IF(D9&gt;$N$10,$O$9,IF(D9&gt;$N$11,$O$10,IF(D9&gt;$N$12,$O$11,$O$12)))),""))</f>
        <v>Bom</v>
      </c>
      <c r="G9" s="151"/>
      <c r="H9" s="72">
        <f t="shared" ref="H9:H72" si="1">IF(OR(B9="",E9="",E9&lt;&gt;"Aprovado"),"",D9+(ROW()/100000))</f>
        <v>8.0000900000000001</v>
      </c>
      <c r="M9" s="25">
        <v>2</v>
      </c>
      <c r="N9" s="26">
        <v>8</v>
      </c>
      <c r="O9" s="25" t="s">
        <v>50</v>
      </c>
    </row>
    <row r="10" spans="1:40" ht="24.95" customHeight="1">
      <c r="B10" s="36" t="str">
        <f>IF(Mapa!C10="","",Mapa!C10)</f>
        <v/>
      </c>
      <c r="C10" s="36" t="str">
        <f>IF(OR(B10="",Mapa!I10=""),"",Mapa!I10)</f>
        <v/>
      </c>
      <c r="D10" s="150"/>
      <c r="E10" s="139"/>
      <c r="F10" s="29" t="str">
        <f t="shared" si="0"/>
        <v/>
      </c>
      <c r="G10" s="151"/>
      <c r="H10" s="72" t="str">
        <f t="shared" si="1"/>
        <v/>
      </c>
      <c r="M10" s="25">
        <v>3</v>
      </c>
      <c r="N10" s="26">
        <v>6</v>
      </c>
      <c r="O10" s="25" t="s">
        <v>51</v>
      </c>
    </row>
    <row r="11" spans="1:40" ht="24.95" customHeight="1">
      <c r="B11" s="36" t="str">
        <f>IF(Mapa!C11="","",Mapa!C11)</f>
        <v/>
      </c>
      <c r="C11" s="36" t="str">
        <f>IF(OR(B11="",Mapa!I11=""),"",Mapa!I11)</f>
        <v/>
      </c>
      <c r="D11" s="150"/>
      <c r="E11" s="139"/>
      <c r="F11" s="29" t="str">
        <f t="shared" si="0"/>
        <v/>
      </c>
      <c r="G11" s="151"/>
      <c r="H11" s="72" t="str">
        <f t="shared" si="1"/>
        <v/>
      </c>
      <c r="M11" s="25">
        <v>4</v>
      </c>
      <c r="N11" s="26">
        <v>4</v>
      </c>
      <c r="O11" s="25" t="s">
        <v>52</v>
      </c>
    </row>
    <row r="12" spans="1:40" ht="24.95" customHeight="1">
      <c r="B12" s="36" t="str">
        <f>IF(Mapa!C12="","",Mapa!C12)</f>
        <v/>
      </c>
      <c r="C12" s="36" t="str">
        <f>IF(OR(B12="",Mapa!I12=""),"",Mapa!I12)</f>
        <v/>
      </c>
      <c r="D12" s="150"/>
      <c r="E12" s="139"/>
      <c r="F12" s="29" t="str">
        <f t="shared" si="0"/>
        <v/>
      </c>
      <c r="G12" s="151"/>
      <c r="H12" s="72" t="str">
        <f t="shared" si="1"/>
        <v/>
      </c>
      <c r="M12" s="25">
        <v>5</v>
      </c>
      <c r="N12" s="26">
        <f t="shared" ref="N12" si="2">10/M12</f>
        <v>2</v>
      </c>
      <c r="O12" s="25" t="s">
        <v>48</v>
      </c>
    </row>
    <row r="13" spans="1:40" ht="24.95" customHeight="1">
      <c r="B13" s="36" t="str">
        <f>IF(Mapa!C13="","",Mapa!C13)</f>
        <v/>
      </c>
      <c r="C13" s="36" t="str">
        <f>IF(OR(B13="",Mapa!I13=""),"",Mapa!I13)</f>
        <v/>
      </c>
      <c r="D13" s="27"/>
      <c r="E13" s="28"/>
      <c r="F13" s="29" t="str">
        <f t="shared" si="0"/>
        <v/>
      </c>
      <c r="G13" s="49"/>
      <c r="H13" s="72" t="str">
        <f t="shared" si="1"/>
        <v/>
      </c>
    </row>
    <row r="14" spans="1:40" ht="24.95" customHeight="1">
      <c r="B14" s="36" t="str">
        <f>IF(Mapa!C14="","",Mapa!C14)</f>
        <v/>
      </c>
      <c r="C14" s="36" t="str">
        <f>IF(OR(B14="",Mapa!I14=""),"",Mapa!I14)</f>
        <v/>
      </c>
      <c r="D14" s="27"/>
      <c r="E14" s="28"/>
      <c r="F14" s="29" t="str">
        <f t="shared" si="0"/>
        <v/>
      </c>
      <c r="G14" s="49"/>
      <c r="H14" s="72" t="str">
        <f t="shared" si="1"/>
        <v/>
      </c>
      <c r="N14" s="6"/>
    </row>
    <row r="15" spans="1:40" ht="24.95" customHeight="1">
      <c r="B15" s="36" t="str">
        <f>IF(Mapa!C15="","",Mapa!C15)</f>
        <v/>
      </c>
      <c r="C15" s="36" t="str">
        <f>IF(OR(B15="",Mapa!I15=""),"",Mapa!I15)</f>
        <v/>
      </c>
      <c r="D15" s="27"/>
      <c r="E15" s="28"/>
      <c r="F15" s="29" t="str">
        <f t="shared" si="0"/>
        <v/>
      </c>
      <c r="G15" s="49"/>
      <c r="H15" s="72" t="str">
        <f t="shared" si="1"/>
        <v/>
      </c>
    </row>
    <row r="16" spans="1:40" ht="24.95" customHeight="1">
      <c r="B16" s="36" t="str">
        <f>IF(Mapa!C16="","",Mapa!C16)</f>
        <v/>
      </c>
      <c r="C16" s="36" t="str">
        <f>IF(OR(B16="",Mapa!I16=""),"",Mapa!I16)</f>
        <v/>
      </c>
      <c r="D16" s="27"/>
      <c r="E16" s="28"/>
      <c r="F16" s="29" t="str">
        <f t="shared" si="0"/>
        <v/>
      </c>
      <c r="G16" s="49"/>
      <c r="H16" s="72" t="str">
        <f t="shared" si="1"/>
        <v/>
      </c>
    </row>
    <row r="17" spans="2:8" ht="24.95" customHeight="1">
      <c r="B17" s="36" t="str">
        <f>IF(Mapa!C17="","",Mapa!C17)</f>
        <v/>
      </c>
      <c r="C17" s="36" t="str">
        <f>IF(OR(B17="",Mapa!I17=""),"",Mapa!I17)</f>
        <v/>
      </c>
      <c r="D17" s="27"/>
      <c r="E17" s="28"/>
      <c r="F17" s="29" t="str">
        <f t="shared" si="0"/>
        <v/>
      </c>
      <c r="G17" s="49"/>
      <c r="H17" s="72" t="str">
        <f t="shared" si="1"/>
        <v/>
      </c>
    </row>
    <row r="18" spans="2:8" ht="24.95" customHeight="1">
      <c r="B18" s="36"/>
      <c r="C18" s="36" t="str">
        <f>IF(OR(B18="",Mapa!I18=""),"",Mapa!I18)</f>
        <v/>
      </c>
      <c r="D18" s="27"/>
      <c r="E18" s="28"/>
      <c r="F18" s="29" t="str">
        <f t="shared" si="0"/>
        <v/>
      </c>
      <c r="G18" s="49"/>
      <c r="H18" s="72" t="str">
        <f t="shared" si="1"/>
        <v/>
      </c>
    </row>
    <row r="19" spans="2:8" ht="24.95" customHeight="1">
      <c r="B19" s="36" t="str">
        <f>IF(Mapa!C19="","",Mapa!C19)</f>
        <v/>
      </c>
      <c r="C19" s="36" t="str">
        <f>IF(OR(B19="",Mapa!I19=""),"",Mapa!I19)</f>
        <v/>
      </c>
      <c r="D19" s="27"/>
      <c r="E19" s="28"/>
      <c r="F19" s="29" t="str">
        <f t="shared" si="0"/>
        <v/>
      </c>
      <c r="G19" s="49"/>
      <c r="H19" s="72" t="str">
        <f t="shared" si="1"/>
        <v/>
      </c>
    </row>
    <row r="20" spans="2:8" ht="24.95" customHeight="1">
      <c r="B20" s="36" t="str">
        <f>IF(Mapa!C20="","",Mapa!C20)</f>
        <v/>
      </c>
      <c r="C20" s="36" t="str">
        <f>IF(OR(B20="",Mapa!I20=""),"",Mapa!I20)</f>
        <v/>
      </c>
      <c r="D20" s="27"/>
      <c r="E20" s="28"/>
      <c r="F20" s="29" t="str">
        <f t="shared" si="0"/>
        <v/>
      </c>
      <c r="G20" s="49"/>
      <c r="H20" s="72" t="str">
        <f t="shared" si="1"/>
        <v/>
      </c>
    </row>
    <row r="21" spans="2:8" ht="24.95" customHeight="1">
      <c r="B21" s="36" t="str">
        <f>IF(Mapa!C21="","",Mapa!C21)</f>
        <v/>
      </c>
      <c r="C21" s="36" t="str">
        <f>IF(OR(B21="",Mapa!I21=""),"",Mapa!I21)</f>
        <v/>
      </c>
      <c r="D21" s="27"/>
      <c r="E21" s="28"/>
      <c r="F21" s="29" t="str">
        <f t="shared" si="0"/>
        <v/>
      </c>
      <c r="G21" s="49"/>
      <c r="H21" s="72" t="str">
        <f t="shared" si="1"/>
        <v/>
      </c>
    </row>
    <row r="22" spans="2:8" ht="24.95" customHeight="1">
      <c r="B22" s="36" t="str">
        <f>IF(Mapa!C22="","",Mapa!C22)</f>
        <v/>
      </c>
      <c r="C22" s="36" t="str">
        <f>IF(OR(B22="",Mapa!I22=""),"",Mapa!I22)</f>
        <v/>
      </c>
      <c r="D22" s="27"/>
      <c r="E22" s="28"/>
      <c r="F22" s="29" t="str">
        <f t="shared" si="0"/>
        <v/>
      </c>
      <c r="G22" s="49"/>
      <c r="H22" s="72" t="str">
        <f t="shared" si="1"/>
        <v/>
      </c>
    </row>
    <row r="23" spans="2:8" ht="24.95" customHeight="1">
      <c r="B23" s="36" t="str">
        <f>IF(Mapa!C23="","",Mapa!C23)</f>
        <v/>
      </c>
      <c r="C23" s="36" t="str">
        <f>IF(OR(B23="",Mapa!I23=""),"",Mapa!I23)</f>
        <v/>
      </c>
      <c r="D23" s="27"/>
      <c r="E23" s="28"/>
      <c r="F23" s="29" t="str">
        <f t="shared" si="0"/>
        <v/>
      </c>
      <c r="G23" s="49"/>
      <c r="H23" s="72" t="str">
        <f t="shared" si="1"/>
        <v/>
      </c>
    </row>
    <row r="24" spans="2:8" ht="24.95" customHeight="1">
      <c r="B24" s="36" t="str">
        <f>IF(Mapa!C24="","",Mapa!C24)</f>
        <v/>
      </c>
      <c r="C24" s="36" t="str">
        <f>IF(OR(B24="",Mapa!I24=""),"",Mapa!I24)</f>
        <v/>
      </c>
      <c r="D24" s="27"/>
      <c r="E24" s="28"/>
      <c r="F24" s="29" t="str">
        <f t="shared" si="0"/>
        <v/>
      </c>
      <c r="G24" s="49"/>
      <c r="H24" s="72" t="str">
        <f t="shared" si="1"/>
        <v/>
      </c>
    </row>
    <row r="25" spans="2:8" ht="24.95" customHeight="1">
      <c r="B25" s="36" t="str">
        <f>IF(Mapa!C25="","",Mapa!C25)</f>
        <v/>
      </c>
      <c r="C25" s="36" t="str">
        <f>IF(OR(B25="",Mapa!I25=""),"",Mapa!I25)</f>
        <v/>
      </c>
      <c r="D25" s="27"/>
      <c r="E25" s="28"/>
      <c r="F25" s="29" t="str">
        <f t="shared" si="0"/>
        <v/>
      </c>
      <c r="G25" s="49"/>
      <c r="H25" s="72" t="str">
        <f t="shared" si="1"/>
        <v/>
      </c>
    </row>
    <row r="26" spans="2:8" ht="24.95" customHeight="1">
      <c r="B26" s="36" t="str">
        <f>IF(Mapa!C26="","",Mapa!C26)</f>
        <v/>
      </c>
      <c r="C26" s="36" t="str">
        <f>IF(OR(B26="",Mapa!I26=""),"",Mapa!I26)</f>
        <v/>
      </c>
      <c r="D26" s="27"/>
      <c r="E26" s="28"/>
      <c r="F26" s="29" t="str">
        <f t="shared" si="0"/>
        <v/>
      </c>
      <c r="G26" s="49"/>
      <c r="H26" s="72" t="str">
        <f t="shared" si="1"/>
        <v/>
      </c>
    </row>
    <row r="27" spans="2:8" ht="24.95" customHeight="1">
      <c r="B27" s="36" t="str">
        <f>IF(Mapa!C27="","",Mapa!C27)</f>
        <v/>
      </c>
      <c r="C27" s="36" t="str">
        <f>IF(OR(B27="",Mapa!I27=""),"",Mapa!I27)</f>
        <v/>
      </c>
      <c r="D27" s="27"/>
      <c r="E27" s="28"/>
      <c r="F27" s="29" t="str">
        <f t="shared" si="0"/>
        <v/>
      </c>
      <c r="G27" s="49"/>
      <c r="H27" s="72" t="str">
        <f t="shared" si="1"/>
        <v/>
      </c>
    </row>
    <row r="28" spans="2:8" ht="24.95" customHeight="1">
      <c r="B28" s="36" t="str">
        <f>IF(Mapa!C28="","",Mapa!C28)</f>
        <v/>
      </c>
      <c r="C28" s="36" t="str">
        <f>IF(OR(B28="",Mapa!I28=""),"",Mapa!I28)</f>
        <v/>
      </c>
      <c r="D28" s="27"/>
      <c r="E28" s="28"/>
      <c r="F28" s="29" t="str">
        <f t="shared" si="0"/>
        <v/>
      </c>
      <c r="G28" s="49"/>
      <c r="H28" s="72" t="str">
        <f t="shared" si="1"/>
        <v/>
      </c>
    </row>
    <row r="29" spans="2:8" ht="24.95" customHeight="1">
      <c r="B29" s="36" t="str">
        <f>IF(Mapa!C29="","",Mapa!C29)</f>
        <v/>
      </c>
      <c r="C29" s="36" t="str">
        <f>IF(OR(B29="",Mapa!I29=""),"",Mapa!I29)</f>
        <v/>
      </c>
      <c r="D29" s="27"/>
      <c r="E29" s="28"/>
      <c r="F29" s="29" t="str">
        <f t="shared" si="0"/>
        <v/>
      </c>
      <c r="G29" s="49"/>
      <c r="H29" s="72" t="str">
        <f t="shared" si="1"/>
        <v/>
      </c>
    </row>
    <row r="30" spans="2:8" ht="24.95" customHeight="1">
      <c r="B30" s="36" t="str">
        <f>IF(Mapa!C30="","",Mapa!C30)</f>
        <v/>
      </c>
      <c r="C30" s="36" t="str">
        <f>IF(OR(B30="",Mapa!I30=""),"",Mapa!I30)</f>
        <v/>
      </c>
      <c r="D30" s="27"/>
      <c r="E30" s="28"/>
      <c r="F30" s="29" t="str">
        <f t="shared" si="0"/>
        <v/>
      </c>
      <c r="G30" s="49"/>
      <c r="H30" s="72" t="str">
        <f t="shared" si="1"/>
        <v/>
      </c>
    </row>
    <row r="31" spans="2:8" ht="24.95" customHeight="1">
      <c r="B31" s="36" t="str">
        <f>IF(Mapa!C31="","",Mapa!C31)</f>
        <v/>
      </c>
      <c r="C31" s="36" t="str">
        <f>IF(OR(B31="",Mapa!I31=""),"",Mapa!I31)</f>
        <v/>
      </c>
      <c r="D31" s="27"/>
      <c r="E31" s="28"/>
      <c r="F31" s="29" t="str">
        <f t="shared" si="0"/>
        <v/>
      </c>
      <c r="G31" s="49"/>
      <c r="H31" s="72" t="str">
        <f t="shared" si="1"/>
        <v/>
      </c>
    </row>
    <row r="32" spans="2:8" ht="24.95" customHeight="1">
      <c r="B32" s="36" t="str">
        <f>IF(Mapa!C32="","",Mapa!C32)</f>
        <v/>
      </c>
      <c r="C32" s="36" t="str">
        <f>IF(OR(B32="",Mapa!I32=""),"",Mapa!I32)</f>
        <v/>
      </c>
      <c r="D32" s="27"/>
      <c r="E32" s="28"/>
      <c r="F32" s="29" t="str">
        <f t="shared" si="0"/>
        <v/>
      </c>
      <c r="G32" s="49"/>
      <c r="H32" s="72" t="str">
        <f t="shared" si="1"/>
        <v/>
      </c>
    </row>
    <row r="33" spans="2:8" ht="24.95" customHeight="1">
      <c r="B33" s="36" t="str">
        <f>IF(Mapa!C33="","",Mapa!C33)</f>
        <v/>
      </c>
      <c r="C33" s="36" t="str">
        <f>IF(OR(B33="",Mapa!I33=""),"",Mapa!I33)</f>
        <v/>
      </c>
      <c r="D33" s="27"/>
      <c r="E33" s="28"/>
      <c r="F33" s="29" t="str">
        <f t="shared" si="0"/>
        <v/>
      </c>
      <c r="G33" s="49"/>
      <c r="H33" s="72" t="str">
        <f t="shared" si="1"/>
        <v/>
      </c>
    </row>
    <row r="34" spans="2:8" ht="24.95" customHeight="1">
      <c r="B34" s="36" t="str">
        <f>IF(Mapa!C34="","",Mapa!C34)</f>
        <v/>
      </c>
      <c r="C34" s="36" t="str">
        <f>IF(OR(B34="",Mapa!I34=""),"",Mapa!I34)</f>
        <v/>
      </c>
      <c r="D34" s="27"/>
      <c r="E34" s="28"/>
      <c r="F34" s="29" t="str">
        <f t="shared" si="0"/>
        <v/>
      </c>
      <c r="G34" s="49"/>
      <c r="H34" s="72" t="str">
        <f t="shared" si="1"/>
        <v/>
      </c>
    </row>
    <row r="35" spans="2:8" ht="24.95" customHeight="1">
      <c r="B35" s="36" t="str">
        <f>IF(Mapa!C35="","",Mapa!C35)</f>
        <v/>
      </c>
      <c r="C35" s="36" t="str">
        <f>IF(OR(B35="",Mapa!I35=""),"",Mapa!I35)</f>
        <v/>
      </c>
      <c r="D35" s="27"/>
      <c r="E35" s="28"/>
      <c r="F35" s="29" t="str">
        <f t="shared" si="0"/>
        <v/>
      </c>
      <c r="G35" s="49"/>
      <c r="H35" s="72" t="str">
        <f t="shared" si="1"/>
        <v/>
      </c>
    </row>
    <row r="36" spans="2:8" ht="24.95" customHeight="1">
      <c r="B36" s="36" t="str">
        <f>IF(Mapa!C36="","",Mapa!C36)</f>
        <v/>
      </c>
      <c r="C36" s="36" t="str">
        <f>IF(OR(B36="",Mapa!I36=""),"",Mapa!I36)</f>
        <v/>
      </c>
      <c r="D36" s="27"/>
      <c r="E36" s="28"/>
      <c r="F36" s="29" t="str">
        <f t="shared" si="0"/>
        <v/>
      </c>
      <c r="G36" s="49"/>
      <c r="H36" s="72" t="str">
        <f t="shared" si="1"/>
        <v/>
      </c>
    </row>
    <row r="37" spans="2:8" ht="24.95" customHeight="1">
      <c r="B37" s="36" t="str">
        <f>IF(Mapa!C37="","",Mapa!C37)</f>
        <v/>
      </c>
      <c r="C37" s="36" t="str">
        <f>IF(OR(B37="",Mapa!I37=""),"",Mapa!I37)</f>
        <v/>
      </c>
      <c r="D37" s="27"/>
      <c r="E37" s="28"/>
      <c r="F37" s="29" t="str">
        <f t="shared" si="0"/>
        <v/>
      </c>
      <c r="G37" s="49"/>
      <c r="H37" s="72" t="str">
        <f t="shared" si="1"/>
        <v/>
      </c>
    </row>
    <row r="38" spans="2:8" ht="24.95" customHeight="1">
      <c r="B38" s="36" t="str">
        <f>IF(Mapa!C38="","",Mapa!C38)</f>
        <v/>
      </c>
      <c r="C38" s="36" t="str">
        <f>IF(OR(B38="",Mapa!I38=""),"",Mapa!I38)</f>
        <v/>
      </c>
      <c r="D38" s="27"/>
      <c r="E38" s="28"/>
      <c r="F38" s="29" t="str">
        <f t="shared" si="0"/>
        <v/>
      </c>
      <c r="G38" s="49"/>
      <c r="H38" s="72" t="str">
        <f t="shared" si="1"/>
        <v/>
      </c>
    </row>
    <row r="39" spans="2:8" ht="24.95" customHeight="1">
      <c r="B39" s="36" t="str">
        <f>IF(Mapa!C39="","",Mapa!C39)</f>
        <v/>
      </c>
      <c r="C39" s="36" t="str">
        <f>IF(OR(B39="",Mapa!I39=""),"",Mapa!I39)</f>
        <v/>
      </c>
      <c r="D39" s="27"/>
      <c r="E39" s="28"/>
      <c r="F39" s="29" t="str">
        <f t="shared" si="0"/>
        <v/>
      </c>
      <c r="G39" s="49"/>
      <c r="H39" s="72" t="str">
        <f t="shared" si="1"/>
        <v/>
      </c>
    </row>
    <row r="40" spans="2:8" ht="24.95" customHeight="1">
      <c r="B40" s="36" t="str">
        <f>IF(Mapa!C40="","",Mapa!C40)</f>
        <v/>
      </c>
      <c r="C40" s="36" t="str">
        <f>IF(OR(B40="",Mapa!I40=""),"",Mapa!I40)</f>
        <v/>
      </c>
      <c r="D40" s="27"/>
      <c r="E40" s="28"/>
      <c r="F40" s="29" t="str">
        <f t="shared" si="0"/>
        <v/>
      </c>
      <c r="G40" s="49"/>
      <c r="H40" s="72" t="str">
        <f t="shared" si="1"/>
        <v/>
      </c>
    </row>
    <row r="41" spans="2:8" ht="24.95" customHeight="1">
      <c r="B41" s="36" t="str">
        <f>IF(Mapa!C41="","",Mapa!C41)</f>
        <v/>
      </c>
      <c r="C41" s="36" t="str">
        <f>IF(OR(B41="",Mapa!I41=""),"",Mapa!I41)</f>
        <v/>
      </c>
      <c r="D41" s="27"/>
      <c r="E41" s="28"/>
      <c r="F41" s="29" t="str">
        <f t="shared" si="0"/>
        <v/>
      </c>
      <c r="G41" s="49"/>
      <c r="H41" s="72" t="str">
        <f t="shared" si="1"/>
        <v/>
      </c>
    </row>
    <row r="42" spans="2:8" ht="24.95" customHeight="1">
      <c r="B42" s="36" t="str">
        <f>IF(Mapa!C42="","",Mapa!C42)</f>
        <v/>
      </c>
      <c r="C42" s="36" t="str">
        <f>IF(OR(B42="",Mapa!I42=""),"",Mapa!I42)</f>
        <v/>
      </c>
      <c r="D42" s="27"/>
      <c r="E42" s="28"/>
      <c r="F42" s="29" t="str">
        <f t="shared" si="0"/>
        <v/>
      </c>
      <c r="G42" s="49"/>
      <c r="H42" s="72" t="str">
        <f t="shared" si="1"/>
        <v/>
      </c>
    </row>
    <row r="43" spans="2:8" ht="24.95" customHeight="1">
      <c r="B43" s="36" t="str">
        <f>IF(Mapa!C43="","",Mapa!C43)</f>
        <v/>
      </c>
      <c r="C43" s="36" t="str">
        <f>IF(OR(B43="",Mapa!I43=""),"",Mapa!I43)</f>
        <v/>
      </c>
      <c r="D43" s="27"/>
      <c r="E43" s="28"/>
      <c r="F43" s="29" t="str">
        <f t="shared" si="0"/>
        <v/>
      </c>
      <c r="G43" s="49"/>
      <c r="H43" s="72" t="str">
        <f t="shared" si="1"/>
        <v/>
      </c>
    </row>
    <row r="44" spans="2:8" ht="24.95" customHeight="1">
      <c r="B44" s="36" t="str">
        <f>IF(Mapa!C44="","",Mapa!C44)</f>
        <v/>
      </c>
      <c r="C44" s="36" t="str">
        <f>IF(OR(B44="",Mapa!I44=""),"",Mapa!I44)</f>
        <v/>
      </c>
      <c r="D44" s="27"/>
      <c r="E44" s="28"/>
      <c r="F44" s="29" t="str">
        <f t="shared" si="0"/>
        <v/>
      </c>
      <c r="G44" s="49"/>
      <c r="H44" s="72" t="str">
        <f t="shared" si="1"/>
        <v/>
      </c>
    </row>
    <row r="45" spans="2:8" ht="24.95" customHeight="1">
      <c r="B45" s="36" t="str">
        <f>IF(Mapa!C45="","",Mapa!C45)</f>
        <v/>
      </c>
      <c r="C45" s="36" t="str">
        <f>IF(OR(B45="",Mapa!I45=""),"",Mapa!I45)</f>
        <v/>
      </c>
      <c r="D45" s="27"/>
      <c r="E45" s="28"/>
      <c r="F45" s="29" t="str">
        <f t="shared" si="0"/>
        <v/>
      </c>
      <c r="G45" s="49"/>
      <c r="H45" s="72" t="str">
        <f t="shared" si="1"/>
        <v/>
      </c>
    </row>
    <row r="46" spans="2:8" ht="24.95" customHeight="1">
      <c r="B46" s="36" t="str">
        <f>IF(Mapa!C46="","",Mapa!C46)</f>
        <v/>
      </c>
      <c r="C46" s="36" t="str">
        <f>IF(OR(B46="",Mapa!I46=""),"",Mapa!I46)</f>
        <v/>
      </c>
      <c r="D46" s="27"/>
      <c r="E46" s="28"/>
      <c r="F46" s="29" t="str">
        <f t="shared" si="0"/>
        <v/>
      </c>
      <c r="G46" s="49"/>
      <c r="H46" s="72" t="str">
        <f t="shared" si="1"/>
        <v/>
      </c>
    </row>
    <row r="47" spans="2:8" ht="24.95" customHeight="1">
      <c r="B47" s="36" t="str">
        <f>IF(Mapa!C47="","",Mapa!C47)</f>
        <v/>
      </c>
      <c r="C47" s="36" t="str">
        <f>IF(OR(B47="",Mapa!I47=""),"",Mapa!I47)</f>
        <v/>
      </c>
      <c r="D47" s="27"/>
      <c r="E47" s="28"/>
      <c r="F47" s="29" t="str">
        <f t="shared" si="0"/>
        <v/>
      </c>
      <c r="G47" s="49"/>
      <c r="H47" s="72" t="str">
        <f t="shared" si="1"/>
        <v/>
      </c>
    </row>
    <row r="48" spans="2:8" ht="24.95" customHeight="1">
      <c r="B48" s="36" t="str">
        <f>IF(Mapa!C48="","",Mapa!C48)</f>
        <v/>
      </c>
      <c r="C48" s="36" t="str">
        <f>IF(OR(B48="",Mapa!I48=""),"",Mapa!I48)</f>
        <v/>
      </c>
      <c r="D48" s="27"/>
      <c r="E48" s="28"/>
      <c r="F48" s="29" t="str">
        <f t="shared" si="0"/>
        <v/>
      </c>
      <c r="G48" s="49"/>
      <c r="H48" s="72" t="str">
        <f t="shared" si="1"/>
        <v/>
      </c>
    </row>
    <row r="49" spans="2:8" ht="24.95" customHeight="1">
      <c r="B49" s="36" t="str">
        <f>IF(Mapa!C49="","",Mapa!C49)</f>
        <v/>
      </c>
      <c r="C49" s="36" t="str">
        <f>IF(OR(B49="",Mapa!I49=""),"",Mapa!I49)</f>
        <v/>
      </c>
      <c r="D49" s="27"/>
      <c r="E49" s="28"/>
      <c r="F49" s="29" t="str">
        <f t="shared" si="0"/>
        <v/>
      </c>
      <c r="G49" s="49"/>
      <c r="H49" s="72" t="str">
        <f t="shared" si="1"/>
        <v/>
      </c>
    </row>
    <row r="50" spans="2:8" ht="24.95" customHeight="1">
      <c r="B50" s="36" t="str">
        <f>IF(Mapa!C50="","",Mapa!C50)</f>
        <v/>
      </c>
      <c r="C50" s="36" t="str">
        <f>IF(OR(B50="",Mapa!I50=""),"",Mapa!I50)</f>
        <v/>
      </c>
      <c r="D50" s="27"/>
      <c r="E50" s="28"/>
      <c r="F50" s="29" t="str">
        <f t="shared" si="0"/>
        <v/>
      </c>
      <c r="G50" s="49"/>
      <c r="H50" s="72" t="str">
        <f t="shared" si="1"/>
        <v/>
      </c>
    </row>
    <row r="51" spans="2:8" ht="24.95" customHeight="1">
      <c r="B51" s="36" t="str">
        <f>IF(Mapa!C51="","",Mapa!C51)</f>
        <v/>
      </c>
      <c r="C51" s="36" t="str">
        <f>IF(OR(B51="",Mapa!I51=""),"",Mapa!I51)</f>
        <v/>
      </c>
      <c r="D51" s="27"/>
      <c r="E51" s="28"/>
      <c r="F51" s="29" t="str">
        <f t="shared" si="0"/>
        <v/>
      </c>
      <c r="G51" s="49"/>
      <c r="H51" s="72" t="str">
        <f t="shared" si="1"/>
        <v/>
      </c>
    </row>
    <row r="52" spans="2:8" ht="24.95" customHeight="1">
      <c r="B52" s="36" t="str">
        <f>IF(Mapa!C52="","",Mapa!C52)</f>
        <v/>
      </c>
      <c r="C52" s="36" t="str">
        <f>IF(OR(B52="",Mapa!I52=""),"",Mapa!I52)</f>
        <v/>
      </c>
      <c r="D52" s="27"/>
      <c r="E52" s="28"/>
      <c r="F52" s="29" t="str">
        <f t="shared" si="0"/>
        <v/>
      </c>
      <c r="G52" s="49"/>
      <c r="H52" s="72" t="str">
        <f t="shared" si="1"/>
        <v/>
      </c>
    </row>
    <row r="53" spans="2:8" ht="24.95" customHeight="1">
      <c r="B53" s="36" t="str">
        <f>IF(Mapa!C53="","",Mapa!C53)</f>
        <v/>
      </c>
      <c r="C53" s="36" t="str">
        <f>IF(OR(B53="",Mapa!I53=""),"",Mapa!I53)</f>
        <v/>
      </c>
      <c r="D53" s="27"/>
      <c r="E53" s="28"/>
      <c r="F53" s="29" t="str">
        <f t="shared" si="0"/>
        <v/>
      </c>
      <c r="G53" s="49"/>
      <c r="H53" s="72" t="str">
        <f t="shared" si="1"/>
        <v/>
      </c>
    </row>
    <row r="54" spans="2:8" ht="24.95" customHeight="1">
      <c r="B54" s="36" t="str">
        <f>IF(Mapa!C54="","",Mapa!C54)</f>
        <v/>
      </c>
      <c r="C54" s="36" t="str">
        <f>IF(OR(B54="",Mapa!I54=""),"",Mapa!I54)</f>
        <v/>
      </c>
      <c r="D54" s="27"/>
      <c r="E54" s="28"/>
      <c r="F54" s="29" t="str">
        <f t="shared" si="0"/>
        <v/>
      </c>
      <c r="G54" s="49"/>
      <c r="H54" s="72" t="str">
        <f t="shared" si="1"/>
        <v/>
      </c>
    </row>
    <row r="55" spans="2:8" ht="24.95" customHeight="1">
      <c r="B55" s="36" t="str">
        <f>IF(Mapa!C55="","",Mapa!C55)</f>
        <v/>
      </c>
      <c r="C55" s="36" t="str">
        <f>IF(OR(B55="",Mapa!I55=""),"",Mapa!I55)</f>
        <v/>
      </c>
      <c r="D55" s="27"/>
      <c r="E55" s="28"/>
      <c r="F55" s="29" t="str">
        <f t="shared" si="0"/>
        <v/>
      </c>
      <c r="G55" s="49"/>
      <c r="H55" s="72" t="str">
        <f t="shared" si="1"/>
        <v/>
      </c>
    </row>
    <row r="56" spans="2:8" ht="24.95" customHeight="1">
      <c r="B56" s="36" t="str">
        <f>IF(Mapa!C56="","",Mapa!C56)</f>
        <v/>
      </c>
      <c r="C56" s="36" t="str">
        <f>IF(OR(B56="",Mapa!I56=""),"",Mapa!I56)</f>
        <v/>
      </c>
      <c r="D56" s="27"/>
      <c r="E56" s="28"/>
      <c r="F56" s="29" t="str">
        <f t="shared" si="0"/>
        <v/>
      </c>
      <c r="G56" s="49"/>
      <c r="H56" s="72" t="str">
        <f t="shared" si="1"/>
        <v/>
      </c>
    </row>
    <row r="57" spans="2:8" ht="24.95" customHeight="1">
      <c r="B57" s="36" t="str">
        <f>IF(Mapa!C57="","",Mapa!C57)</f>
        <v/>
      </c>
      <c r="C57" s="36" t="str">
        <f>IF(OR(B57="",Mapa!I57=""),"",Mapa!I57)</f>
        <v/>
      </c>
      <c r="D57" s="27"/>
      <c r="E57" s="28"/>
      <c r="F57" s="29" t="str">
        <f t="shared" si="0"/>
        <v/>
      </c>
      <c r="G57" s="49"/>
      <c r="H57" s="72" t="str">
        <f t="shared" si="1"/>
        <v/>
      </c>
    </row>
    <row r="58" spans="2:8" ht="24.95" customHeight="1">
      <c r="B58" s="36" t="str">
        <f>IF(Mapa!C58="","",Mapa!C58)</f>
        <v/>
      </c>
      <c r="C58" s="36" t="str">
        <f>IF(OR(B58="",Mapa!I58=""),"",Mapa!I58)</f>
        <v/>
      </c>
      <c r="D58" s="27"/>
      <c r="E58" s="28"/>
      <c r="F58" s="29" t="str">
        <f t="shared" si="0"/>
        <v/>
      </c>
      <c r="G58" s="49"/>
      <c r="H58" s="72" t="str">
        <f t="shared" si="1"/>
        <v/>
      </c>
    </row>
    <row r="59" spans="2:8" ht="24.95" customHeight="1">
      <c r="B59" s="36" t="str">
        <f>IF(Mapa!C59="","",Mapa!C59)</f>
        <v/>
      </c>
      <c r="C59" s="36" t="str">
        <f>IF(OR(B59="",Mapa!I59=""),"",Mapa!I59)</f>
        <v/>
      </c>
      <c r="D59" s="27"/>
      <c r="E59" s="28"/>
      <c r="F59" s="29" t="str">
        <f t="shared" si="0"/>
        <v/>
      </c>
      <c r="G59" s="49"/>
      <c r="H59" s="72" t="str">
        <f t="shared" si="1"/>
        <v/>
      </c>
    </row>
    <row r="60" spans="2:8" ht="24.95" customHeight="1">
      <c r="B60" s="36" t="str">
        <f>IF(Mapa!C60="","",Mapa!C60)</f>
        <v/>
      </c>
      <c r="C60" s="36" t="str">
        <f>IF(OR(B60="",Mapa!I60=""),"",Mapa!I60)</f>
        <v/>
      </c>
      <c r="D60" s="27"/>
      <c r="E60" s="28"/>
      <c r="F60" s="29" t="str">
        <f t="shared" si="0"/>
        <v/>
      </c>
      <c r="G60" s="49"/>
      <c r="H60" s="72" t="str">
        <f t="shared" si="1"/>
        <v/>
      </c>
    </row>
    <row r="61" spans="2:8" ht="24.95" customHeight="1">
      <c r="B61" s="36" t="str">
        <f>IF(Mapa!C61="","",Mapa!C61)</f>
        <v/>
      </c>
      <c r="C61" s="36" t="str">
        <f>IF(OR(B61="",Mapa!I61=""),"",Mapa!I61)</f>
        <v/>
      </c>
      <c r="D61" s="27"/>
      <c r="E61" s="28"/>
      <c r="F61" s="29" t="str">
        <f t="shared" si="0"/>
        <v/>
      </c>
      <c r="G61" s="49"/>
      <c r="H61" s="72" t="str">
        <f t="shared" si="1"/>
        <v/>
      </c>
    </row>
    <row r="62" spans="2:8" ht="24.95" customHeight="1">
      <c r="B62" s="36" t="str">
        <f>IF(Mapa!C62="","",Mapa!C62)</f>
        <v/>
      </c>
      <c r="C62" s="36" t="str">
        <f>IF(OR(B62="",Mapa!I62=""),"",Mapa!I62)</f>
        <v/>
      </c>
      <c r="D62" s="27"/>
      <c r="E62" s="28"/>
      <c r="F62" s="29" t="str">
        <f t="shared" si="0"/>
        <v/>
      </c>
      <c r="G62" s="49"/>
      <c r="H62" s="72" t="str">
        <f t="shared" si="1"/>
        <v/>
      </c>
    </row>
    <row r="63" spans="2:8" ht="24.95" customHeight="1">
      <c r="B63" s="36" t="str">
        <f>IF(Mapa!C63="","",Mapa!C63)</f>
        <v/>
      </c>
      <c r="C63" s="36" t="str">
        <f>IF(OR(B63="",Mapa!I63=""),"",Mapa!I63)</f>
        <v/>
      </c>
      <c r="D63" s="27"/>
      <c r="E63" s="28"/>
      <c r="F63" s="29" t="str">
        <f t="shared" si="0"/>
        <v/>
      </c>
      <c r="G63" s="49"/>
      <c r="H63" s="72" t="str">
        <f t="shared" si="1"/>
        <v/>
      </c>
    </row>
    <row r="64" spans="2:8" ht="24.95" customHeight="1">
      <c r="B64" s="36" t="str">
        <f>IF(Mapa!C64="","",Mapa!C64)</f>
        <v/>
      </c>
      <c r="C64" s="36" t="str">
        <f>IF(OR(B64="",Mapa!I64=""),"",Mapa!I64)</f>
        <v/>
      </c>
      <c r="D64" s="27"/>
      <c r="E64" s="28"/>
      <c r="F64" s="29" t="str">
        <f t="shared" si="0"/>
        <v/>
      </c>
      <c r="G64" s="49"/>
      <c r="H64" s="72" t="str">
        <f t="shared" si="1"/>
        <v/>
      </c>
    </row>
    <row r="65" spans="2:8" ht="24.95" customHeight="1">
      <c r="B65" s="36" t="str">
        <f>IF(Mapa!C65="","",Mapa!C65)</f>
        <v/>
      </c>
      <c r="C65" s="36" t="str">
        <f>IF(OR(B65="",Mapa!I65=""),"",Mapa!I65)</f>
        <v/>
      </c>
      <c r="D65" s="27"/>
      <c r="E65" s="28"/>
      <c r="F65" s="29" t="str">
        <f t="shared" si="0"/>
        <v/>
      </c>
      <c r="G65" s="49"/>
      <c r="H65" s="72" t="str">
        <f t="shared" si="1"/>
        <v/>
      </c>
    </row>
    <row r="66" spans="2:8" ht="24.95" customHeight="1">
      <c r="B66" s="36" t="str">
        <f>IF(Mapa!C66="","",Mapa!C66)</f>
        <v/>
      </c>
      <c r="C66" s="36" t="str">
        <f>IF(OR(B66="",Mapa!I66=""),"",Mapa!I66)</f>
        <v/>
      </c>
      <c r="D66" s="27"/>
      <c r="E66" s="28"/>
      <c r="F66" s="29" t="str">
        <f t="shared" si="0"/>
        <v/>
      </c>
      <c r="G66" s="49"/>
      <c r="H66" s="72" t="str">
        <f t="shared" si="1"/>
        <v/>
      </c>
    </row>
    <row r="67" spans="2:8" ht="24.95" customHeight="1">
      <c r="B67" s="36" t="str">
        <f>IF(Mapa!C67="","",Mapa!C67)</f>
        <v/>
      </c>
      <c r="C67" s="36" t="str">
        <f>IF(OR(B67="",Mapa!I67=""),"",Mapa!I67)</f>
        <v/>
      </c>
      <c r="D67" s="27"/>
      <c r="E67" s="28"/>
      <c r="F67" s="29" t="str">
        <f t="shared" si="0"/>
        <v/>
      </c>
      <c r="G67" s="49"/>
      <c r="H67" s="72" t="str">
        <f t="shared" si="1"/>
        <v/>
      </c>
    </row>
    <row r="68" spans="2:8" ht="24.95" customHeight="1">
      <c r="B68" s="36" t="str">
        <f>IF(Mapa!C68="","",Mapa!C68)</f>
        <v/>
      </c>
      <c r="C68" s="36" t="str">
        <f>IF(OR(B68="",Mapa!I68=""),"",Mapa!I68)</f>
        <v/>
      </c>
      <c r="D68" s="27"/>
      <c r="E68" s="28"/>
      <c r="F68" s="29" t="str">
        <f t="shared" si="0"/>
        <v/>
      </c>
      <c r="G68" s="49"/>
      <c r="H68" s="72" t="str">
        <f t="shared" si="1"/>
        <v/>
      </c>
    </row>
    <row r="69" spans="2:8" ht="24.95" customHeight="1">
      <c r="B69" s="36" t="str">
        <f>IF(Mapa!C69="","",Mapa!C69)</f>
        <v/>
      </c>
      <c r="C69" s="36" t="str">
        <f>IF(OR(B69="",Mapa!I69=""),"",Mapa!I69)</f>
        <v/>
      </c>
      <c r="D69" s="27"/>
      <c r="E69" s="28"/>
      <c r="F69" s="29" t="str">
        <f t="shared" si="0"/>
        <v/>
      </c>
      <c r="G69" s="49"/>
      <c r="H69" s="72" t="str">
        <f t="shared" si="1"/>
        <v/>
      </c>
    </row>
    <row r="70" spans="2:8" ht="24.95" customHeight="1">
      <c r="B70" s="36" t="str">
        <f>IF(Mapa!C70="","",Mapa!C70)</f>
        <v/>
      </c>
      <c r="C70" s="36" t="str">
        <f>IF(OR(B70="",Mapa!I70=""),"",Mapa!I70)</f>
        <v/>
      </c>
      <c r="D70" s="27"/>
      <c r="E70" s="28"/>
      <c r="F70" s="29" t="str">
        <f t="shared" si="0"/>
        <v/>
      </c>
      <c r="G70" s="49"/>
      <c r="H70" s="72" t="str">
        <f t="shared" si="1"/>
        <v/>
      </c>
    </row>
    <row r="71" spans="2:8" ht="24.95" customHeight="1">
      <c r="B71" s="36" t="str">
        <f>IF(Mapa!C71="","",Mapa!C71)</f>
        <v/>
      </c>
      <c r="C71" s="36" t="str">
        <f>IF(OR(B71="",Mapa!I71=""),"",Mapa!I71)</f>
        <v/>
      </c>
      <c r="D71" s="27"/>
      <c r="E71" s="28"/>
      <c r="F71" s="29" t="str">
        <f t="shared" si="0"/>
        <v/>
      </c>
      <c r="G71" s="49"/>
      <c r="H71" s="72" t="str">
        <f t="shared" si="1"/>
        <v/>
      </c>
    </row>
    <row r="72" spans="2:8" ht="24.95" customHeight="1">
      <c r="B72" s="36" t="str">
        <f>IF(Mapa!C72="","",Mapa!C72)</f>
        <v/>
      </c>
      <c r="C72" s="36" t="str">
        <f>IF(OR(B72="",Mapa!I72=""),"",Mapa!I72)</f>
        <v/>
      </c>
      <c r="D72" s="27"/>
      <c r="E72" s="28"/>
      <c r="F72" s="29" t="str">
        <f t="shared" si="0"/>
        <v/>
      </c>
      <c r="G72" s="49"/>
      <c r="H72" s="72" t="str">
        <f t="shared" si="1"/>
        <v/>
      </c>
    </row>
    <row r="73" spans="2:8" ht="24.95" customHeight="1">
      <c r="B73" s="36" t="str">
        <f>IF(Mapa!C73="","",Mapa!C73)</f>
        <v/>
      </c>
      <c r="C73" s="36" t="str">
        <f>IF(OR(B73="",Mapa!I73=""),"",Mapa!I73)</f>
        <v/>
      </c>
      <c r="D73" s="27"/>
      <c r="E73" s="28"/>
      <c r="F73" s="29" t="str">
        <f t="shared" ref="F73:F136" si="3">IF(OR(B73="",D73=""),"",IFERROR(IF(D73&gt;$N$9,$O$8,IF(D73&gt;$N$10,$O$9,IF(D73&gt;$N$11,$O$10,IF(D73&gt;$N$12,$O$11,$O$12)))),""))</f>
        <v/>
      </c>
      <c r="G73" s="49"/>
      <c r="H73" s="72" t="str">
        <f t="shared" ref="H73:H136" si="4">IF(OR(B73="",E73="",E73&lt;&gt;"Aprovado"),"",D73+(ROW()/100000))</f>
        <v/>
      </c>
    </row>
    <row r="74" spans="2:8" ht="24.95" customHeight="1">
      <c r="B74" s="36" t="str">
        <f>IF(Mapa!C74="","",Mapa!C74)</f>
        <v/>
      </c>
      <c r="C74" s="36" t="str">
        <f>IF(OR(B74="",Mapa!I74=""),"",Mapa!I74)</f>
        <v/>
      </c>
      <c r="D74" s="27"/>
      <c r="E74" s="28"/>
      <c r="F74" s="29" t="str">
        <f t="shared" si="3"/>
        <v/>
      </c>
      <c r="G74" s="49"/>
      <c r="H74" s="72" t="str">
        <f t="shared" si="4"/>
        <v/>
      </c>
    </row>
    <row r="75" spans="2:8" ht="24.95" customHeight="1">
      <c r="B75" s="36" t="str">
        <f>IF(Mapa!C75="","",Mapa!C75)</f>
        <v/>
      </c>
      <c r="C75" s="36" t="str">
        <f>IF(OR(B75="",Mapa!I75=""),"",Mapa!I75)</f>
        <v/>
      </c>
      <c r="D75" s="27"/>
      <c r="E75" s="28"/>
      <c r="F75" s="29" t="str">
        <f t="shared" si="3"/>
        <v/>
      </c>
      <c r="G75" s="49"/>
      <c r="H75" s="72" t="str">
        <f t="shared" si="4"/>
        <v/>
      </c>
    </row>
    <row r="76" spans="2:8" ht="24.95" customHeight="1">
      <c r="B76" s="36" t="str">
        <f>IF(Mapa!C76="","",Mapa!C76)</f>
        <v/>
      </c>
      <c r="C76" s="36" t="str">
        <f>IF(OR(B76="",Mapa!I76=""),"",Mapa!I76)</f>
        <v/>
      </c>
      <c r="D76" s="27"/>
      <c r="E76" s="28"/>
      <c r="F76" s="29" t="str">
        <f t="shared" si="3"/>
        <v/>
      </c>
      <c r="G76" s="49"/>
      <c r="H76" s="72" t="str">
        <f t="shared" si="4"/>
        <v/>
      </c>
    </row>
    <row r="77" spans="2:8" ht="24.95" customHeight="1">
      <c r="B77" s="36" t="str">
        <f>IF(Mapa!C77="","",Mapa!C77)</f>
        <v/>
      </c>
      <c r="C77" s="36" t="str">
        <f>IF(OR(B77="",Mapa!I77=""),"",Mapa!I77)</f>
        <v/>
      </c>
      <c r="D77" s="27"/>
      <c r="E77" s="28"/>
      <c r="F77" s="29" t="str">
        <f t="shared" si="3"/>
        <v/>
      </c>
      <c r="G77" s="49"/>
      <c r="H77" s="72" t="str">
        <f t="shared" si="4"/>
        <v/>
      </c>
    </row>
    <row r="78" spans="2:8" ht="24.95" customHeight="1">
      <c r="B78" s="36" t="str">
        <f>IF(Mapa!C78="","",Mapa!C78)</f>
        <v/>
      </c>
      <c r="C78" s="36" t="str">
        <f>IF(OR(B78="",Mapa!I78=""),"",Mapa!I78)</f>
        <v/>
      </c>
      <c r="D78" s="27"/>
      <c r="E78" s="28"/>
      <c r="F78" s="29" t="str">
        <f t="shared" si="3"/>
        <v/>
      </c>
      <c r="G78" s="49"/>
      <c r="H78" s="72" t="str">
        <f t="shared" si="4"/>
        <v/>
      </c>
    </row>
    <row r="79" spans="2:8" ht="24.95" customHeight="1">
      <c r="B79" s="36" t="str">
        <f>IF(Mapa!C79="","",Mapa!C79)</f>
        <v/>
      </c>
      <c r="C79" s="36" t="str">
        <f>IF(OR(B79="",Mapa!I79=""),"",Mapa!I79)</f>
        <v/>
      </c>
      <c r="D79" s="27"/>
      <c r="E79" s="28"/>
      <c r="F79" s="29" t="str">
        <f t="shared" si="3"/>
        <v/>
      </c>
      <c r="G79" s="49"/>
      <c r="H79" s="72" t="str">
        <f t="shared" si="4"/>
        <v/>
      </c>
    </row>
    <row r="80" spans="2:8" ht="24.95" customHeight="1">
      <c r="B80" s="36" t="str">
        <f>IF(Mapa!C80="","",Mapa!C80)</f>
        <v/>
      </c>
      <c r="C80" s="36" t="str">
        <f>IF(OR(B80="",Mapa!I80=""),"",Mapa!I80)</f>
        <v/>
      </c>
      <c r="D80" s="27"/>
      <c r="E80" s="28"/>
      <c r="F80" s="29" t="str">
        <f t="shared" si="3"/>
        <v/>
      </c>
      <c r="G80" s="49"/>
      <c r="H80" s="72" t="str">
        <f t="shared" si="4"/>
        <v/>
      </c>
    </row>
    <row r="81" spans="2:8" ht="24.95" customHeight="1">
      <c r="B81" s="36" t="str">
        <f>IF(Mapa!C81="","",Mapa!C81)</f>
        <v/>
      </c>
      <c r="C81" s="36" t="str">
        <f>IF(OR(B81="",Mapa!I81=""),"",Mapa!I81)</f>
        <v/>
      </c>
      <c r="D81" s="27"/>
      <c r="E81" s="28"/>
      <c r="F81" s="29" t="str">
        <f t="shared" si="3"/>
        <v/>
      </c>
      <c r="G81" s="49"/>
      <c r="H81" s="72" t="str">
        <f t="shared" si="4"/>
        <v/>
      </c>
    </row>
    <row r="82" spans="2:8" ht="24.95" customHeight="1">
      <c r="B82" s="36" t="str">
        <f>IF(Mapa!C82="","",Mapa!C82)</f>
        <v/>
      </c>
      <c r="C82" s="36" t="str">
        <f>IF(OR(B82="",Mapa!I82=""),"",Mapa!I82)</f>
        <v/>
      </c>
      <c r="D82" s="27"/>
      <c r="E82" s="28"/>
      <c r="F82" s="29" t="str">
        <f t="shared" si="3"/>
        <v/>
      </c>
      <c r="G82" s="49"/>
      <c r="H82" s="72" t="str">
        <f t="shared" si="4"/>
        <v/>
      </c>
    </row>
    <row r="83" spans="2:8" ht="24.95" customHeight="1">
      <c r="B83" s="36" t="str">
        <f>IF(Mapa!C83="","",Mapa!C83)</f>
        <v/>
      </c>
      <c r="C83" s="36" t="str">
        <f>IF(OR(B83="",Mapa!I83=""),"",Mapa!I83)</f>
        <v/>
      </c>
      <c r="D83" s="27"/>
      <c r="E83" s="28"/>
      <c r="F83" s="29" t="str">
        <f t="shared" si="3"/>
        <v/>
      </c>
      <c r="G83" s="49"/>
      <c r="H83" s="72" t="str">
        <f t="shared" si="4"/>
        <v/>
      </c>
    </row>
    <row r="84" spans="2:8" ht="24.95" customHeight="1">
      <c r="B84" s="36" t="str">
        <f>IF(Mapa!C84="","",Mapa!C84)</f>
        <v/>
      </c>
      <c r="C84" s="36" t="str">
        <f>IF(OR(B84="",Mapa!I84=""),"",Mapa!I84)</f>
        <v/>
      </c>
      <c r="D84" s="27"/>
      <c r="E84" s="28"/>
      <c r="F84" s="29" t="str">
        <f t="shared" si="3"/>
        <v/>
      </c>
      <c r="G84" s="49"/>
      <c r="H84" s="72" t="str">
        <f t="shared" si="4"/>
        <v/>
      </c>
    </row>
    <row r="85" spans="2:8" ht="24.95" customHeight="1">
      <c r="B85" s="36" t="str">
        <f>IF(Mapa!C85="","",Mapa!C85)</f>
        <v/>
      </c>
      <c r="C85" s="36" t="str">
        <f>IF(OR(B85="",Mapa!I85=""),"",Mapa!I85)</f>
        <v/>
      </c>
      <c r="D85" s="27"/>
      <c r="E85" s="28"/>
      <c r="F85" s="29" t="str">
        <f t="shared" si="3"/>
        <v/>
      </c>
      <c r="G85" s="49"/>
      <c r="H85" s="72" t="str">
        <f t="shared" si="4"/>
        <v/>
      </c>
    </row>
    <row r="86" spans="2:8" ht="24.95" customHeight="1">
      <c r="B86" s="36" t="str">
        <f>IF(Mapa!C86="","",Mapa!C86)</f>
        <v/>
      </c>
      <c r="C86" s="36" t="str">
        <f>IF(OR(B86="",Mapa!I86=""),"",Mapa!I86)</f>
        <v/>
      </c>
      <c r="D86" s="27"/>
      <c r="E86" s="28"/>
      <c r="F86" s="29" t="str">
        <f t="shared" si="3"/>
        <v/>
      </c>
      <c r="G86" s="49"/>
      <c r="H86" s="72" t="str">
        <f t="shared" si="4"/>
        <v/>
      </c>
    </row>
    <row r="87" spans="2:8" ht="24.95" customHeight="1">
      <c r="B87" s="36" t="str">
        <f>IF(Mapa!C87="","",Mapa!C87)</f>
        <v/>
      </c>
      <c r="C87" s="36" t="str">
        <f>IF(OR(B87="",Mapa!I87=""),"",Mapa!I87)</f>
        <v/>
      </c>
      <c r="D87" s="27"/>
      <c r="E87" s="28"/>
      <c r="F87" s="29" t="str">
        <f t="shared" si="3"/>
        <v/>
      </c>
      <c r="G87" s="49"/>
      <c r="H87" s="72" t="str">
        <f t="shared" si="4"/>
        <v/>
      </c>
    </row>
    <row r="88" spans="2:8" ht="24.95" customHeight="1">
      <c r="B88" s="36" t="str">
        <f>IF(Mapa!C88="","",Mapa!C88)</f>
        <v/>
      </c>
      <c r="C88" s="36" t="str">
        <f>IF(OR(B88="",Mapa!I88=""),"",Mapa!I88)</f>
        <v/>
      </c>
      <c r="D88" s="27"/>
      <c r="E88" s="28"/>
      <c r="F88" s="29" t="str">
        <f t="shared" si="3"/>
        <v/>
      </c>
      <c r="G88" s="49"/>
      <c r="H88" s="72" t="str">
        <f t="shared" si="4"/>
        <v/>
      </c>
    </row>
    <row r="89" spans="2:8" ht="24.95" customHeight="1">
      <c r="B89" s="36" t="str">
        <f>IF(Mapa!C89="","",Mapa!C89)</f>
        <v/>
      </c>
      <c r="C89" s="36" t="str">
        <f>IF(OR(B89="",Mapa!I89=""),"",Mapa!I89)</f>
        <v/>
      </c>
      <c r="D89" s="27"/>
      <c r="E89" s="28"/>
      <c r="F89" s="29" t="str">
        <f t="shared" si="3"/>
        <v/>
      </c>
      <c r="G89" s="49"/>
      <c r="H89" s="72" t="str">
        <f t="shared" si="4"/>
        <v/>
      </c>
    </row>
    <row r="90" spans="2:8" ht="24.95" customHeight="1">
      <c r="B90" s="36" t="str">
        <f>IF(Mapa!C90="","",Mapa!C90)</f>
        <v/>
      </c>
      <c r="C90" s="36" t="str">
        <f>IF(OR(B90="",Mapa!I90=""),"",Mapa!I90)</f>
        <v/>
      </c>
      <c r="D90" s="27"/>
      <c r="E90" s="28"/>
      <c r="F90" s="29" t="str">
        <f t="shared" si="3"/>
        <v/>
      </c>
      <c r="G90" s="49"/>
      <c r="H90" s="72" t="str">
        <f t="shared" si="4"/>
        <v/>
      </c>
    </row>
    <row r="91" spans="2:8" ht="24.95" customHeight="1">
      <c r="B91" s="36" t="str">
        <f>IF(Mapa!C91="","",Mapa!C91)</f>
        <v/>
      </c>
      <c r="C91" s="36" t="str">
        <f>IF(OR(B91="",Mapa!I91=""),"",Mapa!I91)</f>
        <v/>
      </c>
      <c r="D91" s="27"/>
      <c r="E91" s="28"/>
      <c r="F91" s="29" t="str">
        <f t="shared" si="3"/>
        <v/>
      </c>
      <c r="G91" s="49"/>
      <c r="H91" s="72" t="str">
        <f t="shared" si="4"/>
        <v/>
      </c>
    </row>
    <row r="92" spans="2:8" ht="24.95" customHeight="1">
      <c r="B92" s="36" t="str">
        <f>IF(Mapa!C92="","",Mapa!C92)</f>
        <v/>
      </c>
      <c r="C92" s="36" t="str">
        <f>IF(OR(B92="",Mapa!I92=""),"",Mapa!I92)</f>
        <v/>
      </c>
      <c r="D92" s="27"/>
      <c r="E92" s="28"/>
      <c r="F92" s="29" t="str">
        <f t="shared" si="3"/>
        <v/>
      </c>
      <c r="G92" s="49"/>
      <c r="H92" s="72" t="str">
        <f t="shared" si="4"/>
        <v/>
      </c>
    </row>
    <row r="93" spans="2:8" ht="24.95" customHeight="1">
      <c r="B93" s="36" t="str">
        <f>IF(Mapa!C93="","",Mapa!C93)</f>
        <v/>
      </c>
      <c r="C93" s="36" t="str">
        <f>IF(OR(B93="",Mapa!I93=""),"",Mapa!I93)</f>
        <v/>
      </c>
      <c r="D93" s="27"/>
      <c r="E93" s="28"/>
      <c r="F93" s="29" t="str">
        <f t="shared" si="3"/>
        <v/>
      </c>
      <c r="G93" s="49"/>
      <c r="H93" s="72" t="str">
        <f t="shared" si="4"/>
        <v/>
      </c>
    </row>
    <row r="94" spans="2:8" ht="24.95" customHeight="1">
      <c r="B94" s="36" t="str">
        <f>IF(Mapa!C94="","",Mapa!C94)</f>
        <v/>
      </c>
      <c r="C94" s="36" t="str">
        <f>IF(OR(B94="",Mapa!I94=""),"",Mapa!I94)</f>
        <v/>
      </c>
      <c r="D94" s="27"/>
      <c r="E94" s="28"/>
      <c r="F94" s="29" t="str">
        <f t="shared" si="3"/>
        <v/>
      </c>
      <c r="G94" s="49"/>
      <c r="H94" s="72" t="str">
        <f t="shared" si="4"/>
        <v/>
      </c>
    </row>
    <row r="95" spans="2:8" ht="24.95" customHeight="1">
      <c r="B95" s="36" t="str">
        <f>IF(Mapa!C95="","",Mapa!C95)</f>
        <v/>
      </c>
      <c r="C95" s="36" t="str">
        <f>IF(OR(B95="",Mapa!I95=""),"",Mapa!I95)</f>
        <v/>
      </c>
      <c r="D95" s="27"/>
      <c r="E95" s="28"/>
      <c r="F95" s="29" t="str">
        <f t="shared" si="3"/>
        <v/>
      </c>
      <c r="G95" s="49"/>
      <c r="H95" s="72" t="str">
        <f t="shared" si="4"/>
        <v/>
      </c>
    </row>
    <row r="96" spans="2:8" ht="24.95" customHeight="1">
      <c r="B96" s="36" t="str">
        <f>IF(Mapa!C96="","",Mapa!C96)</f>
        <v/>
      </c>
      <c r="C96" s="36" t="str">
        <f>IF(OR(B96="",Mapa!I96=""),"",Mapa!I96)</f>
        <v/>
      </c>
      <c r="D96" s="27"/>
      <c r="E96" s="28"/>
      <c r="F96" s="29" t="str">
        <f t="shared" si="3"/>
        <v/>
      </c>
      <c r="G96" s="49"/>
      <c r="H96" s="72" t="str">
        <f t="shared" si="4"/>
        <v/>
      </c>
    </row>
    <row r="97" spans="2:8" ht="24.95" customHeight="1">
      <c r="B97" s="36" t="str">
        <f>IF(Mapa!C97="","",Mapa!C97)</f>
        <v/>
      </c>
      <c r="C97" s="36" t="str">
        <f>IF(OR(B97="",Mapa!I97=""),"",Mapa!I97)</f>
        <v/>
      </c>
      <c r="D97" s="27"/>
      <c r="E97" s="28"/>
      <c r="F97" s="29" t="str">
        <f t="shared" si="3"/>
        <v/>
      </c>
      <c r="G97" s="49"/>
      <c r="H97" s="72" t="str">
        <f t="shared" si="4"/>
        <v/>
      </c>
    </row>
    <row r="98" spans="2:8" ht="24.95" customHeight="1">
      <c r="B98" s="36" t="str">
        <f>IF(Mapa!C98="","",Mapa!C98)</f>
        <v/>
      </c>
      <c r="C98" s="36" t="str">
        <f>IF(OR(B98="",Mapa!I98=""),"",Mapa!I98)</f>
        <v/>
      </c>
      <c r="D98" s="27"/>
      <c r="E98" s="28"/>
      <c r="F98" s="29" t="str">
        <f t="shared" si="3"/>
        <v/>
      </c>
      <c r="G98" s="49"/>
      <c r="H98" s="72" t="str">
        <f t="shared" si="4"/>
        <v/>
      </c>
    </row>
    <row r="99" spans="2:8" ht="24.95" customHeight="1">
      <c r="B99" s="36" t="str">
        <f>IF(Mapa!C99="","",Mapa!C99)</f>
        <v/>
      </c>
      <c r="C99" s="36" t="str">
        <f>IF(OR(B99="",Mapa!I99=""),"",Mapa!I99)</f>
        <v/>
      </c>
      <c r="D99" s="27"/>
      <c r="E99" s="28"/>
      <c r="F99" s="29" t="str">
        <f t="shared" si="3"/>
        <v/>
      </c>
      <c r="G99" s="49"/>
      <c r="H99" s="72" t="str">
        <f t="shared" si="4"/>
        <v/>
      </c>
    </row>
    <row r="100" spans="2:8" ht="24.95" customHeight="1">
      <c r="B100" s="36" t="str">
        <f>IF(Mapa!C100="","",Mapa!C100)</f>
        <v/>
      </c>
      <c r="C100" s="36" t="str">
        <f>IF(OR(B100="",Mapa!I100=""),"",Mapa!I100)</f>
        <v/>
      </c>
      <c r="D100" s="27"/>
      <c r="E100" s="28"/>
      <c r="F100" s="29" t="str">
        <f t="shared" si="3"/>
        <v/>
      </c>
      <c r="G100" s="49"/>
      <c r="H100" s="72" t="str">
        <f t="shared" si="4"/>
        <v/>
      </c>
    </row>
    <row r="101" spans="2:8" ht="24.95" customHeight="1">
      <c r="B101" s="36" t="str">
        <f>IF(Mapa!C101="","",Mapa!C101)</f>
        <v/>
      </c>
      <c r="C101" s="36" t="str">
        <f>IF(OR(B101="",Mapa!I101=""),"",Mapa!I101)</f>
        <v/>
      </c>
      <c r="D101" s="27"/>
      <c r="E101" s="28"/>
      <c r="F101" s="29" t="str">
        <f t="shared" si="3"/>
        <v/>
      </c>
      <c r="G101" s="49"/>
      <c r="H101" s="72" t="str">
        <f t="shared" si="4"/>
        <v/>
      </c>
    </row>
    <row r="102" spans="2:8" ht="24.95" customHeight="1">
      <c r="B102" s="36" t="str">
        <f>IF(Mapa!C102="","",Mapa!C102)</f>
        <v/>
      </c>
      <c r="C102" s="36" t="str">
        <f>IF(OR(B102="",Mapa!I102=""),"",Mapa!I102)</f>
        <v/>
      </c>
      <c r="D102" s="27"/>
      <c r="E102" s="28"/>
      <c r="F102" s="29" t="str">
        <f t="shared" si="3"/>
        <v/>
      </c>
      <c r="G102" s="49"/>
      <c r="H102" s="72" t="str">
        <f t="shared" si="4"/>
        <v/>
      </c>
    </row>
    <row r="103" spans="2:8" ht="24.95" customHeight="1">
      <c r="B103" s="36" t="str">
        <f>IF(Mapa!C103="","",Mapa!C103)</f>
        <v/>
      </c>
      <c r="C103" s="36" t="str">
        <f>IF(OR(B103="",Mapa!I103=""),"",Mapa!I103)</f>
        <v/>
      </c>
      <c r="D103" s="27"/>
      <c r="E103" s="28"/>
      <c r="F103" s="29" t="str">
        <f t="shared" si="3"/>
        <v/>
      </c>
      <c r="G103" s="49"/>
      <c r="H103" s="72" t="str">
        <f t="shared" si="4"/>
        <v/>
      </c>
    </row>
    <row r="104" spans="2:8" ht="24.95" customHeight="1">
      <c r="B104" s="36" t="str">
        <f>IF(Mapa!C104="","",Mapa!C104)</f>
        <v/>
      </c>
      <c r="C104" s="36" t="str">
        <f>IF(OR(B104="",Mapa!I104=""),"",Mapa!I104)</f>
        <v/>
      </c>
      <c r="D104" s="27"/>
      <c r="E104" s="28"/>
      <c r="F104" s="29" t="str">
        <f t="shared" si="3"/>
        <v/>
      </c>
      <c r="G104" s="49"/>
      <c r="H104" s="72" t="str">
        <f t="shared" si="4"/>
        <v/>
      </c>
    </row>
    <row r="105" spans="2:8" ht="24.95" customHeight="1">
      <c r="B105" s="36" t="str">
        <f>IF(Mapa!C105="","",Mapa!C105)</f>
        <v/>
      </c>
      <c r="C105" s="36" t="str">
        <f>IF(OR(B105="",Mapa!I105=""),"",Mapa!I105)</f>
        <v/>
      </c>
      <c r="D105" s="27"/>
      <c r="E105" s="28"/>
      <c r="F105" s="29" t="str">
        <f t="shared" si="3"/>
        <v/>
      </c>
      <c r="G105" s="49"/>
      <c r="H105" s="72" t="str">
        <f t="shared" si="4"/>
        <v/>
      </c>
    </row>
    <row r="106" spans="2:8" ht="24.95" customHeight="1">
      <c r="B106" s="36" t="str">
        <f>IF(Mapa!C106="","",Mapa!C106)</f>
        <v/>
      </c>
      <c r="C106" s="36" t="str">
        <f>IF(OR(B106="",Mapa!I106=""),"",Mapa!I106)</f>
        <v/>
      </c>
      <c r="D106" s="27"/>
      <c r="E106" s="28"/>
      <c r="F106" s="29" t="str">
        <f t="shared" si="3"/>
        <v/>
      </c>
      <c r="G106" s="49"/>
      <c r="H106" s="72" t="str">
        <f t="shared" si="4"/>
        <v/>
      </c>
    </row>
    <row r="107" spans="2:8" ht="24.95" customHeight="1">
      <c r="B107" s="36" t="str">
        <f>IF(Mapa!C107="","",Mapa!C107)</f>
        <v/>
      </c>
      <c r="C107" s="36" t="str">
        <f>IF(OR(B107="",Mapa!I107=""),"",Mapa!I107)</f>
        <v/>
      </c>
      <c r="D107" s="27"/>
      <c r="E107" s="28"/>
      <c r="F107" s="29" t="str">
        <f t="shared" si="3"/>
        <v/>
      </c>
      <c r="G107" s="49"/>
      <c r="H107" s="72" t="str">
        <f t="shared" si="4"/>
        <v/>
      </c>
    </row>
    <row r="108" spans="2:8" ht="24.95" customHeight="1">
      <c r="B108" s="36" t="str">
        <f>IF(Mapa!C108="","",Mapa!C108)</f>
        <v/>
      </c>
      <c r="C108" s="36" t="str">
        <f>IF(OR(B108="",Mapa!I108=""),"",Mapa!I108)</f>
        <v/>
      </c>
      <c r="D108" s="27"/>
      <c r="E108" s="28"/>
      <c r="F108" s="29" t="str">
        <f t="shared" si="3"/>
        <v/>
      </c>
      <c r="G108" s="49"/>
      <c r="H108" s="72" t="str">
        <f t="shared" si="4"/>
        <v/>
      </c>
    </row>
    <row r="109" spans="2:8" ht="24.95" customHeight="1">
      <c r="B109" s="36" t="str">
        <f>IF(Mapa!C109="","",Mapa!C109)</f>
        <v/>
      </c>
      <c r="C109" s="36" t="str">
        <f>IF(OR(B109="",Mapa!I109=""),"",Mapa!I109)</f>
        <v/>
      </c>
      <c r="D109" s="27"/>
      <c r="E109" s="28"/>
      <c r="F109" s="29" t="str">
        <f t="shared" si="3"/>
        <v/>
      </c>
      <c r="G109" s="49"/>
      <c r="H109" s="72" t="str">
        <f t="shared" si="4"/>
        <v/>
      </c>
    </row>
    <row r="110" spans="2:8" ht="24.95" customHeight="1">
      <c r="B110" s="36" t="str">
        <f>IF(Mapa!C110="","",Mapa!C110)</f>
        <v/>
      </c>
      <c r="C110" s="36" t="str">
        <f>IF(OR(B110="",Mapa!I110=""),"",Mapa!I110)</f>
        <v/>
      </c>
      <c r="D110" s="27"/>
      <c r="E110" s="28"/>
      <c r="F110" s="29" t="str">
        <f t="shared" si="3"/>
        <v/>
      </c>
      <c r="G110" s="49"/>
      <c r="H110" s="72" t="str">
        <f t="shared" si="4"/>
        <v/>
      </c>
    </row>
    <row r="111" spans="2:8" ht="24.95" customHeight="1">
      <c r="B111" s="36" t="str">
        <f>IF(Mapa!C111="","",Mapa!C111)</f>
        <v/>
      </c>
      <c r="C111" s="36" t="str">
        <f>IF(OR(B111="",Mapa!I111=""),"",Mapa!I111)</f>
        <v/>
      </c>
      <c r="D111" s="27"/>
      <c r="E111" s="28"/>
      <c r="F111" s="29" t="str">
        <f t="shared" si="3"/>
        <v/>
      </c>
      <c r="G111" s="49"/>
      <c r="H111" s="72" t="str">
        <f t="shared" si="4"/>
        <v/>
      </c>
    </row>
    <row r="112" spans="2:8" ht="24.95" customHeight="1">
      <c r="B112" s="36" t="str">
        <f>IF(Mapa!C112="","",Mapa!C112)</f>
        <v/>
      </c>
      <c r="C112" s="36" t="str">
        <f>IF(OR(B112="",Mapa!I112=""),"",Mapa!I112)</f>
        <v/>
      </c>
      <c r="D112" s="27"/>
      <c r="E112" s="28"/>
      <c r="F112" s="29" t="str">
        <f t="shared" si="3"/>
        <v/>
      </c>
      <c r="G112" s="49"/>
      <c r="H112" s="72" t="str">
        <f t="shared" si="4"/>
        <v/>
      </c>
    </row>
    <row r="113" spans="2:8" ht="24.95" customHeight="1">
      <c r="B113" s="36" t="str">
        <f>IF(Mapa!C113="","",Mapa!C113)</f>
        <v/>
      </c>
      <c r="C113" s="36" t="str">
        <f>IF(OR(B113="",Mapa!I113=""),"",Mapa!I113)</f>
        <v/>
      </c>
      <c r="D113" s="27"/>
      <c r="E113" s="28"/>
      <c r="F113" s="29" t="str">
        <f t="shared" si="3"/>
        <v/>
      </c>
      <c r="G113" s="49"/>
      <c r="H113" s="72" t="str">
        <f t="shared" si="4"/>
        <v/>
      </c>
    </row>
    <row r="114" spans="2:8" ht="24.95" customHeight="1">
      <c r="B114" s="36" t="str">
        <f>IF(Mapa!C114="","",Mapa!C114)</f>
        <v/>
      </c>
      <c r="C114" s="36" t="str">
        <f>IF(OR(B114="",Mapa!I114=""),"",Mapa!I114)</f>
        <v/>
      </c>
      <c r="D114" s="27"/>
      <c r="E114" s="28"/>
      <c r="F114" s="29" t="str">
        <f t="shared" si="3"/>
        <v/>
      </c>
      <c r="G114" s="49"/>
      <c r="H114" s="72" t="str">
        <f t="shared" si="4"/>
        <v/>
      </c>
    </row>
    <row r="115" spans="2:8" ht="24.95" customHeight="1">
      <c r="B115" s="36" t="str">
        <f>IF(Mapa!C115="","",Mapa!C115)</f>
        <v/>
      </c>
      <c r="C115" s="36" t="str">
        <f>IF(OR(B115="",Mapa!I115=""),"",Mapa!I115)</f>
        <v/>
      </c>
      <c r="D115" s="27"/>
      <c r="E115" s="28"/>
      <c r="F115" s="29" t="str">
        <f t="shared" si="3"/>
        <v/>
      </c>
      <c r="G115" s="49"/>
      <c r="H115" s="72" t="str">
        <f t="shared" si="4"/>
        <v/>
      </c>
    </row>
    <row r="116" spans="2:8" ht="24.95" customHeight="1">
      <c r="B116" s="36" t="str">
        <f>IF(Mapa!C116="","",Mapa!C116)</f>
        <v/>
      </c>
      <c r="C116" s="36" t="str">
        <f>IF(OR(B116="",Mapa!I116=""),"",Mapa!I116)</f>
        <v/>
      </c>
      <c r="D116" s="27"/>
      <c r="E116" s="28"/>
      <c r="F116" s="29" t="str">
        <f t="shared" si="3"/>
        <v/>
      </c>
      <c r="G116" s="49"/>
      <c r="H116" s="72" t="str">
        <f t="shared" si="4"/>
        <v/>
      </c>
    </row>
    <row r="117" spans="2:8" ht="24.95" customHeight="1">
      <c r="B117" s="36" t="str">
        <f>IF(Mapa!C117="","",Mapa!C117)</f>
        <v/>
      </c>
      <c r="C117" s="36" t="str">
        <f>IF(OR(B117="",Mapa!I117=""),"",Mapa!I117)</f>
        <v/>
      </c>
      <c r="D117" s="27"/>
      <c r="E117" s="28"/>
      <c r="F117" s="29" t="str">
        <f t="shared" si="3"/>
        <v/>
      </c>
      <c r="G117" s="49"/>
      <c r="H117" s="72" t="str">
        <f t="shared" si="4"/>
        <v/>
      </c>
    </row>
    <row r="118" spans="2:8" ht="24.95" customHeight="1">
      <c r="B118" s="36" t="str">
        <f>IF(Mapa!C118="","",Mapa!C118)</f>
        <v/>
      </c>
      <c r="C118" s="36" t="str">
        <f>IF(OR(B118="",Mapa!I118=""),"",Mapa!I118)</f>
        <v/>
      </c>
      <c r="D118" s="27"/>
      <c r="E118" s="28"/>
      <c r="F118" s="29" t="str">
        <f t="shared" si="3"/>
        <v/>
      </c>
      <c r="G118" s="49"/>
      <c r="H118" s="72" t="str">
        <f t="shared" si="4"/>
        <v/>
      </c>
    </row>
    <row r="119" spans="2:8" ht="24.95" customHeight="1">
      <c r="B119" s="36" t="str">
        <f>IF(Mapa!C119="","",Mapa!C119)</f>
        <v/>
      </c>
      <c r="C119" s="36" t="str">
        <f>IF(OR(B119="",Mapa!I119=""),"",Mapa!I119)</f>
        <v/>
      </c>
      <c r="D119" s="27"/>
      <c r="E119" s="28"/>
      <c r="F119" s="29" t="str">
        <f t="shared" si="3"/>
        <v/>
      </c>
      <c r="G119" s="49"/>
      <c r="H119" s="72" t="str">
        <f t="shared" si="4"/>
        <v/>
      </c>
    </row>
    <row r="120" spans="2:8" ht="24.95" customHeight="1">
      <c r="B120" s="36" t="str">
        <f>IF(Mapa!C120="","",Mapa!C120)</f>
        <v/>
      </c>
      <c r="C120" s="36" t="str">
        <f>IF(OR(B120="",Mapa!I120=""),"",Mapa!I120)</f>
        <v/>
      </c>
      <c r="D120" s="27"/>
      <c r="E120" s="28"/>
      <c r="F120" s="29" t="str">
        <f t="shared" si="3"/>
        <v/>
      </c>
      <c r="G120" s="49"/>
      <c r="H120" s="72" t="str">
        <f t="shared" si="4"/>
        <v/>
      </c>
    </row>
    <row r="121" spans="2:8" ht="24.95" customHeight="1">
      <c r="B121" s="36" t="str">
        <f>IF(Mapa!C121="","",Mapa!C121)</f>
        <v/>
      </c>
      <c r="C121" s="36" t="str">
        <f>IF(OR(B121="",Mapa!I121=""),"",Mapa!I121)</f>
        <v/>
      </c>
      <c r="D121" s="27"/>
      <c r="E121" s="28"/>
      <c r="F121" s="29" t="str">
        <f t="shared" si="3"/>
        <v/>
      </c>
      <c r="G121" s="49"/>
      <c r="H121" s="72" t="str">
        <f t="shared" si="4"/>
        <v/>
      </c>
    </row>
    <row r="122" spans="2:8" ht="24.95" customHeight="1">
      <c r="B122" s="36" t="str">
        <f>IF(Mapa!C122="","",Mapa!C122)</f>
        <v/>
      </c>
      <c r="C122" s="36" t="str">
        <f>IF(OR(B122="",Mapa!I122=""),"",Mapa!I122)</f>
        <v/>
      </c>
      <c r="D122" s="27"/>
      <c r="E122" s="28"/>
      <c r="F122" s="29" t="str">
        <f t="shared" si="3"/>
        <v/>
      </c>
      <c r="G122" s="49"/>
      <c r="H122" s="72" t="str">
        <f t="shared" si="4"/>
        <v/>
      </c>
    </row>
    <row r="123" spans="2:8" ht="24.95" customHeight="1">
      <c r="B123" s="36" t="str">
        <f>IF(Mapa!C123="","",Mapa!C123)</f>
        <v/>
      </c>
      <c r="C123" s="36" t="str">
        <f>IF(OR(B123="",Mapa!I123=""),"",Mapa!I123)</f>
        <v/>
      </c>
      <c r="D123" s="27"/>
      <c r="E123" s="28"/>
      <c r="F123" s="29" t="str">
        <f t="shared" si="3"/>
        <v/>
      </c>
      <c r="G123" s="49"/>
      <c r="H123" s="72" t="str">
        <f t="shared" si="4"/>
        <v/>
      </c>
    </row>
    <row r="124" spans="2:8" ht="24.95" customHeight="1">
      <c r="B124" s="36" t="str">
        <f>IF(Mapa!C124="","",Mapa!C124)</f>
        <v/>
      </c>
      <c r="C124" s="36" t="str">
        <f>IF(OR(B124="",Mapa!I124=""),"",Mapa!I124)</f>
        <v/>
      </c>
      <c r="D124" s="27"/>
      <c r="E124" s="28"/>
      <c r="F124" s="29" t="str">
        <f t="shared" si="3"/>
        <v/>
      </c>
      <c r="G124" s="49"/>
      <c r="H124" s="72" t="str">
        <f t="shared" si="4"/>
        <v/>
      </c>
    </row>
    <row r="125" spans="2:8" ht="24.95" customHeight="1">
      <c r="B125" s="36" t="str">
        <f>IF(Mapa!C125="","",Mapa!C125)</f>
        <v/>
      </c>
      <c r="C125" s="36" t="str">
        <f>IF(OR(B125="",Mapa!I125=""),"",Mapa!I125)</f>
        <v/>
      </c>
      <c r="D125" s="27"/>
      <c r="E125" s="28"/>
      <c r="F125" s="29" t="str">
        <f t="shared" si="3"/>
        <v/>
      </c>
      <c r="G125" s="49"/>
      <c r="H125" s="72" t="str">
        <f t="shared" si="4"/>
        <v/>
      </c>
    </row>
    <row r="126" spans="2:8" ht="24.95" customHeight="1">
      <c r="B126" s="36" t="str">
        <f>IF(Mapa!C126="","",Mapa!C126)</f>
        <v/>
      </c>
      <c r="C126" s="36" t="str">
        <f>IF(OR(B126="",Mapa!I126=""),"",Mapa!I126)</f>
        <v/>
      </c>
      <c r="D126" s="27"/>
      <c r="E126" s="28"/>
      <c r="F126" s="29" t="str">
        <f t="shared" si="3"/>
        <v/>
      </c>
      <c r="G126" s="49"/>
      <c r="H126" s="72" t="str">
        <f t="shared" si="4"/>
        <v/>
      </c>
    </row>
    <row r="127" spans="2:8" ht="24.95" customHeight="1">
      <c r="B127" s="36" t="str">
        <f>IF(Mapa!C127="","",Mapa!C127)</f>
        <v/>
      </c>
      <c r="C127" s="36" t="str">
        <f>IF(OR(B127="",Mapa!I127=""),"",Mapa!I127)</f>
        <v/>
      </c>
      <c r="D127" s="27"/>
      <c r="E127" s="28"/>
      <c r="F127" s="29" t="str">
        <f t="shared" si="3"/>
        <v/>
      </c>
      <c r="G127" s="49"/>
      <c r="H127" s="72" t="str">
        <f t="shared" si="4"/>
        <v/>
      </c>
    </row>
    <row r="128" spans="2:8" ht="24.95" customHeight="1">
      <c r="B128" s="36" t="str">
        <f>IF(Mapa!C128="","",Mapa!C128)</f>
        <v/>
      </c>
      <c r="C128" s="36" t="str">
        <f>IF(OR(B128="",Mapa!I128=""),"",Mapa!I128)</f>
        <v/>
      </c>
      <c r="D128" s="27"/>
      <c r="E128" s="28"/>
      <c r="F128" s="29" t="str">
        <f t="shared" si="3"/>
        <v/>
      </c>
      <c r="G128" s="49"/>
      <c r="H128" s="72" t="str">
        <f t="shared" si="4"/>
        <v/>
      </c>
    </row>
    <row r="129" spans="2:8" ht="24.95" customHeight="1">
      <c r="B129" s="36" t="str">
        <f>IF(Mapa!C129="","",Mapa!C129)</f>
        <v/>
      </c>
      <c r="C129" s="36" t="str">
        <f>IF(OR(B129="",Mapa!I129=""),"",Mapa!I129)</f>
        <v/>
      </c>
      <c r="D129" s="27"/>
      <c r="E129" s="28"/>
      <c r="F129" s="29" t="str">
        <f t="shared" si="3"/>
        <v/>
      </c>
      <c r="G129" s="49"/>
      <c r="H129" s="72" t="str">
        <f t="shared" si="4"/>
        <v/>
      </c>
    </row>
    <row r="130" spans="2:8" ht="24.95" customHeight="1">
      <c r="B130" s="36" t="str">
        <f>IF(Mapa!C130="","",Mapa!C130)</f>
        <v/>
      </c>
      <c r="C130" s="36" t="str">
        <f>IF(OR(B130="",Mapa!I130=""),"",Mapa!I130)</f>
        <v/>
      </c>
      <c r="D130" s="27"/>
      <c r="E130" s="28"/>
      <c r="F130" s="29" t="str">
        <f t="shared" si="3"/>
        <v/>
      </c>
      <c r="G130" s="49"/>
      <c r="H130" s="72" t="str">
        <f t="shared" si="4"/>
        <v/>
      </c>
    </row>
    <row r="131" spans="2:8" ht="24.95" customHeight="1">
      <c r="B131" s="36" t="str">
        <f>IF(Mapa!C131="","",Mapa!C131)</f>
        <v/>
      </c>
      <c r="C131" s="36" t="str">
        <f>IF(OR(B131="",Mapa!I131=""),"",Mapa!I131)</f>
        <v/>
      </c>
      <c r="D131" s="27"/>
      <c r="E131" s="28"/>
      <c r="F131" s="29" t="str">
        <f t="shared" si="3"/>
        <v/>
      </c>
      <c r="G131" s="49"/>
      <c r="H131" s="72" t="str">
        <f t="shared" si="4"/>
        <v/>
      </c>
    </row>
    <row r="132" spans="2:8" ht="24.95" customHeight="1">
      <c r="B132" s="36" t="str">
        <f>IF(Mapa!C132="","",Mapa!C132)</f>
        <v/>
      </c>
      <c r="C132" s="36" t="str">
        <f>IF(OR(B132="",Mapa!I132=""),"",Mapa!I132)</f>
        <v/>
      </c>
      <c r="D132" s="27"/>
      <c r="E132" s="28"/>
      <c r="F132" s="29" t="str">
        <f t="shared" si="3"/>
        <v/>
      </c>
      <c r="G132" s="49"/>
      <c r="H132" s="72" t="str">
        <f t="shared" si="4"/>
        <v/>
      </c>
    </row>
    <row r="133" spans="2:8" ht="24.95" customHeight="1">
      <c r="B133" s="36" t="str">
        <f>IF(Mapa!C133="","",Mapa!C133)</f>
        <v/>
      </c>
      <c r="C133" s="36" t="str">
        <f>IF(OR(B133="",Mapa!I133=""),"",Mapa!I133)</f>
        <v/>
      </c>
      <c r="D133" s="27"/>
      <c r="E133" s="28"/>
      <c r="F133" s="29" t="str">
        <f t="shared" si="3"/>
        <v/>
      </c>
      <c r="G133" s="49"/>
      <c r="H133" s="72" t="str">
        <f t="shared" si="4"/>
        <v/>
      </c>
    </row>
    <row r="134" spans="2:8" ht="24.95" customHeight="1">
      <c r="B134" s="36" t="str">
        <f>IF(Mapa!C134="","",Mapa!C134)</f>
        <v/>
      </c>
      <c r="C134" s="36" t="str">
        <f>IF(OR(B134="",Mapa!I134=""),"",Mapa!I134)</f>
        <v/>
      </c>
      <c r="D134" s="27"/>
      <c r="E134" s="28"/>
      <c r="F134" s="29" t="str">
        <f t="shared" si="3"/>
        <v/>
      </c>
      <c r="G134" s="49"/>
      <c r="H134" s="72" t="str">
        <f t="shared" si="4"/>
        <v/>
      </c>
    </row>
    <row r="135" spans="2:8" ht="24.95" customHeight="1">
      <c r="B135" s="36" t="str">
        <f>IF(Mapa!C135="","",Mapa!C135)</f>
        <v/>
      </c>
      <c r="C135" s="36" t="str">
        <f>IF(OR(B135="",Mapa!I135=""),"",Mapa!I135)</f>
        <v/>
      </c>
      <c r="D135" s="27"/>
      <c r="E135" s="28"/>
      <c r="F135" s="29" t="str">
        <f t="shared" si="3"/>
        <v/>
      </c>
      <c r="G135" s="49"/>
      <c r="H135" s="72" t="str">
        <f t="shared" si="4"/>
        <v/>
      </c>
    </row>
    <row r="136" spans="2:8" ht="24.95" customHeight="1">
      <c r="B136" s="36" t="str">
        <f>IF(Mapa!C136="","",Mapa!C136)</f>
        <v/>
      </c>
      <c r="C136" s="36" t="str">
        <f>IF(OR(B136="",Mapa!I136=""),"",Mapa!I136)</f>
        <v/>
      </c>
      <c r="D136" s="27"/>
      <c r="E136" s="28"/>
      <c r="F136" s="29" t="str">
        <f t="shared" si="3"/>
        <v/>
      </c>
      <c r="G136" s="49"/>
      <c r="H136" s="72" t="str">
        <f t="shared" si="4"/>
        <v/>
      </c>
    </row>
    <row r="137" spans="2:8" ht="24.95" customHeight="1">
      <c r="B137" s="36" t="str">
        <f>IF(Mapa!C137="","",Mapa!C137)</f>
        <v/>
      </c>
      <c r="C137" s="36" t="str">
        <f>IF(OR(B137="",Mapa!I137=""),"",Mapa!I137)</f>
        <v/>
      </c>
      <c r="D137" s="27"/>
      <c r="E137" s="28"/>
      <c r="F137" s="29" t="str">
        <f t="shared" ref="F137:F200" si="5">IF(OR(B137="",D137=""),"",IFERROR(IF(D137&gt;$N$9,$O$8,IF(D137&gt;$N$10,$O$9,IF(D137&gt;$N$11,$O$10,IF(D137&gt;$N$12,$O$11,$O$12)))),""))</f>
        <v/>
      </c>
      <c r="G137" s="49"/>
      <c r="H137" s="72" t="str">
        <f t="shared" ref="H137:H200" si="6">IF(OR(B137="",E137="",E137&lt;&gt;"Aprovado"),"",D137+(ROW()/100000))</f>
        <v/>
      </c>
    </row>
    <row r="138" spans="2:8" ht="24.95" customHeight="1">
      <c r="B138" s="36" t="str">
        <f>IF(Mapa!C138="","",Mapa!C138)</f>
        <v/>
      </c>
      <c r="C138" s="36" t="str">
        <f>IF(OR(B138="",Mapa!I138=""),"",Mapa!I138)</f>
        <v/>
      </c>
      <c r="D138" s="27"/>
      <c r="E138" s="28"/>
      <c r="F138" s="29" t="str">
        <f t="shared" si="5"/>
        <v/>
      </c>
      <c r="G138" s="49"/>
      <c r="H138" s="72" t="str">
        <f t="shared" si="6"/>
        <v/>
      </c>
    </row>
    <row r="139" spans="2:8" ht="24.95" customHeight="1">
      <c r="B139" s="36" t="str">
        <f>IF(Mapa!C139="","",Mapa!C139)</f>
        <v/>
      </c>
      <c r="C139" s="36" t="str">
        <f>IF(OR(B139="",Mapa!I139=""),"",Mapa!I139)</f>
        <v/>
      </c>
      <c r="D139" s="27"/>
      <c r="E139" s="28"/>
      <c r="F139" s="29" t="str">
        <f t="shared" si="5"/>
        <v/>
      </c>
      <c r="G139" s="49"/>
      <c r="H139" s="72" t="str">
        <f t="shared" si="6"/>
        <v/>
      </c>
    </row>
    <row r="140" spans="2:8" ht="24.95" customHeight="1">
      <c r="B140" s="36" t="str">
        <f>IF(Mapa!C140="","",Mapa!C140)</f>
        <v/>
      </c>
      <c r="C140" s="36" t="str">
        <f>IF(OR(B140="",Mapa!I140=""),"",Mapa!I140)</f>
        <v/>
      </c>
      <c r="D140" s="27"/>
      <c r="E140" s="28"/>
      <c r="F140" s="29" t="str">
        <f t="shared" si="5"/>
        <v/>
      </c>
      <c r="G140" s="49"/>
      <c r="H140" s="72" t="str">
        <f t="shared" si="6"/>
        <v/>
      </c>
    </row>
    <row r="141" spans="2:8" ht="24.95" customHeight="1">
      <c r="B141" s="36" t="str">
        <f>IF(Mapa!C141="","",Mapa!C141)</f>
        <v/>
      </c>
      <c r="C141" s="36" t="str">
        <f>IF(OR(B141="",Mapa!I141=""),"",Mapa!I141)</f>
        <v/>
      </c>
      <c r="D141" s="27"/>
      <c r="E141" s="28"/>
      <c r="F141" s="29" t="str">
        <f t="shared" si="5"/>
        <v/>
      </c>
      <c r="G141" s="49"/>
      <c r="H141" s="72" t="str">
        <f t="shared" si="6"/>
        <v/>
      </c>
    </row>
    <row r="142" spans="2:8" ht="24.95" customHeight="1">
      <c r="B142" s="36" t="str">
        <f>IF(Mapa!C142="","",Mapa!C142)</f>
        <v/>
      </c>
      <c r="C142" s="36" t="str">
        <f>IF(OR(B142="",Mapa!I142=""),"",Mapa!I142)</f>
        <v/>
      </c>
      <c r="D142" s="27"/>
      <c r="E142" s="28"/>
      <c r="F142" s="29" t="str">
        <f t="shared" si="5"/>
        <v/>
      </c>
      <c r="G142" s="49"/>
      <c r="H142" s="72" t="str">
        <f t="shared" si="6"/>
        <v/>
      </c>
    </row>
    <row r="143" spans="2:8" ht="24.95" customHeight="1">
      <c r="B143" s="36" t="str">
        <f>IF(Mapa!C143="","",Mapa!C143)</f>
        <v/>
      </c>
      <c r="C143" s="36" t="str">
        <f>IF(OR(B143="",Mapa!I143=""),"",Mapa!I143)</f>
        <v/>
      </c>
      <c r="D143" s="27"/>
      <c r="E143" s="28"/>
      <c r="F143" s="29" t="str">
        <f t="shared" si="5"/>
        <v/>
      </c>
      <c r="G143" s="49"/>
      <c r="H143" s="72" t="str">
        <f t="shared" si="6"/>
        <v/>
      </c>
    </row>
    <row r="144" spans="2:8" ht="24.95" customHeight="1">
      <c r="B144" s="36" t="str">
        <f>IF(Mapa!C144="","",Mapa!C144)</f>
        <v/>
      </c>
      <c r="C144" s="36" t="str">
        <f>IF(OR(B144="",Mapa!I144=""),"",Mapa!I144)</f>
        <v/>
      </c>
      <c r="D144" s="27"/>
      <c r="E144" s="28"/>
      <c r="F144" s="29" t="str">
        <f t="shared" si="5"/>
        <v/>
      </c>
      <c r="G144" s="49"/>
      <c r="H144" s="72" t="str">
        <f t="shared" si="6"/>
        <v/>
      </c>
    </row>
    <row r="145" spans="2:8" ht="24.95" customHeight="1">
      <c r="B145" s="36" t="str">
        <f>IF(Mapa!C145="","",Mapa!C145)</f>
        <v/>
      </c>
      <c r="C145" s="36" t="str">
        <f>IF(OR(B145="",Mapa!I145=""),"",Mapa!I145)</f>
        <v/>
      </c>
      <c r="D145" s="27"/>
      <c r="E145" s="28"/>
      <c r="F145" s="29" t="str">
        <f t="shared" si="5"/>
        <v/>
      </c>
      <c r="G145" s="49"/>
      <c r="H145" s="72" t="str">
        <f t="shared" si="6"/>
        <v/>
      </c>
    </row>
    <row r="146" spans="2:8" ht="24.95" customHeight="1">
      <c r="B146" s="36" t="str">
        <f>IF(Mapa!C146="","",Mapa!C146)</f>
        <v/>
      </c>
      <c r="C146" s="36" t="str">
        <f>IF(OR(B146="",Mapa!I146=""),"",Mapa!I146)</f>
        <v/>
      </c>
      <c r="D146" s="27"/>
      <c r="E146" s="28"/>
      <c r="F146" s="29" t="str">
        <f t="shared" si="5"/>
        <v/>
      </c>
      <c r="G146" s="49"/>
      <c r="H146" s="72" t="str">
        <f t="shared" si="6"/>
        <v/>
      </c>
    </row>
    <row r="147" spans="2:8" ht="24.95" customHeight="1">
      <c r="B147" s="36" t="str">
        <f>IF(Mapa!C147="","",Mapa!C147)</f>
        <v/>
      </c>
      <c r="C147" s="36" t="str">
        <f>IF(OR(B147="",Mapa!I147=""),"",Mapa!I147)</f>
        <v/>
      </c>
      <c r="D147" s="27"/>
      <c r="E147" s="28"/>
      <c r="F147" s="29" t="str">
        <f t="shared" si="5"/>
        <v/>
      </c>
      <c r="G147" s="49"/>
      <c r="H147" s="72" t="str">
        <f t="shared" si="6"/>
        <v/>
      </c>
    </row>
    <row r="148" spans="2:8" ht="24.95" customHeight="1">
      <c r="B148" s="36" t="str">
        <f>IF(Mapa!C148="","",Mapa!C148)</f>
        <v/>
      </c>
      <c r="C148" s="36" t="str">
        <f>IF(OR(B148="",Mapa!I148=""),"",Mapa!I148)</f>
        <v/>
      </c>
      <c r="D148" s="27"/>
      <c r="E148" s="28"/>
      <c r="F148" s="29" t="str">
        <f t="shared" si="5"/>
        <v/>
      </c>
      <c r="G148" s="49"/>
      <c r="H148" s="72" t="str">
        <f t="shared" si="6"/>
        <v/>
      </c>
    </row>
    <row r="149" spans="2:8" ht="24.95" customHeight="1">
      <c r="B149" s="36" t="str">
        <f>IF(Mapa!C149="","",Mapa!C149)</f>
        <v/>
      </c>
      <c r="C149" s="36" t="str">
        <f>IF(OR(B149="",Mapa!I149=""),"",Mapa!I149)</f>
        <v/>
      </c>
      <c r="D149" s="27"/>
      <c r="E149" s="28"/>
      <c r="F149" s="29" t="str">
        <f t="shared" si="5"/>
        <v/>
      </c>
      <c r="G149" s="49"/>
      <c r="H149" s="72" t="str">
        <f t="shared" si="6"/>
        <v/>
      </c>
    </row>
    <row r="150" spans="2:8" ht="24.95" customHeight="1">
      <c r="B150" s="36" t="str">
        <f>IF(Mapa!C150="","",Mapa!C150)</f>
        <v/>
      </c>
      <c r="C150" s="36" t="str">
        <f>IF(OR(B150="",Mapa!I150=""),"",Mapa!I150)</f>
        <v/>
      </c>
      <c r="D150" s="27"/>
      <c r="E150" s="28"/>
      <c r="F150" s="29" t="str">
        <f t="shared" si="5"/>
        <v/>
      </c>
      <c r="G150" s="49"/>
      <c r="H150" s="72" t="str">
        <f t="shared" si="6"/>
        <v/>
      </c>
    </row>
    <row r="151" spans="2:8" ht="24.95" customHeight="1">
      <c r="B151" s="36" t="str">
        <f>IF(Mapa!C151="","",Mapa!C151)</f>
        <v/>
      </c>
      <c r="C151" s="36" t="str">
        <f>IF(OR(B151="",Mapa!I151=""),"",Mapa!I151)</f>
        <v/>
      </c>
      <c r="D151" s="27"/>
      <c r="E151" s="28"/>
      <c r="F151" s="29" t="str">
        <f t="shared" si="5"/>
        <v/>
      </c>
      <c r="G151" s="49"/>
      <c r="H151" s="72" t="str">
        <f t="shared" si="6"/>
        <v/>
      </c>
    </row>
    <row r="152" spans="2:8" ht="24.95" customHeight="1">
      <c r="B152" s="36" t="str">
        <f>IF(Mapa!C152="","",Mapa!C152)</f>
        <v/>
      </c>
      <c r="C152" s="36" t="str">
        <f>IF(OR(B152="",Mapa!I152=""),"",Mapa!I152)</f>
        <v/>
      </c>
      <c r="D152" s="27"/>
      <c r="E152" s="28"/>
      <c r="F152" s="29" t="str">
        <f t="shared" si="5"/>
        <v/>
      </c>
      <c r="G152" s="49"/>
      <c r="H152" s="72" t="str">
        <f t="shared" si="6"/>
        <v/>
      </c>
    </row>
    <row r="153" spans="2:8" ht="24.95" customHeight="1">
      <c r="B153" s="36" t="str">
        <f>IF(Mapa!C153="","",Mapa!C153)</f>
        <v/>
      </c>
      <c r="C153" s="36" t="str">
        <f>IF(OR(B153="",Mapa!I153=""),"",Mapa!I153)</f>
        <v/>
      </c>
      <c r="D153" s="27"/>
      <c r="E153" s="28"/>
      <c r="F153" s="29" t="str">
        <f t="shared" si="5"/>
        <v/>
      </c>
      <c r="G153" s="49"/>
      <c r="H153" s="72" t="str">
        <f t="shared" si="6"/>
        <v/>
      </c>
    </row>
    <row r="154" spans="2:8" ht="24.95" customHeight="1">
      <c r="B154" s="36" t="str">
        <f>IF(Mapa!C154="","",Mapa!C154)</f>
        <v/>
      </c>
      <c r="C154" s="36" t="str">
        <f>IF(OR(B154="",Mapa!I154=""),"",Mapa!I154)</f>
        <v/>
      </c>
      <c r="D154" s="27"/>
      <c r="E154" s="28"/>
      <c r="F154" s="29" t="str">
        <f t="shared" si="5"/>
        <v/>
      </c>
      <c r="G154" s="49"/>
      <c r="H154" s="72" t="str">
        <f t="shared" si="6"/>
        <v/>
      </c>
    </row>
    <row r="155" spans="2:8" ht="24.95" customHeight="1">
      <c r="B155" s="36" t="str">
        <f>IF(Mapa!C155="","",Mapa!C155)</f>
        <v/>
      </c>
      <c r="C155" s="36" t="str">
        <f>IF(OR(B155="",Mapa!I155=""),"",Mapa!I155)</f>
        <v/>
      </c>
      <c r="D155" s="27"/>
      <c r="E155" s="28"/>
      <c r="F155" s="29" t="str">
        <f t="shared" si="5"/>
        <v/>
      </c>
      <c r="G155" s="49"/>
      <c r="H155" s="72" t="str">
        <f t="shared" si="6"/>
        <v/>
      </c>
    </row>
    <row r="156" spans="2:8" ht="24.95" customHeight="1">
      <c r="B156" s="36" t="str">
        <f>IF(Mapa!C156="","",Mapa!C156)</f>
        <v/>
      </c>
      <c r="C156" s="36" t="str">
        <f>IF(OR(B156="",Mapa!I156=""),"",Mapa!I156)</f>
        <v/>
      </c>
      <c r="D156" s="27"/>
      <c r="E156" s="28"/>
      <c r="F156" s="29" t="str">
        <f t="shared" si="5"/>
        <v/>
      </c>
      <c r="G156" s="49"/>
      <c r="H156" s="72" t="str">
        <f t="shared" si="6"/>
        <v/>
      </c>
    </row>
    <row r="157" spans="2:8" ht="24.95" customHeight="1">
      <c r="B157" s="36" t="str">
        <f>IF(Mapa!C157="","",Mapa!C157)</f>
        <v/>
      </c>
      <c r="C157" s="36" t="str">
        <f>IF(OR(B157="",Mapa!I157=""),"",Mapa!I157)</f>
        <v/>
      </c>
      <c r="D157" s="27"/>
      <c r="E157" s="28"/>
      <c r="F157" s="29" t="str">
        <f t="shared" si="5"/>
        <v/>
      </c>
      <c r="G157" s="49"/>
      <c r="H157" s="72" t="str">
        <f t="shared" si="6"/>
        <v/>
      </c>
    </row>
    <row r="158" spans="2:8" ht="24.95" customHeight="1">
      <c r="B158" s="36" t="str">
        <f>IF(Mapa!C158="","",Mapa!C158)</f>
        <v/>
      </c>
      <c r="C158" s="36" t="str">
        <f>IF(OR(B158="",Mapa!I158=""),"",Mapa!I158)</f>
        <v/>
      </c>
      <c r="D158" s="27"/>
      <c r="E158" s="28"/>
      <c r="F158" s="29" t="str">
        <f t="shared" si="5"/>
        <v/>
      </c>
      <c r="G158" s="49"/>
      <c r="H158" s="72" t="str">
        <f t="shared" si="6"/>
        <v/>
      </c>
    </row>
    <row r="159" spans="2:8" ht="24.95" customHeight="1">
      <c r="B159" s="36" t="str">
        <f>IF(Mapa!C159="","",Mapa!C159)</f>
        <v/>
      </c>
      <c r="C159" s="36" t="str">
        <f>IF(OR(B159="",Mapa!I159=""),"",Mapa!I159)</f>
        <v/>
      </c>
      <c r="D159" s="27"/>
      <c r="E159" s="28"/>
      <c r="F159" s="29" t="str">
        <f t="shared" si="5"/>
        <v/>
      </c>
      <c r="G159" s="49"/>
      <c r="H159" s="72" t="str">
        <f t="shared" si="6"/>
        <v/>
      </c>
    </row>
    <row r="160" spans="2:8" ht="24.95" customHeight="1">
      <c r="B160" s="36" t="str">
        <f>IF(Mapa!C160="","",Mapa!C160)</f>
        <v/>
      </c>
      <c r="C160" s="36" t="str">
        <f>IF(OR(B160="",Mapa!I160=""),"",Mapa!I160)</f>
        <v/>
      </c>
      <c r="D160" s="27"/>
      <c r="E160" s="28"/>
      <c r="F160" s="29" t="str">
        <f t="shared" si="5"/>
        <v/>
      </c>
      <c r="G160" s="49"/>
      <c r="H160" s="72" t="str">
        <f t="shared" si="6"/>
        <v/>
      </c>
    </row>
    <row r="161" spans="2:8" ht="24.95" customHeight="1">
      <c r="B161" s="36" t="str">
        <f>IF(Mapa!C161="","",Mapa!C161)</f>
        <v/>
      </c>
      <c r="C161" s="36" t="str">
        <f>IF(OR(B161="",Mapa!I161=""),"",Mapa!I161)</f>
        <v/>
      </c>
      <c r="D161" s="27"/>
      <c r="E161" s="28"/>
      <c r="F161" s="29" t="str">
        <f t="shared" si="5"/>
        <v/>
      </c>
      <c r="G161" s="49"/>
      <c r="H161" s="72" t="str">
        <f t="shared" si="6"/>
        <v/>
      </c>
    </row>
    <row r="162" spans="2:8" ht="24.95" customHeight="1">
      <c r="B162" s="36" t="str">
        <f>IF(Mapa!C162="","",Mapa!C162)</f>
        <v/>
      </c>
      <c r="C162" s="36" t="str">
        <f>IF(OR(B162="",Mapa!I162=""),"",Mapa!I162)</f>
        <v/>
      </c>
      <c r="D162" s="27"/>
      <c r="E162" s="28"/>
      <c r="F162" s="29" t="str">
        <f t="shared" si="5"/>
        <v/>
      </c>
      <c r="G162" s="49"/>
      <c r="H162" s="72" t="str">
        <f t="shared" si="6"/>
        <v/>
      </c>
    </row>
    <row r="163" spans="2:8" ht="24.95" customHeight="1">
      <c r="B163" s="36" t="str">
        <f>IF(Mapa!C163="","",Mapa!C163)</f>
        <v/>
      </c>
      <c r="C163" s="36" t="str">
        <f>IF(OR(B163="",Mapa!I163=""),"",Mapa!I163)</f>
        <v/>
      </c>
      <c r="D163" s="27"/>
      <c r="E163" s="28"/>
      <c r="F163" s="29" t="str">
        <f t="shared" si="5"/>
        <v/>
      </c>
      <c r="G163" s="49"/>
      <c r="H163" s="72" t="str">
        <f t="shared" si="6"/>
        <v/>
      </c>
    </row>
    <row r="164" spans="2:8" ht="24.95" customHeight="1">
      <c r="B164" s="36" t="str">
        <f>IF(Mapa!C164="","",Mapa!C164)</f>
        <v/>
      </c>
      <c r="C164" s="36" t="str">
        <f>IF(OR(B164="",Mapa!I164=""),"",Mapa!I164)</f>
        <v/>
      </c>
      <c r="D164" s="27"/>
      <c r="E164" s="28"/>
      <c r="F164" s="29" t="str">
        <f t="shared" si="5"/>
        <v/>
      </c>
      <c r="G164" s="49"/>
      <c r="H164" s="72" t="str">
        <f t="shared" si="6"/>
        <v/>
      </c>
    </row>
    <row r="165" spans="2:8" ht="24.95" customHeight="1">
      <c r="B165" s="36" t="str">
        <f>IF(Mapa!C165="","",Mapa!C165)</f>
        <v/>
      </c>
      <c r="C165" s="36" t="str">
        <f>IF(OR(B165="",Mapa!I165=""),"",Mapa!I165)</f>
        <v/>
      </c>
      <c r="D165" s="27"/>
      <c r="E165" s="28"/>
      <c r="F165" s="29" t="str">
        <f t="shared" si="5"/>
        <v/>
      </c>
      <c r="G165" s="49"/>
      <c r="H165" s="72" t="str">
        <f t="shared" si="6"/>
        <v/>
      </c>
    </row>
    <row r="166" spans="2:8" ht="24.95" customHeight="1">
      <c r="B166" s="36" t="str">
        <f>IF(Mapa!C166="","",Mapa!C166)</f>
        <v/>
      </c>
      <c r="C166" s="36" t="str">
        <f>IF(OR(B166="",Mapa!I166=""),"",Mapa!I166)</f>
        <v/>
      </c>
      <c r="D166" s="27"/>
      <c r="E166" s="28"/>
      <c r="F166" s="29" t="str">
        <f t="shared" si="5"/>
        <v/>
      </c>
      <c r="G166" s="49"/>
      <c r="H166" s="72" t="str">
        <f t="shared" si="6"/>
        <v/>
      </c>
    </row>
    <row r="167" spans="2:8" ht="24.95" customHeight="1">
      <c r="B167" s="36" t="str">
        <f>IF(Mapa!C167="","",Mapa!C167)</f>
        <v/>
      </c>
      <c r="C167" s="36" t="str">
        <f>IF(OR(B167="",Mapa!I167=""),"",Mapa!I167)</f>
        <v/>
      </c>
      <c r="D167" s="27"/>
      <c r="E167" s="28"/>
      <c r="F167" s="29" t="str">
        <f t="shared" si="5"/>
        <v/>
      </c>
      <c r="G167" s="49"/>
      <c r="H167" s="72" t="str">
        <f t="shared" si="6"/>
        <v/>
      </c>
    </row>
    <row r="168" spans="2:8" ht="24.95" customHeight="1">
      <c r="B168" s="36" t="str">
        <f>IF(Mapa!C168="","",Mapa!C168)</f>
        <v/>
      </c>
      <c r="C168" s="36" t="str">
        <f>IF(OR(B168="",Mapa!I168=""),"",Mapa!I168)</f>
        <v/>
      </c>
      <c r="D168" s="27"/>
      <c r="E168" s="28"/>
      <c r="F168" s="29" t="str">
        <f t="shared" si="5"/>
        <v/>
      </c>
      <c r="G168" s="49"/>
      <c r="H168" s="72" t="str">
        <f t="shared" si="6"/>
        <v/>
      </c>
    </row>
    <row r="169" spans="2:8" ht="24.95" customHeight="1">
      <c r="B169" s="36" t="str">
        <f>IF(Mapa!C169="","",Mapa!C169)</f>
        <v/>
      </c>
      <c r="C169" s="36" t="str">
        <f>IF(OR(B169="",Mapa!I169=""),"",Mapa!I169)</f>
        <v/>
      </c>
      <c r="D169" s="27"/>
      <c r="E169" s="28"/>
      <c r="F169" s="29" t="str">
        <f t="shared" si="5"/>
        <v/>
      </c>
      <c r="G169" s="49"/>
      <c r="H169" s="72" t="str">
        <f t="shared" si="6"/>
        <v/>
      </c>
    </row>
    <row r="170" spans="2:8" ht="24.95" customHeight="1">
      <c r="B170" s="36" t="str">
        <f>IF(Mapa!C170="","",Mapa!C170)</f>
        <v/>
      </c>
      <c r="C170" s="36" t="str">
        <f>IF(OR(B170="",Mapa!I170=""),"",Mapa!I170)</f>
        <v/>
      </c>
      <c r="D170" s="27"/>
      <c r="E170" s="28"/>
      <c r="F170" s="29" t="str">
        <f t="shared" si="5"/>
        <v/>
      </c>
      <c r="G170" s="49"/>
      <c r="H170" s="72" t="str">
        <f t="shared" si="6"/>
        <v/>
      </c>
    </row>
    <row r="171" spans="2:8" ht="24.95" customHeight="1">
      <c r="B171" s="36" t="str">
        <f>IF(Mapa!C171="","",Mapa!C171)</f>
        <v/>
      </c>
      <c r="C171" s="36" t="str">
        <f>IF(OR(B171="",Mapa!I171=""),"",Mapa!I171)</f>
        <v/>
      </c>
      <c r="D171" s="27"/>
      <c r="E171" s="28"/>
      <c r="F171" s="29" t="str">
        <f t="shared" si="5"/>
        <v/>
      </c>
      <c r="G171" s="49"/>
      <c r="H171" s="72" t="str">
        <f t="shared" si="6"/>
        <v/>
      </c>
    </row>
    <row r="172" spans="2:8" ht="24.95" customHeight="1">
      <c r="B172" s="36" t="str">
        <f>IF(Mapa!C172="","",Mapa!C172)</f>
        <v/>
      </c>
      <c r="C172" s="36" t="str">
        <f>IF(OR(B172="",Mapa!I172=""),"",Mapa!I172)</f>
        <v/>
      </c>
      <c r="D172" s="27"/>
      <c r="E172" s="28"/>
      <c r="F172" s="29" t="str">
        <f t="shared" si="5"/>
        <v/>
      </c>
      <c r="G172" s="49"/>
      <c r="H172" s="72" t="str">
        <f t="shared" si="6"/>
        <v/>
      </c>
    </row>
    <row r="173" spans="2:8" ht="24.95" customHeight="1">
      <c r="B173" s="36" t="str">
        <f>IF(Mapa!C173="","",Mapa!C173)</f>
        <v/>
      </c>
      <c r="C173" s="36" t="str">
        <f>IF(OR(B173="",Mapa!I173=""),"",Mapa!I173)</f>
        <v/>
      </c>
      <c r="D173" s="27"/>
      <c r="E173" s="28"/>
      <c r="F173" s="29" t="str">
        <f t="shared" si="5"/>
        <v/>
      </c>
      <c r="G173" s="49"/>
      <c r="H173" s="72" t="str">
        <f t="shared" si="6"/>
        <v/>
      </c>
    </row>
    <row r="174" spans="2:8" ht="24.95" customHeight="1">
      <c r="B174" s="36" t="str">
        <f>IF(Mapa!C174="","",Mapa!C174)</f>
        <v/>
      </c>
      <c r="C174" s="36" t="str">
        <f>IF(OR(B174="",Mapa!I174=""),"",Mapa!I174)</f>
        <v/>
      </c>
      <c r="D174" s="27"/>
      <c r="E174" s="28"/>
      <c r="F174" s="29" t="str">
        <f t="shared" si="5"/>
        <v/>
      </c>
      <c r="G174" s="49"/>
      <c r="H174" s="72" t="str">
        <f t="shared" si="6"/>
        <v/>
      </c>
    </row>
    <row r="175" spans="2:8" ht="24.95" customHeight="1">
      <c r="B175" s="36" t="str">
        <f>IF(Mapa!C175="","",Mapa!C175)</f>
        <v/>
      </c>
      <c r="C175" s="36" t="str">
        <f>IF(OR(B175="",Mapa!I175=""),"",Mapa!I175)</f>
        <v/>
      </c>
      <c r="D175" s="27"/>
      <c r="E175" s="28"/>
      <c r="F175" s="29" t="str">
        <f t="shared" si="5"/>
        <v/>
      </c>
      <c r="G175" s="49"/>
      <c r="H175" s="72" t="str">
        <f t="shared" si="6"/>
        <v/>
      </c>
    </row>
    <row r="176" spans="2:8" ht="24.95" customHeight="1">
      <c r="B176" s="36" t="str">
        <f>IF(Mapa!C176="","",Mapa!C176)</f>
        <v/>
      </c>
      <c r="C176" s="36" t="str">
        <f>IF(OR(B176="",Mapa!I176=""),"",Mapa!I176)</f>
        <v/>
      </c>
      <c r="D176" s="27"/>
      <c r="E176" s="28"/>
      <c r="F176" s="29" t="str">
        <f t="shared" si="5"/>
        <v/>
      </c>
      <c r="G176" s="49"/>
      <c r="H176" s="72" t="str">
        <f t="shared" si="6"/>
        <v/>
      </c>
    </row>
    <row r="177" spans="2:8" ht="24.95" customHeight="1">
      <c r="B177" s="36" t="str">
        <f>IF(Mapa!C177="","",Mapa!C177)</f>
        <v/>
      </c>
      <c r="C177" s="36" t="str">
        <f>IF(OR(B177="",Mapa!I177=""),"",Mapa!I177)</f>
        <v/>
      </c>
      <c r="D177" s="27"/>
      <c r="E177" s="28"/>
      <c r="F177" s="29" t="str">
        <f t="shared" si="5"/>
        <v/>
      </c>
      <c r="G177" s="49"/>
      <c r="H177" s="72" t="str">
        <f t="shared" si="6"/>
        <v/>
      </c>
    </row>
    <row r="178" spans="2:8" ht="24.95" customHeight="1">
      <c r="B178" s="36" t="str">
        <f>IF(Mapa!C178="","",Mapa!C178)</f>
        <v/>
      </c>
      <c r="C178" s="36" t="str">
        <f>IF(OR(B178="",Mapa!I178=""),"",Mapa!I178)</f>
        <v/>
      </c>
      <c r="D178" s="27"/>
      <c r="E178" s="28"/>
      <c r="F178" s="29" t="str">
        <f t="shared" si="5"/>
        <v/>
      </c>
      <c r="G178" s="49"/>
      <c r="H178" s="72" t="str">
        <f t="shared" si="6"/>
        <v/>
      </c>
    </row>
    <row r="179" spans="2:8" ht="24.95" customHeight="1">
      <c r="B179" s="36" t="str">
        <f>IF(Mapa!C179="","",Mapa!C179)</f>
        <v/>
      </c>
      <c r="C179" s="36" t="str">
        <f>IF(OR(B179="",Mapa!I179=""),"",Mapa!I179)</f>
        <v/>
      </c>
      <c r="D179" s="27"/>
      <c r="E179" s="28"/>
      <c r="F179" s="29" t="str">
        <f t="shared" si="5"/>
        <v/>
      </c>
      <c r="G179" s="49"/>
      <c r="H179" s="72" t="str">
        <f t="shared" si="6"/>
        <v/>
      </c>
    </row>
    <row r="180" spans="2:8" ht="24.95" customHeight="1">
      <c r="B180" s="36" t="str">
        <f>IF(Mapa!C180="","",Mapa!C180)</f>
        <v/>
      </c>
      <c r="C180" s="36" t="str">
        <f>IF(OR(B180="",Mapa!I180=""),"",Mapa!I180)</f>
        <v/>
      </c>
      <c r="D180" s="27"/>
      <c r="E180" s="28"/>
      <c r="F180" s="29" t="str">
        <f t="shared" si="5"/>
        <v/>
      </c>
      <c r="G180" s="49"/>
      <c r="H180" s="72" t="str">
        <f t="shared" si="6"/>
        <v/>
      </c>
    </row>
    <row r="181" spans="2:8" ht="24.95" customHeight="1">
      <c r="B181" s="36" t="str">
        <f>IF(Mapa!C181="","",Mapa!C181)</f>
        <v/>
      </c>
      <c r="C181" s="36" t="str">
        <f>IF(OR(B181="",Mapa!I181=""),"",Mapa!I181)</f>
        <v/>
      </c>
      <c r="D181" s="27"/>
      <c r="E181" s="28"/>
      <c r="F181" s="29" t="str">
        <f t="shared" si="5"/>
        <v/>
      </c>
      <c r="G181" s="49"/>
      <c r="H181" s="72" t="str">
        <f t="shared" si="6"/>
        <v/>
      </c>
    </row>
    <row r="182" spans="2:8" ht="24.95" customHeight="1">
      <c r="B182" s="36" t="str">
        <f>IF(Mapa!C182="","",Mapa!C182)</f>
        <v/>
      </c>
      <c r="C182" s="36" t="str">
        <f>IF(OR(B182="",Mapa!I182=""),"",Mapa!I182)</f>
        <v/>
      </c>
      <c r="D182" s="27"/>
      <c r="E182" s="28"/>
      <c r="F182" s="29" t="str">
        <f t="shared" si="5"/>
        <v/>
      </c>
      <c r="G182" s="49"/>
      <c r="H182" s="72" t="str">
        <f t="shared" si="6"/>
        <v/>
      </c>
    </row>
    <row r="183" spans="2:8" ht="24.95" customHeight="1">
      <c r="B183" s="36" t="str">
        <f>IF(Mapa!C183="","",Mapa!C183)</f>
        <v/>
      </c>
      <c r="C183" s="36" t="str">
        <f>IF(OR(B183="",Mapa!I183=""),"",Mapa!I183)</f>
        <v/>
      </c>
      <c r="D183" s="27"/>
      <c r="E183" s="28"/>
      <c r="F183" s="29" t="str">
        <f t="shared" si="5"/>
        <v/>
      </c>
      <c r="G183" s="49"/>
      <c r="H183" s="72" t="str">
        <f t="shared" si="6"/>
        <v/>
      </c>
    </row>
    <row r="184" spans="2:8" ht="24.95" customHeight="1">
      <c r="B184" s="36" t="str">
        <f>IF(Mapa!C184="","",Mapa!C184)</f>
        <v/>
      </c>
      <c r="C184" s="36" t="str">
        <f>IF(OR(B184="",Mapa!I184=""),"",Mapa!I184)</f>
        <v/>
      </c>
      <c r="D184" s="27"/>
      <c r="E184" s="28"/>
      <c r="F184" s="29" t="str">
        <f t="shared" si="5"/>
        <v/>
      </c>
      <c r="G184" s="49"/>
      <c r="H184" s="72" t="str">
        <f t="shared" si="6"/>
        <v/>
      </c>
    </row>
    <row r="185" spans="2:8" ht="24.95" customHeight="1">
      <c r="B185" s="36" t="str">
        <f>IF(Mapa!C185="","",Mapa!C185)</f>
        <v/>
      </c>
      <c r="C185" s="36" t="str">
        <f>IF(OR(B185="",Mapa!I185=""),"",Mapa!I185)</f>
        <v/>
      </c>
      <c r="D185" s="27"/>
      <c r="E185" s="28"/>
      <c r="F185" s="29" t="str">
        <f t="shared" si="5"/>
        <v/>
      </c>
      <c r="G185" s="49"/>
      <c r="H185" s="72" t="str">
        <f t="shared" si="6"/>
        <v/>
      </c>
    </row>
    <row r="186" spans="2:8" ht="24.95" customHeight="1">
      <c r="B186" s="36" t="str">
        <f>IF(Mapa!C186="","",Mapa!C186)</f>
        <v/>
      </c>
      <c r="C186" s="36" t="str">
        <f>IF(OR(B186="",Mapa!I186=""),"",Mapa!I186)</f>
        <v/>
      </c>
      <c r="D186" s="27"/>
      <c r="E186" s="28"/>
      <c r="F186" s="29" t="str">
        <f t="shared" si="5"/>
        <v/>
      </c>
      <c r="G186" s="49"/>
      <c r="H186" s="72" t="str">
        <f t="shared" si="6"/>
        <v/>
      </c>
    </row>
    <row r="187" spans="2:8" ht="24.95" customHeight="1">
      <c r="B187" s="36" t="str">
        <f>IF(Mapa!C187="","",Mapa!C187)</f>
        <v/>
      </c>
      <c r="C187" s="36" t="str">
        <f>IF(OR(B187="",Mapa!I187=""),"",Mapa!I187)</f>
        <v/>
      </c>
      <c r="D187" s="27"/>
      <c r="E187" s="28"/>
      <c r="F187" s="29" t="str">
        <f t="shared" si="5"/>
        <v/>
      </c>
      <c r="G187" s="49"/>
      <c r="H187" s="72" t="str">
        <f t="shared" si="6"/>
        <v/>
      </c>
    </row>
    <row r="188" spans="2:8" ht="24.95" customHeight="1">
      <c r="B188" s="36" t="str">
        <f>IF(Mapa!C188="","",Mapa!C188)</f>
        <v/>
      </c>
      <c r="C188" s="36" t="str">
        <f>IF(OR(B188="",Mapa!I188=""),"",Mapa!I188)</f>
        <v/>
      </c>
      <c r="D188" s="27"/>
      <c r="E188" s="28"/>
      <c r="F188" s="29" t="str">
        <f t="shared" si="5"/>
        <v/>
      </c>
      <c r="G188" s="49"/>
      <c r="H188" s="72" t="str">
        <f t="shared" si="6"/>
        <v/>
      </c>
    </row>
    <row r="189" spans="2:8" ht="24.95" customHeight="1">
      <c r="B189" s="36" t="str">
        <f>IF(Mapa!C189="","",Mapa!C189)</f>
        <v/>
      </c>
      <c r="C189" s="36" t="str">
        <f>IF(OR(B189="",Mapa!I189=""),"",Mapa!I189)</f>
        <v/>
      </c>
      <c r="D189" s="27"/>
      <c r="E189" s="28"/>
      <c r="F189" s="29" t="str">
        <f t="shared" si="5"/>
        <v/>
      </c>
      <c r="G189" s="49"/>
      <c r="H189" s="72" t="str">
        <f t="shared" si="6"/>
        <v/>
      </c>
    </row>
    <row r="190" spans="2:8" ht="24.95" customHeight="1">
      <c r="B190" s="36" t="str">
        <f>IF(Mapa!C190="","",Mapa!C190)</f>
        <v/>
      </c>
      <c r="C190" s="36" t="str">
        <f>IF(OR(B190="",Mapa!I190=""),"",Mapa!I190)</f>
        <v/>
      </c>
      <c r="D190" s="27"/>
      <c r="E190" s="28"/>
      <c r="F190" s="29" t="str">
        <f t="shared" si="5"/>
        <v/>
      </c>
      <c r="G190" s="49"/>
      <c r="H190" s="72" t="str">
        <f t="shared" si="6"/>
        <v/>
      </c>
    </row>
    <row r="191" spans="2:8" ht="24.95" customHeight="1">
      <c r="B191" s="36" t="str">
        <f>IF(Mapa!C191="","",Mapa!C191)</f>
        <v/>
      </c>
      <c r="C191" s="36" t="str">
        <f>IF(OR(B191="",Mapa!I191=""),"",Mapa!I191)</f>
        <v/>
      </c>
      <c r="D191" s="27"/>
      <c r="E191" s="28"/>
      <c r="F191" s="29" t="str">
        <f t="shared" si="5"/>
        <v/>
      </c>
      <c r="G191" s="49"/>
      <c r="H191" s="72" t="str">
        <f t="shared" si="6"/>
        <v/>
      </c>
    </row>
    <row r="192" spans="2:8" ht="24.95" customHeight="1">
      <c r="B192" s="36" t="str">
        <f>IF(Mapa!C192="","",Mapa!C192)</f>
        <v/>
      </c>
      <c r="C192" s="36" t="str">
        <f>IF(OR(B192="",Mapa!I192=""),"",Mapa!I192)</f>
        <v/>
      </c>
      <c r="D192" s="27"/>
      <c r="E192" s="28"/>
      <c r="F192" s="29" t="str">
        <f t="shared" si="5"/>
        <v/>
      </c>
      <c r="G192" s="49"/>
      <c r="H192" s="72" t="str">
        <f t="shared" si="6"/>
        <v/>
      </c>
    </row>
    <row r="193" spans="2:8" ht="24.95" customHeight="1">
      <c r="B193" s="36" t="str">
        <f>IF(Mapa!C193="","",Mapa!C193)</f>
        <v/>
      </c>
      <c r="C193" s="36" t="str">
        <f>IF(OR(B193="",Mapa!I193=""),"",Mapa!I193)</f>
        <v/>
      </c>
      <c r="D193" s="27"/>
      <c r="E193" s="28"/>
      <c r="F193" s="29" t="str">
        <f t="shared" si="5"/>
        <v/>
      </c>
      <c r="G193" s="49"/>
      <c r="H193" s="72" t="str">
        <f t="shared" si="6"/>
        <v/>
      </c>
    </row>
    <row r="194" spans="2:8" ht="24.95" customHeight="1">
      <c r="B194" s="36" t="str">
        <f>IF(Mapa!C194="","",Mapa!C194)</f>
        <v/>
      </c>
      <c r="C194" s="36" t="str">
        <f>IF(OR(B194="",Mapa!I194=""),"",Mapa!I194)</f>
        <v/>
      </c>
      <c r="D194" s="27"/>
      <c r="E194" s="28"/>
      <c r="F194" s="29" t="str">
        <f t="shared" si="5"/>
        <v/>
      </c>
      <c r="G194" s="49"/>
      <c r="H194" s="72" t="str">
        <f t="shared" si="6"/>
        <v/>
      </c>
    </row>
    <row r="195" spans="2:8" ht="24.95" customHeight="1">
      <c r="B195" s="36" t="str">
        <f>IF(Mapa!C195="","",Mapa!C195)</f>
        <v/>
      </c>
      <c r="C195" s="36" t="str">
        <f>IF(OR(B195="",Mapa!I195=""),"",Mapa!I195)</f>
        <v/>
      </c>
      <c r="D195" s="27"/>
      <c r="E195" s="28"/>
      <c r="F195" s="29" t="str">
        <f t="shared" si="5"/>
        <v/>
      </c>
      <c r="G195" s="49"/>
      <c r="H195" s="72" t="str">
        <f t="shared" si="6"/>
        <v/>
      </c>
    </row>
    <row r="196" spans="2:8" ht="24.95" customHeight="1">
      <c r="B196" s="36" t="str">
        <f>IF(Mapa!C196="","",Mapa!C196)</f>
        <v/>
      </c>
      <c r="C196" s="36" t="str">
        <f>IF(OR(B196="",Mapa!I196=""),"",Mapa!I196)</f>
        <v/>
      </c>
      <c r="D196" s="27"/>
      <c r="E196" s="28"/>
      <c r="F196" s="29" t="str">
        <f t="shared" si="5"/>
        <v/>
      </c>
      <c r="G196" s="49"/>
      <c r="H196" s="72" t="str">
        <f t="shared" si="6"/>
        <v/>
      </c>
    </row>
    <row r="197" spans="2:8" ht="24.95" customHeight="1">
      <c r="B197" s="36" t="str">
        <f>IF(Mapa!C197="","",Mapa!C197)</f>
        <v/>
      </c>
      <c r="C197" s="36" t="str">
        <f>IF(OR(B197="",Mapa!I197=""),"",Mapa!I197)</f>
        <v/>
      </c>
      <c r="D197" s="27"/>
      <c r="E197" s="28"/>
      <c r="F197" s="29" t="str">
        <f t="shared" si="5"/>
        <v/>
      </c>
      <c r="G197" s="49"/>
      <c r="H197" s="72" t="str">
        <f t="shared" si="6"/>
        <v/>
      </c>
    </row>
    <row r="198" spans="2:8" ht="24.95" customHeight="1">
      <c r="B198" s="36" t="str">
        <f>IF(Mapa!C198="","",Mapa!C198)</f>
        <v/>
      </c>
      <c r="C198" s="36" t="str">
        <f>IF(OR(B198="",Mapa!I198=""),"",Mapa!I198)</f>
        <v/>
      </c>
      <c r="D198" s="27"/>
      <c r="E198" s="28"/>
      <c r="F198" s="29" t="str">
        <f t="shared" si="5"/>
        <v/>
      </c>
      <c r="G198" s="49"/>
      <c r="H198" s="72" t="str">
        <f t="shared" si="6"/>
        <v/>
      </c>
    </row>
    <row r="199" spans="2:8" ht="24.95" customHeight="1">
      <c r="B199" s="36" t="str">
        <f>IF(Mapa!C199="","",Mapa!C199)</f>
        <v/>
      </c>
      <c r="C199" s="36" t="str">
        <f>IF(OR(B199="",Mapa!I199=""),"",Mapa!I199)</f>
        <v/>
      </c>
      <c r="D199" s="27"/>
      <c r="E199" s="28"/>
      <c r="F199" s="29" t="str">
        <f t="shared" si="5"/>
        <v/>
      </c>
      <c r="G199" s="49"/>
      <c r="H199" s="72" t="str">
        <f t="shared" si="6"/>
        <v/>
      </c>
    </row>
    <row r="200" spans="2:8" ht="24.95" customHeight="1">
      <c r="B200" s="36" t="str">
        <f>IF(Mapa!C200="","",Mapa!C200)</f>
        <v/>
      </c>
      <c r="C200" s="36" t="str">
        <f>IF(OR(B200="",Mapa!I200=""),"",Mapa!I200)</f>
        <v/>
      </c>
      <c r="D200" s="27"/>
      <c r="E200" s="28"/>
      <c r="F200" s="29" t="str">
        <f t="shared" si="5"/>
        <v/>
      </c>
      <c r="G200" s="49"/>
      <c r="H200" s="72" t="str">
        <f t="shared" si="6"/>
        <v/>
      </c>
    </row>
    <row r="201" spans="2:8" ht="24.95" customHeight="1">
      <c r="B201" s="36" t="str">
        <f>IF(Mapa!C201="","",Mapa!C201)</f>
        <v/>
      </c>
      <c r="C201" s="36" t="str">
        <f>IF(OR(B201="",Mapa!I201=""),"",Mapa!I201)</f>
        <v/>
      </c>
      <c r="D201" s="27"/>
      <c r="E201" s="28"/>
      <c r="F201" s="29" t="str">
        <f t="shared" ref="F201:F264" si="7">IF(OR(B201="",D201=""),"",IFERROR(IF(D201&gt;$N$9,$O$8,IF(D201&gt;$N$10,$O$9,IF(D201&gt;$N$11,$O$10,IF(D201&gt;$N$12,$O$11,$O$12)))),""))</f>
        <v/>
      </c>
      <c r="G201" s="49"/>
      <c r="H201" s="72" t="str">
        <f t="shared" ref="H201:H264" si="8">IF(OR(B201="",E201="",E201&lt;&gt;"Aprovado"),"",D201+(ROW()/100000))</f>
        <v/>
      </c>
    </row>
    <row r="202" spans="2:8" ht="24.95" customHeight="1">
      <c r="B202" s="36" t="str">
        <f>IF(Mapa!C202="","",Mapa!C202)</f>
        <v/>
      </c>
      <c r="C202" s="36" t="str">
        <f>IF(OR(B202="",Mapa!I202=""),"",Mapa!I202)</f>
        <v/>
      </c>
      <c r="D202" s="27"/>
      <c r="E202" s="28"/>
      <c r="F202" s="29" t="str">
        <f t="shared" si="7"/>
        <v/>
      </c>
      <c r="G202" s="49"/>
      <c r="H202" s="72" t="str">
        <f t="shared" si="8"/>
        <v/>
      </c>
    </row>
    <row r="203" spans="2:8" ht="24.95" customHeight="1">
      <c r="B203" s="36" t="str">
        <f>IF(Mapa!C203="","",Mapa!C203)</f>
        <v/>
      </c>
      <c r="C203" s="36" t="str">
        <f>IF(OR(B203="",Mapa!I203=""),"",Mapa!I203)</f>
        <v/>
      </c>
      <c r="D203" s="27"/>
      <c r="E203" s="28"/>
      <c r="F203" s="29" t="str">
        <f t="shared" si="7"/>
        <v/>
      </c>
      <c r="G203" s="49"/>
      <c r="H203" s="72" t="str">
        <f t="shared" si="8"/>
        <v/>
      </c>
    </row>
    <row r="204" spans="2:8" ht="24.95" customHeight="1">
      <c r="B204" s="36" t="str">
        <f>IF(Mapa!C204="","",Mapa!C204)</f>
        <v/>
      </c>
      <c r="C204" s="36" t="str">
        <f>IF(OR(B204="",Mapa!I204=""),"",Mapa!I204)</f>
        <v/>
      </c>
      <c r="D204" s="27"/>
      <c r="E204" s="28"/>
      <c r="F204" s="29" t="str">
        <f t="shared" si="7"/>
        <v/>
      </c>
      <c r="G204" s="49"/>
      <c r="H204" s="72" t="str">
        <f t="shared" si="8"/>
        <v/>
      </c>
    </row>
    <row r="205" spans="2:8" ht="24.95" customHeight="1">
      <c r="B205" s="36" t="str">
        <f>IF(Mapa!C205="","",Mapa!C205)</f>
        <v/>
      </c>
      <c r="C205" s="36" t="str">
        <f>IF(OR(B205="",Mapa!I205=""),"",Mapa!I205)</f>
        <v/>
      </c>
      <c r="D205" s="27"/>
      <c r="E205" s="28"/>
      <c r="F205" s="29" t="str">
        <f t="shared" si="7"/>
        <v/>
      </c>
      <c r="G205" s="49"/>
      <c r="H205" s="72" t="str">
        <f t="shared" si="8"/>
        <v/>
      </c>
    </row>
    <row r="206" spans="2:8" ht="24.95" customHeight="1">
      <c r="B206" s="36" t="str">
        <f>IF(Mapa!C206="","",Mapa!C206)</f>
        <v/>
      </c>
      <c r="C206" s="36" t="str">
        <f>IF(OR(B206="",Mapa!I206=""),"",Mapa!I206)</f>
        <v/>
      </c>
      <c r="D206" s="27"/>
      <c r="E206" s="28"/>
      <c r="F206" s="29" t="str">
        <f t="shared" si="7"/>
        <v/>
      </c>
      <c r="G206" s="49"/>
      <c r="H206" s="72" t="str">
        <f t="shared" si="8"/>
        <v/>
      </c>
    </row>
    <row r="207" spans="2:8" ht="24.95" customHeight="1">
      <c r="B207" s="36" t="str">
        <f>IF(Mapa!C207="","",Mapa!C207)</f>
        <v/>
      </c>
      <c r="C207" s="36" t="str">
        <f>IF(OR(B207="",Mapa!I207=""),"",Mapa!I207)</f>
        <v/>
      </c>
      <c r="D207" s="27"/>
      <c r="E207" s="28"/>
      <c r="F207" s="29" t="str">
        <f t="shared" si="7"/>
        <v/>
      </c>
      <c r="G207" s="49"/>
      <c r="H207" s="72" t="str">
        <f t="shared" si="8"/>
        <v/>
      </c>
    </row>
    <row r="208" spans="2:8" ht="24.95" customHeight="1">
      <c r="B208" s="36" t="str">
        <f>IF(Mapa!C208="","",Mapa!C208)</f>
        <v/>
      </c>
      <c r="C208" s="36" t="str">
        <f>IF(OR(B208="",Mapa!I208=""),"",Mapa!I208)</f>
        <v/>
      </c>
      <c r="D208" s="27"/>
      <c r="E208" s="28"/>
      <c r="F208" s="29" t="str">
        <f t="shared" si="7"/>
        <v/>
      </c>
      <c r="G208" s="49"/>
      <c r="H208" s="72" t="str">
        <f t="shared" si="8"/>
        <v/>
      </c>
    </row>
    <row r="209" spans="2:8" ht="24.95" customHeight="1">
      <c r="B209" s="36" t="str">
        <f>IF(Mapa!C209="","",Mapa!C209)</f>
        <v/>
      </c>
      <c r="C209" s="36" t="str">
        <f>IF(OR(B209="",Mapa!I209=""),"",Mapa!I209)</f>
        <v/>
      </c>
      <c r="D209" s="27"/>
      <c r="E209" s="28"/>
      <c r="F209" s="29" t="str">
        <f t="shared" si="7"/>
        <v/>
      </c>
      <c r="G209" s="49"/>
      <c r="H209" s="72" t="str">
        <f t="shared" si="8"/>
        <v/>
      </c>
    </row>
    <row r="210" spans="2:8" ht="24.95" customHeight="1">
      <c r="B210" s="36" t="str">
        <f>IF(Mapa!C210="","",Mapa!C210)</f>
        <v/>
      </c>
      <c r="C210" s="36" t="str">
        <f>IF(OR(B210="",Mapa!I210=""),"",Mapa!I210)</f>
        <v/>
      </c>
      <c r="D210" s="27"/>
      <c r="E210" s="28"/>
      <c r="F210" s="29" t="str">
        <f t="shared" si="7"/>
        <v/>
      </c>
      <c r="G210" s="49"/>
      <c r="H210" s="72" t="str">
        <f t="shared" si="8"/>
        <v/>
      </c>
    </row>
    <row r="211" spans="2:8" ht="24.95" customHeight="1">
      <c r="B211" s="36" t="str">
        <f>IF(Mapa!C211="","",Mapa!C211)</f>
        <v/>
      </c>
      <c r="C211" s="36" t="str">
        <f>IF(OR(B211="",Mapa!I211=""),"",Mapa!I211)</f>
        <v/>
      </c>
      <c r="D211" s="27"/>
      <c r="E211" s="28"/>
      <c r="F211" s="29" t="str">
        <f t="shared" si="7"/>
        <v/>
      </c>
      <c r="G211" s="49"/>
      <c r="H211" s="72" t="str">
        <f t="shared" si="8"/>
        <v/>
      </c>
    </row>
    <row r="212" spans="2:8" ht="24.95" customHeight="1">
      <c r="B212" s="36" t="str">
        <f>IF(Mapa!C212="","",Mapa!C212)</f>
        <v/>
      </c>
      <c r="C212" s="36" t="str">
        <f>IF(OR(B212="",Mapa!I212=""),"",Mapa!I212)</f>
        <v/>
      </c>
      <c r="D212" s="27"/>
      <c r="E212" s="28"/>
      <c r="F212" s="29" t="str">
        <f t="shared" si="7"/>
        <v/>
      </c>
      <c r="G212" s="49"/>
      <c r="H212" s="72" t="str">
        <f t="shared" si="8"/>
        <v/>
      </c>
    </row>
    <row r="213" spans="2:8" ht="24.95" customHeight="1">
      <c r="B213" s="36" t="str">
        <f>IF(Mapa!C213="","",Mapa!C213)</f>
        <v/>
      </c>
      <c r="C213" s="36" t="str">
        <f>IF(OR(B213="",Mapa!I213=""),"",Mapa!I213)</f>
        <v/>
      </c>
      <c r="D213" s="27"/>
      <c r="E213" s="28"/>
      <c r="F213" s="29" t="str">
        <f t="shared" si="7"/>
        <v/>
      </c>
      <c r="G213" s="49"/>
      <c r="H213" s="72" t="str">
        <f t="shared" si="8"/>
        <v/>
      </c>
    </row>
    <row r="214" spans="2:8" ht="24.95" customHeight="1">
      <c r="B214" s="36" t="str">
        <f>IF(Mapa!C214="","",Mapa!C214)</f>
        <v/>
      </c>
      <c r="C214" s="36" t="str">
        <f>IF(OR(B214="",Mapa!I214=""),"",Mapa!I214)</f>
        <v/>
      </c>
      <c r="D214" s="27"/>
      <c r="E214" s="28"/>
      <c r="F214" s="29" t="str">
        <f t="shared" si="7"/>
        <v/>
      </c>
      <c r="G214" s="49"/>
      <c r="H214" s="72" t="str">
        <f t="shared" si="8"/>
        <v/>
      </c>
    </row>
    <row r="215" spans="2:8" ht="24.95" customHeight="1">
      <c r="B215" s="36" t="str">
        <f>IF(Mapa!C215="","",Mapa!C215)</f>
        <v/>
      </c>
      <c r="C215" s="36" t="str">
        <f>IF(OR(B215="",Mapa!I215=""),"",Mapa!I215)</f>
        <v/>
      </c>
      <c r="D215" s="27"/>
      <c r="E215" s="28"/>
      <c r="F215" s="29" t="str">
        <f t="shared" si="7"/>
        <v/>
      </c>
      <c r="G215" s="49"/>
      <c r="H215" s="72" t="str">
        <f t="shared" si="8"/>
        <v/>
      </c>
    </row>
    <row r="216" spans="2:8" ht="24.95" customHeight="1">
      <c r="B216" s="36" t="str">
        <f>IF(Mapa!C216="","",Mapa!C216)</f>
        <v/>
      </c>
      <c r="C216" s="36" t="str">
        <f>IF(OR(B216="",Mapa!I216=""),"",Mapa!I216)</f>
        <v/>
      </c>
      <c r="D216" s="27"/>
      <c r="E216" s="28"/>
      <c r="F216" s="29" t="str">
        <f t="shared" si="7"/>
        <v/>
      </c>
      <c r="G216" s="49"/>
      <c r="H216" s="72" t="str">
        <f t="shared" si="8"/>
        <v/>
      </c>
    </row>
    <row r="217" spans="2:8" ht="24.95" customHeight="1">
      <c r="B217" s="36" t="str">
        <f>IF(Mapa!C217="","",Mapa!C217)</f>
        <v/>
      </c>
      <c r="C217" s="36" t="str">
        <f>IF(OR(B217="",Mapa!I217=""),"",Mapa!I217)</f>
        <v/>
      </c>
      <c r="D217" s="27"/>
      <c r="E217" s="28"/>
      <c r="F217" s="29" t="str">
        <f t="shared" si="7"/>
        <v/>
      </c>
      <c r="G217" s="49"/>
      <c r="H217" s="72" t="str">
        <f t="shared" si="8"/>
        <v/>
      </c>
    </row>
    <row r="218" spans="2:8" ht="24.95" customHeight="1">
      <c r="B218" s="36" t="str">
        <f>IF(Mapa!C218="","",Mapa!C218)</f>
        <v/>
      </c>
      <c r="C218" s="36" t="str">
        <f>IF(OR(B218="",Mapa!I218=""),"",Mapa!I218)</f>
        <v/>
      </c>
      <c r="D218" s="27"/>
      <c r="E218" s="28"/>
      <c r="F218" s="29" t="str">
        <f t="shared" si="7"/>
        <v/>
      </c>
      <c r="G218" s="49"/>
      <c r="H218" s="72" t="str">
        <f t="shared" si="8"/>
        <v/>
      </c>
    </row>
    <row r="219" spans="2:8" ht="24.95" customHeight="1">
      <c r="B219" s="36" t="str">
        <f>IF(Mapa!C219="","",Mapa!C219)</f>
        <v/>
      </c>
      <c r="C219" s="36" t="str">
        <f>IF(OR(B219="",Mapa!I219=""),"",Mapa!I219)</f>
        <v/>
      </c>
      <c r="D219" s="27"/>
      <c r="E219" s="28"/>
      <c r="F219" s="29" t="str">
        <f t="shared" si="7"/>
        <v/>
      </c>
      <c r="G219" s="49"/>
      <c r="H219" s="72" t="str">
        <f t="shared" si="8"/>
        <v/>
      </c>
    </row>
    <row r="220" spans="2:8" ht="24.95" customHeight="1">
      <c r="B220" s="36" t="str">
        <f>IF(Mapa!C220="","",Mapa!C220)</f>
        <v/>
      </c>
      <c r="C220" s="36" t="str">
        <f>IF(OR(B220="",Mapa!I220=""),"",Mapa!I220)</f>
        <v/>
      </c>
      <c r="D220" s="27"/>
      <c r="E220" s="28"/>
      <c r="F220" s="29" t="str">
        <f t="shared" si="7"/>
        <v/>
      </c>
      <c r="G220" s="49"/>
      <c r="H220" s="72" t="str">
        <f t="shared" si="8"/>
        <v/>
      </c>
    </row>
    <row r="221" spans="2:8" ht="24.95" customHeight="1">
      <c r="B221" s="36" t="str">
        <f>IF(Mapa!C221="","",Mapa!C221)</f>
        <v/>
      </c>
      <c r="C221" s="36" t="str">
        <f>IF(OR(B221="",Mapa!I221=""),"",Mapa!I221)</f>
        <v/>
      </c>
      <c r="D221" s="27"/>
      <c r="E221" s="28"/>
      <c r="F221" s="29" t="str">
        <f t="shared" si="7"/>
        <v/>
      </c>
      <c r="G221" s="49"/>
      <c r="H221" s="72" t="str">
        <f t="shared" si="8"/>
        <v/>
      </c>
    </row>
    <row r="222" spans="2:8" ht="24.95" customHeight="1">
      <c r="B222" s="36" t="str">
        <f>IF(Mapa!C222="","",Mapa!C222)</f>
        <v/>
      </c>
      <c r="C222" s="36" t="str">
        <f>IF(OR(B222="",Mapa!I222=""),"",Mapa!I222)</f>
        <v/>
      </c>
      <c r="D222" s="27"/>
      <c r="E222" s="28"/>
      <c r="F222" s="29" t="str">
        <f t="shared" si="7"/>
        <v/>
      </c>
      <c r="G222" s="49"/>
      <c r="H222" s="72" t="str">
        <f t="shared" si="8"/>
        <v/>
      </c>
    </row>
    <row r="223" spans="2:8" ht="24.95" customHeight="1">
      <c r="B223" s="36" t="str">
        <f>IF(Mapa!C223="","",Mapa!C223)</f>
        <v/>
      </c>
      <c r="C223" s="36" t="str">
        <f>IF(OR(B223="",Mapa!I223=""),"",Mapa!I223)</f>
        <v/>
      </c>
      <c r="D223" s="27"/>
      <c r="E223" s="28"/>
      <c r="F223" s="29" t="str">
        <f t="shared" si="7"/>
        <v/>
      </c>
      <c r="G223" s="49"/>
      <c r="H223" s="72" t="str">
        <f t="shared" si="8"/>
        <v/>
      </c>
    </row>
    <row r="224" spans="2:8" ht="24.95" customHeight="1">
      <c r="B224" s="36" t="str">
        <f>IF(Mapa!C224="","",Mapa!C224)</f>
        <v/>
      </c>
      <c r="C224" s="36" t="str">
        <f>IF(OR(B224="",Mapa!I224=""),"",Mapa!I224)</f>
        <v/>
      </c>
      <c r="D224" s="27"/>
      <c r="E224" s="28"/>
      <c r="F224" s="29" t="str">
        <f t="shared" si="7"/>
        <v/>
      </c>
      <c r="G224" s="49"/>
      <c r="H224" s="72" t="str">
        <f t="shared" si="8"/>
        <v/>
      </c>
    </row>
    <row r="225" spans="2:8" ht="24.95" customHeight="1">
      <c r="B225" s="36" t="str">
        <f>IF(Mapa!C225="","",Mapa!C225)</f>
        <v/>
      </c>
      <c r="C225" s="36" t="str">
        <f>IF(OR(B225="",Mapa!I225=""),"",Mapa!I225)</f>
        <v/>
      </c>
      <c r="D225" s="27"/>
      <c r="E225" s="28"/>
      <c r="F225" s="29" t="str">
        <f t="shared" si="7"/>
        <v/>
      </c>
      <c r="G225" s="49"/>
      <c r="H225" s="72" t="str">
        <f t="shared" si="8"/>
        <v/>
      </c>
    </row>
    <row r="226" spans="2:8" ht="24.95" customHeight="1">
      <c r="B226" s="36" t="str">
        <f>IF(Mapa!C226="","",Mapa!C226)</f>
        <v/>
      </c>
      <c r="C226" s="36" t="str">
        <f>IF(OR(B226="",Mapa!I226=""),"",Mapa!I226)</f>
        <v/>
      </c>
      <c r="D226" s="27"/>
      <c r="E226" s="28"/>
      <c r="F226" s="29" t="str">
        <f t="shared" si="7"/>
        <v/>
      </c>
      <c r="G226" s="49"/>
      <c r="H226" s="72" t="str">
        <f t="shared" si="8"/>
        <v/>
      </c>
    </row>
    <row r="227" spans="2:8" ht="24.95" customHeight="1">
      <c r="B227" s="36" t="str">
        <f>IF(Mapa!C227="","",Mapa!C227)</f>
        <v/>
      </c>
      <c r="C227" s="36" t="str">
        <f>IF(OR(B227="",Mapa!I227=""),"",Mapa!I227)</f>
        <v/>
      </c>
      <c r="D227" s="27"/>
      <c r="E227" s="28"/>
      <c r="F227" s="29" t="str">
        <f t="shared" si="7"/>
        <v/>
      </c>
      <c r="G227" s="49"/>
      <c r="H227" s="72" t="str">
        <f t="shared" si="8"/>
        <v/>
      </c>
    </row>
    <row r="228" spans="2:8" ht="24.95" customHeight="1">
      <c r="B228" s="36" t="str">
        <f>IF(Mapa!C228="","",Mapa!C228)</f>
        <v/>
      </c>
      <c r="C228" s="36" t="str">
        <f>IF(OR(B228="",Mapa!I228=""),"",Mapa!I228)</f>
        <v/>
      </c>
      <c r="D228" s="27"/>
      <c r="E228" s="28"/>
      <c r="F228" s="29" t="str">
        <f t="shared" si="7"/>
        <v/>
      </c>
      <c r="G228" s="49"/>
      <c r="H228" s="72" t="str">
        <f t="shared" si="8"/>
        <v/>
      </c>
    </row>
    <row r="229" spans="2:8" ht="24.95" customHeight="1">
      <c r="B229" s="36" t="str">
        <f>IF(Mapa!C229="","",Mapa!C229)</f>
        <v/>
      </c>
      <c r="C229" s="36" t="str">
        <f>IF(OR(B229="",Mapa!I229=""),"",Mapa!I229)</f>
        <v/>
      </c>
      <c r="D229" s="27"/>
      <c r="E229" s="28"/>
      <c r="F229" s="29" t="str">
        <f t="shared" si="7"/>
        <v/>
      </c>
      <c r="G229" s="49"/>
      <c r="H229" s="72" t="str">
        <f t="shared" si="8"/>
        <v/>
      </c>
    </row>
    <row r="230" spans="2:8" ht="24.95" customHeight="1">
      <c r="B230" s="36" t="str">
        <f>IF(Mapa!C230="","",Mapa!C230)</f>
        <v/>
      </c>
      <c r="C230" s="36" t="str">
        <f>IF(OR(B230="",Mapa!I230=""),"",Mapa!I230)</f>
        <v/>
      </c>
      <c r="D230" s="27"/>
      <c r="E230" s="28"/>
      <c r="F230" s="29" t="str">
        <f t="shared" si="7"/>
        <v/>
      </c>
      <c r="G230" s="49"/>
      <c r="H230" s="72" t="str">
        <f t="shared" si="8"/>
        <v/>
      </c>
    </row>
    <row r="231" spans="2:8" ht="24.95" customHeight="1">
      <c r="B231" s="36" t="str">
        <f>IF(Mapa!C231="","",Mapa!C231)</f>
        <v/>
      </c>
      <c r="C231" s="36" t="str">
        <f>IF(OR(B231="",Mapa!I231=""),"",Mapa!I231)</f>
        <v/>
      </c>
      <c r="D231" s="27"/>
      <c r="E231" s="28"/>
      <c r="F231" s="29" t="str">
        <f t="shared" si="7"/>
        <v/>
      </c>
      <c r="G231" s="49"/>
      <c r="H231" s="72" t="str">
        <f t="shared" si="8"/>
        <v/>
      </c>
    </row>
    <row r="232" spans="2:8" ht="24.95" customHeight="1">
      <c r="B232" s="36" t="str">
        <f>IF(Mapa!C232="","",Mapa!C232)</f>
        <v/>
      </c>
      <c r="C232" s="36" t="str">
        <f>IF(OR(B232="",Mapa!I232=""),"",Mapa!I232)</f>
        <v/>
      </c>
      <c r="D232" s="27"/>
      <c r="E232" s="28"/>
      <c r="F232" s="29" t="str">
        <f t="shared" si="7"/>
        <v/>
      </c>
      <c r="G232" s="49"/>
      <c r="H232" s="72" t="str">
        <f t="shared" si="8"/>
        <v/>
      </c>
    </row>
    <row r="233" spans="2:8" ht="24.95" customHeight="1">
      <c r="B233" s="36" t="str">
        <f>IF(Mapa!C233="","",Mapa!C233)</f>
        <v/>
      </c>
      <c r="C233" s="36" t="str">
        <f>IF(OR(B233="",Mapa!I233=""),"",Mapa!I233)</f>
        <v/>
      </c>
      <c r="D233" s="27"/>
      <c r="E233" s="28"/>
      <c r="F233" s="29" t="str">
        <f t="shared" si="7"/>
        <v/>
      </c>
      <c r="G233" s="49"/>
      <c r="H233" s="72" t="str">
        <f t="shared" si="8"/>
        <v/>
      </c>
    </row>
    <row r="234" spans="2:8" ht="24.95" customHeight="1">
      <c r="B234" s="36" t="str">
        <f>IF(Mapa!C234="","",Mapa!C234)</f>
        <v/>
      </c>
      <c r="C234" s="36" t="str">
        <f>IF(OR(B234="",Mapa!I234=""),"",Mapa!I234)</f>
        <v/>
      </c>
      <c r="D234" s="27"/>
      <c r="E234" s="28"/>
      <c r="F234" s="29" t="str">
        <f t="shared" si="7"/>
        <v/>
      </c>
      <c r="G234" s="49"/>
      <c r="H234" s="72" t="str">
        <f t="shared" si="8"/>
        <v/>
      </c>
    </row>
    <row r="235" spans="2:8" ht="24.95" customHeight="1">
      <c r="B235" s="36" t="str">
        <f>IF(Mapa!C235="","",Mapa!C235)</f>
        <v/>
      </c>
      <c r="C235" s="36" t="str">
        <f>IF(OR(B235="",Mapa!I235=""),"",Mapa!I235)</f>
        <v/>
      </c>
      <c r="D235" s="27"/>
      <c r="E235" s="28"/>
      <c r="F235" s="29" t="str">
        <f t="shared" si="7"/>
        <v/>
      </c>
      <c r="G235" s="49"/>
      <c r="H235" s="72" t="str">
        <f t="shared" si="8"/>
        <v/>
      </c>
    </row>
    <row r="236" spans="2:8" ht="24.95" customHeight="1">
      <c r="B236" s="36" t="str">
        <f>IF(Mapa!C236="","",Mapa!C236)</f>
        <v/>
      </c>
      <c r="C236" s="36" t="str">
        <f>IF(OR(B236="",Mapa!I236=""),"",Mapa!I236)</f>
        <v/>
      </c>
      <c r="D236" s="27"/>
      <c r="E236" s="28"/>
      <c r="F236" s="29" t="str">
        <f t="shared" si="7"/>
        <v/>
      </c>
      <c r="G236" s="49"/>
      <c r="H236" s="72" t="str">
        <f t="shared" si="8"/>
        <v/>
      </c>
    </row>
    <row r="237" spans="2:8" ht="24.95" customHeight="1">
      <c r="B237" s="36" t="str">
        <f>IF(Mapa!C237="","",Mapa!C237)</f>
        <v/>
      </c>
      <c r="C237" s="36" t="str">
        <f>IF(OR(B237="",Mapa!I237=""),"",Mapa!I237)</f>
        <v/>
      </c>
      <c r="D237" s="27"/>
      <c r="E237" s="28"/>
      <c r="F237" s="29" t="str">
        <f t="shared" si="7"/>
        <v/>
      </c>
      <c r="G237" s="49"/>
      <c r="H237" s="72" t="str">
        <f t="shared" si="8"/>
        <v/>
      </c>
    </row>
    <row r="238" spans="2:8" ht="24.95" customHeight="1">
      <c r="B238" s="36" t="str">
        <f>IF(Mapa!C238="","",Mapa!C238)</f>
        <v/>
      </c>
      <c r="C238" s="36" t="str">
        <f>IF(OR(B238="",Mapa!I238=""),"",Mapa!I238)</f>
        <v/>
      </c>
      <c r="D238" s="27"/>
      <c r="E238" s="28"/>
      <c r="F238" s="29" t="str">
        <f t="shared" si="7"/>
        <v/>
      </c>
      <c r="G238" s="49"/>
      <c r="H238" s="72" t="str">
        <f t="shared" si="8"/>
        <v/>
      </c>
    </row>
    <row r="239" spans="2:8" ht="24.95" customHeight="1">
      <c r="B239" s="36" t="str">
        <f>IF(Mapa!C239="","",Mapa!C239)</f>
        <v/>
      </c>
      <c r="C239" s="36" t="str">
        <f>IF(OR(B239="",Mapa!I239=""),"",Mapa!I239)</f>
        <v/>
      </c>
      <c r="D239" s="27"/>
      <c r="E239" s="28"/>
      <c r="F239" s="29" t="str">
        <f t="shared" si="7"/>
        <v/>
      </c>
      <c r="G239" s="49"/>
      <c r="H239" s="72" t="str">
        <f t="shared" si="8"/>
        <v/>
      </c>
    </row>
    <row r="240" spans="2:8" ht="24.95" customHeight="1">
      <c r="B240" s="36" t="str">
        <f>IF(Mapa!C240="","",Mapa!C240)</f>
        <v/>
      </c>
      <c r="C240" s="36" t="str">
        <f>IF(OR(B240="",Mapa!I240=""),"",Mapa!I240)</f>
        <v/>
      </c>
      <c r="D240" s="27"/>
      <c r="E240" s="28"/>
      <c r="F240" s="29" t="str">
        <f t="shared" si="7"/>
        <v/>
      </c>
      <c r="G240" s="49"/>
      <c r="H240" s="72" t="str">
        <f t="shared" si="8"/>
        <v/>
      </c>
    </row>
    <row r="241" spans="2:8" ht="24.95" customHeight="1">
      <c r="B241" s="36" t="str">
        <f>IF(Mapa!C241="","",Mapa!C241)</f>
        <v/>
      </c>
      <c r="C241" s="36" t="str">
        <f>IF(OR(B241="",Mapa!I241=""),"",Mapa!I241)</f>
        <v/>
      </c>
      <c r="D241" s="27"/>
      <c r="E241" s="28"/>
      <c r="F241" s="29" t="str">
        <f t="shared" si="7"/>
        <v/>
      </c>
      <c r="G241" s="49"/>
      <c r="H241" s="72" t="str">
        <f t="shared" si="8"/>
        <v/>
      </c>
    </row>
    <row r="242" spans="2:8" ht="24.95" customHeight="1">
      <c r="B242" s="36" t="str">
        <f>IF(Mapa!C242="","",Mapa!C242)</f>
        <v/>
      </c>
      <c r="C242" s="36" t="str">
        <f>IF(OR(B242="",Mapa!I242=""),"",Mapa!I242)</f>
        <v/>
      </c>
      <c r="D242" s="27"/>
      <c r="E242" s="28"/>
      <c r="F242" s="29" t="str">
        <f t="shared" si="7"/>
        <v/>
      </c>
      <c r="G242" s="49"/>
      <c r="H242" s="72" t="str">
        <f t="shared" si="8"/>
        <v/>
      </c>
    </row>
    <row r="243" spans="2:8" ht="24.95" customHeight="1">
      <c r="B243" s="36" t="str">
        <f>IF(Mapa!C243="","",Mapa!C243)</f>
        <v/>
      </c>
      <c r="C243" s="36" t="str">
        <f>IF(OR(B243="",Mapa!I243=""),"",Mapa!I243)</f>
        <v/>
      </c>
      <c r="D243" s="27"/>
      <c r="E243" s="28"/>
      <c r="F243" s="29" t="str">
        <f t="shared" si="7"/>
        <v/>
      </c>
      <c r="G243" s="49"/>
      <c r="H243" s="72" t="str">
        <f t="shared" si="8"/>
        <v/>
      </c>
    </row>
    <row r="244" spans="2:8" ht="24.95" customHeight="1">
      <c r="B244" s="36" t="str">
        <f>IF(Mapa!C244="","",Mapa!C244)</f>
        <v/>
      </c>
      <c r="C244" s="36" t="str">
        <f>IF(OR(B244="",Mapa!I244=""),"",Mapa!I244)</f>
        <v/>
      </c>
      <c r="D244" s="27"/>
      <c r="E244" s="28"/>
      <c r="F244" s="29" t="str">
        <f t="shared" si="7"/>
        <v/>
      </c>
      <c r="G244" s="49"/>
      <c r="H244" s="72" t="str">
        <f t="shared" si="8"/>
        <v/>
      </c>
    </row>
    <row r="245" spans="2:8" ht="24.95" customHeight="1">
      <c r="B245" s="36" t="str">
        <f>IF(Mapa!C245="","",Mapa!C245)</f>
        <v/>
      </c>
      <c r="C245" s="36" t="str">
        <f>IF(OR(B245="",Mapa!I245=""),"",Mapa!I245)</f>
        <v/>
      </c>
      <c r="D245" s="27"/>
      <c r="E245" s="28"/>
      <c r="F245" s="29" t="str">
        <f t="shared" si="7"/>
        <v/>
      </c>
      <c r="G245" s="49"/>
      <c r="H245" s="72" t="str">
        <f t="shared" si="8"/>
        <v/>
      </c>
    </row>
    <row r="246" spans="2:8" ht="24.95" customHeight="1">
      <c r="B246" s="36" t="str">
        <f>IF(Mapa!C246="","",Mapa!C246)</f>
        <v/>
      </c>
      <c r="C246" s="36" t="str">
        <f>IF(OR(B246="",Mapa!I246=""),"",Mapa!I246)</f>
        <v/>
      </c>
      <c r="D246" s="27"/>
      <c r="E246" s="28"/>
      <c r="F246" s="29" t="str">
        <f t="shared" si="7"/>
        <v/>
      </c>
      <c r="G246" s="49"/>
      <c r="H246" s="72" t="str">
        <f t="shared" si="8"/>
        <v/>
      </c>
    </row>
    <row r="247" spans="2:8" ht="24.95" customHeight="1">
      <c r="B247" s="36" t="str">
        <f>IF(Mapa!C247="","",Mapa!C247)</f>
        <v/>
      </c>
      <c r="C247" s="36" t="str">
        <f>IF(OR(B247="",Mapa!I247=""),"",Mapa!I247)</f>
        <v/>
      </c>
      <c r="D247" s="27"/>
      <c r="E247" s="28"/>
      <c r="F247" s="29" t="str">
        <f t="shared" si="7"/>
        <v/>
      </c>
      <c r="G247" s="49"/>
      <c r="H247" s="72" t="str">
        <f t="shared" si="8"/>
        <v/>
      </c>
    </row>
    <row r="248" spans="2:8" ht="24.95" customHeight="1">
      <c r="B248" s="36" t="str">
        <f>IF(Mapa!C248="","",Mapa!C248)</f>
        <v/>
      </c>
      <c r="C248" s="36" t="str">
        <f>IF(OR(B248="",Mapa!I248=""),"",Mapa!I248)</f>
        <v/>
      </c>
      <c r="D248" s="27"/>
      <c r="E248" s="28"/>
      <c r="F248" s="29" t="str">
        <f t="shared" si="7"/>
        <v/>
      </c>
      <c r="G248" s="49"/>
      <c r="H248" s="72" t="str">
        <f t="shared" si="8"/>
        <v/>
      </c>
    </row>
    <row r="249" spans="2:8" ht="24.95" customHeight="1">
      <c r="B249" s="36" t="str">
        <f>IF(Mapa!C249="","",Mapa!C249)</f>
        <v/>
      </c>
      <c r="C249" s="36" t="str">
        <f>IF(OR(B249="",Mapa!I249=""),"",Mapa!I249)</f>
        <v/>
      </c>
      <c r="D249" s="27"/>
      <c r="E249" s="28"/>
      <c r="F249" s="29" t="str">
        <f t="shared" si="7"/>
        <v/>
      </c>
      <c r="G249" s="49"/>
      <c r="H249" s="72" t="str">
        <f t="shared" si="8"/>
        <v/>
      </c>
    </row>
    <row r="250" spans="2:8" ht="24.95" customHeight="1">
      <c r="B250" s="36" t="str">
        <f>IF(Mapa!C250="","",Mapa!C250)</f>
        <v/>
      </c>
      <c r="C250" s="36" t="str">
        <f>IF(OR(B250="",Mapa!I250=""),"",Mapa!I250)</f>
        <v/>
      </c>
      <c r="D250" s="27"/>
      <c r="E250" s="28"/>
      <c r="F250" s="29" t="str">
        <f t="shared" si="7"/>
        <v/>
      </c>
      <c r="G250" s="49"/>
      <c r="H250" s="72" t="str">
        <f t="shared" si="8"/>
        <v/>
      </c>
    </row>
    <row r="251" spans="2:8" ht="24.95" customHeight="1">
      <c r="B251" s="36" t="str">
        <f>IF(Mapa!C251="","",Mapa!C251)</f>
        <v/>
      </c>
      <c r="C251" s="36" t="str">
        <f>IF(OR(B251="",Mapa!I251=""),"",Mapa!I251)</f>
        <v/>
      </c>
      <c r="D251" s="27"/>
      <c r="E251" s="28"/>
      <c r="F251" s="29" t="str">
        <f t="shared" si="7"/>
        <v/>
      </c>
      <c r="G251" s="49"/>
      <c r="H251" s="72" t="str">
        <f t="shared" si="8"/>
        <v/>
      </c>
    </row>
    <row r="252" spans="2:8" ht="24.95" customHeight="1">
      <c r="B252" s="36" t="str">
        <f>IF(Mapa!C252="","",Mapa!C252)</f>
        <v/>
      </c>
      <c r="C252" s="36" t="str">
        <f>IF(OR(B252="",Mapa!I252=""),"",Mapa!I252)</f>
        <v/>
      </c>
      <c r="D252" s="27"/>
      <c r="E252" s="28"/>
      <c r="F252" s="29" t="str">
        <f t="shared" si="7"/>
        <v/>
      </c>
      <c r="G252" s="49"/>
      <c r="H252" s="72" t="str">
        <f t="shared" si="8"/>
        <v/>
      </c>
    </row>
    <row r="253" spans="2:8" ht="24.95" customHeight="1">
      <c r="B253" s="36" t="str">
        <f>IF(Mapa!C253="","",Mapa!C253)</f>
        <v/>
      </c>
      <c r="C253" s="36" t="str">
        <f>IF(OR(B253="",Mapa!I253=""),"",Mapa!I253)</f>
        <v/>
      </c>
      <c r="D253" s="27"/>
      <c r="E253" s="28"/>
      <c r="F253" s="29" t="str">
        <f t="shared" si="7"/>
        <v/>
      </c>
      <c r="G253" s="49"/>
      <c r="H253" s="72" t="str">
        <f t="shared" si="8"/>
        <v/>
      </c>
    </row>
    <row r="254" spans="2:8" ht="24.95" customHeight="1">
      <c r="B254" s="36" t="str">
        <f>IF(Mapa!C254="","",Mapa!C254)</f>
        <v/>
      </c>
      <c r="C254" s="36" t="str">
        <f>IF(OR(B254="",Mapa!I254=""),"",Mapa!I254)</f>
        <v/>
      </c>
      <c r="D254" s="27"/>
      <c r="E254" s="28"/>
      <c r="F254" s="29" t="str">
        <f t="shared" si="7"/>
        <v/>
      </c>
      <c r="G254" s="49"/>
      <c r="H254" s="72" t="str">
        <f t="shared" si="8"/>
        <v/>
      </c>
    </row>
    <row r="255" spans="2:8" ht="24.95" customHeight="1">
      <c r="B255" s="36" t="str">
        <f>IF(Mapa!C255="","",Mapa!C255)</f>
        <v/>
      </c>
      <c r="C255" s="36" t="str">
        <f>IF(OR(B255="",Mapa!I255=""),"",Mapa!I255)</f>
        <v/>
      </c>
      <c r="D255" s="27"/>
      <c r="E255" s="28"/>
      <c r="F255" s="29" t="str">
        <f t="shared" si="7"/>
        <v/>
      </c>
      <c r="G255" s="49"/>
      <c r="H255" s="72" t="str">
        <f t="shared" si="8"/>
        <v/>
      </c>
    </row>
    <row r="256" spans="2:8" ht="24.95" customHeight="1">
      <c r="B256" s="36" t="str">
        <f>IF(Mapa!C256="","",Mapa!C256)</f>
        <v/>
      </c>
      <c r="C256" s="36" t="str">
        <f>IF(OR(B256="",Mapa!I256=""),"",Mapa!I256)</f>
        <v/>
      </c>
      <c r="D256" s="27"/>
      <c r="E256" s="28"/>
      <c r="F256" s="29" t="str">
        <f t="shared" si="7"/>
        <v/>
      </c>
      <c r="G256" s="49"/>
      <c r="H256" s="72" t="str">
        <f t="shared" si="8"/>
        <v/>
      </c>
    </row>
    <row r="257" spans="2:8" ht="24.95" customHeight="1">
      <c r="B257" s="36" t="str">
        <f>IF(Mapa!C257="","",Mapa!C257)</f>
        <v/>
      </c>
      <c r="C257" s="36" t="str">
        <f>IF(OR(B257="",Mapa!I257=""),"",Mapa!I257)</f>
        <v/>
      </c>
      <c r="D257" s="27"/>
      <c r="E257" s="28"/>
      <c r="F257" s="29" t="str">
        <f t="shared" si="7"/>
        <v/>
      </c>
      <c r="G257" s="49"/>
      <c r="H257" s="72" t="str">
        <f t="shared" si="8"/>
        <v/>
      </c>
    </row>
    <row r="258" spans="2:8" ht="24.95" customHeight="1">
      <c r="B258" s="36" t="str">
        <f>IF(Mapa!C258="","",Mapa!C258)</f>
        <v/>
      </c>
      <c r="C258" s="36" t="str">
        <f>IF(OR(B258="",Mapa!I258=""),"",Mapa!I258)</f>
        <v/>
      </c>
      <c r="D258" s="27"/>
      <c r="E258" s="28"/>
      <c r="F258" s="29" t="str">
        <f t="shared" si="7"/>
        <v/>
      </c>
      <c r="G258" s="49"/>
      <c r="H258" s="72" t="str">
        <f t="shared" si="8"/>
        <v/>
      </c>
    </row>
    <row r="259" spans="2:8" ht="24.95" customHeight="1">
      <c r="B259" s="36" t="str">
        <f>IF(Mapa!C259="","",Mapa!C259)</f>
        <v/>
      </c>
      <c r="C259" s="36" t="str">
        <f>IF(OR(B259="",Mapa!I259=""),"",Mapa!I259)</f>
        <v/>
      </c>
      <c r="D259" s="27"/>
      <c r="E259" s="28"/>
      <c r="F259" s="29" t="str">
        <f t="shared" si="7"/>
        <v/>
      </c>
      <c r="G259" s="49"/>
      <c r="H259" s="72" t="str">
        <f t="shared" si="8"/>
        <v/>
      </c>
    </row>
    <row r="260" spans="2:8" ht="24.95" customHeight="1">
      <c r="B260" s="36" t="str">
        <f>IF(Mapa!C260="","",Mapa!C260)</f>
        <v/>
      </c>
      <c r="C260" s="36" t="str">
        <f>IF(OR(B260="",Mapa!I260=""),"",Mapa!I260)</f>
        <v/>
      </c>
      <c r="D260" s="27"/>
      <c r="E260" s="28"/>
      <c r="F260" s="29" t="str">
        <f t="shared" si="7"/>
        <v/>
      </c>
      <c r="G260" s="49"/>
      <c r="H260" s="72" t="str">
        <f t="shared" si="8"/>
        <v/>
      </c>
    </row>
    <row r="261" spans="2:8" ht="24.95" customHeight="1">
      <c r="B261" s="36" t="str">
        <f>IF(Mapa!C261="","",Mapa!C261)</f>
        <v/>
      </c>
      <c r="C261" s="36" t="str">
        <f>IF(OR(B261="",Mapa!I261=""),"",Mapa!I261)</f>
        <v/>
      </c>
      <c r="D261" s="27"/>
      <c r="E261" s="28"/>
      <c r="F261" s="29" t="str">
        <f t="shared" si="7"/>
        <v/>
      </c>
      <c r="G261" s="49"/>
      <c r="H261" s="72" t="str">
        <f t="shared" si="8"/>
        <v/>
      </c>
    </row>
    <row r="262" spans="2:8" ht="24.95" customHeight="1">
      <c r="B262" s="36" t="str">
        <f>IF(Mapa!C262="","",Mapa!C262)</f>
        <v/>
      </c>
      <c r="C262" s="36" t="str">
        <f>IF(OR(B262="",Mapa!I262=""),"",Mapa!I262)</f>
        <v/>
      </c>
      <c r="D262" s="27"/>
      <c r="E262" s="28"/>
      <c r="F262" s="29" t="str">
        <f t="shared" si="7"/>
        <v/>
      </c>
      <c r="G262" s="49"/>
      <c r="H262" s="72" t="str">
        <f t="shared" si="8"/>
        <v/>
      </c>
    </row>
    <row r="263" spans="2:8" ht="24.95" customHeight="1">
      <c r="B263" s="36" t="str">
        <f>IF(Mapa!C263="","",Mapa!C263)</f>
        <v/>
      </c>
      <c r="C263" s="36" t="str">
        <f>IF(OR(B263="",Mapa!I263=""),"",Mapa!I263)</f>
        <v/>
      </c>
      <c r="D263" s="27"/>
      <c r="E263" s="28"/>
      <c r="F263" s="29" t="str">
        <f t="shared" si="7"/>
        <v/>
      </c>
      <c r="G263" s="49"/>
      <c r="H263" s="72" t="str">
        <f t="shared" si="8"/>
        <v/>
      </c>
    </row>
    <row r="264" spans="2:8" ht="24.95" customHeight="1">
      <c r="B264" s="36" t="str">
        <f>IF(Mapa!C264="","",Mapa!C264)</f>
        <v/>
      </c>
      <c r="C264" s="36" t="str">
        <f>IF(OR(B264="",Mapa!I264=""),"",Mapa!I264)</f>
        <v/>
      </c>
      <c r="D264" s="27"/>
      <c r="E264" s="28"/>
      <c r="F264" s="29" t="str">
        <f t="shared" si="7"/>
        <v/>
      </c>
      <c r="G264" s="49"/>
      <c r="H264" s="72" t="str">
        <f t="shared" si="8"/>
        <v/>
      </c>
    </row>
    <row r="265" spans="2:8" ht="24.95" customHeight="1">
      <c r="B265" s="36" t="str">
        <f>IF(Mapa!C265="","",Mapa!C265)</f>
        <v/>
      </c>
      <c r="C265" s="36" t="str">
        <f>IF(OR(B265="",Mapa!I265=""),"",Mapa!I265)</f>
        <v/>
      </c>
      <c r="D265" s="27"/>
      <c r="E265" s="28"/>
      <c r="F265" s="29" t="str">
        <f t="shared" ref="F265:F307" si="9">IF(OR(B265="",D265=""),"",IFERROR(IF(D265&gt;$N$9,$O$8,IF(D265&gt;$N$10,$O$9,IF(D265&gt;$N$11,$O$10,IF(D265&gt;$N$12,$O$11,$O$12)))),""))</f>
        <v/>
      </c>
      <c r="G265" s="49"/>
      <c r="H265" s="72" t="str">
        <f t="shared" ref="H265:H307" si="10">IF(OR(B265="",E265="",E265&lt;&gt;"Aprovado"),"",D265+(ROW()/100000))</f>
        <v/>
      </c>
    </row>
    <row r="266" spans="2:8" ht="24.95" customHeight="1">
      <c r="B266" s="36" t="str">
        <f>IF(Mapa!C266="","",Mapa!C266)</f>
        <v/>
      </c>
      <c r="C266" s="36" t="str">
        <f>IF(OR(B266="",Mapa!I266=""),"",Mapa!I266)</f>
        <v/>
      </c>
      <c r="D266" s="27"/>
      <c r="E266" s="28"/>
      <c r="F266" s="29" t="str">
        <f t="shared" si="9"/>
        <v/>
      </c>
      <c r="G266" s="49"/>
      <c r="H266" s="72" t="str">
        <f t="shared" si="10"/>
        <v/>
      </c>
    </row>
    <row r="267" spans="2:8" ht="24.95" customHeight="1">
      <c r="B267" s="36" t="str">
        <f>IF(Mapa!C267="","",Mapa!C267)</f>
        <v/>
      </c>
      <c r="C267" s="36" t="str">
        <f>IF(OR(B267="",Mapa!I267=""),"",Mapa!I267)</f>
        <v/>
      </c>
      <c r="D267" s="27"/>
      <c r="E267" s="28"/>
      <c r="F267" s="29" t="str">
        <f t="shared" si="9"/>
        <v/>
      </c>
      <c r="G267" s="49"/>
      <c r="H267" s="72" t="str">
        <f t="shared" si="10"/>
        <v/>
      </c>
    </row>
    <row r="268" spans="2:8" ht="24.95" customHeight="1">
      <c r="B268" s="36" t="str">
        <f>IF(Mapa!C268="","",Mapa!C268)</f>
        <v/>
      </c>
      <c r="C268" s="36" t="str">
        <f>IF(OR(B268="",Mapa!I268=""),"",Mapa!I268)</f>
        <v/>
      </c>
      <c r="D268" s="27"/>
      <c r="E268" s="28"/>
      <c r="F268" s="29" t="str">
        <f t="shared" si="9"/>
        <v/>
      </c>
      <c r="G268" s="49"/>
      <c r="H268" s="72" t="str">
        <f t="shared" si="10"/>
        <v/>
      </c>
    </row>
    <row r="269" spans="2:8" ht="24.95" customHeight="1">
      <c r="B269" s="36" t="str">
        <f>IF(Mapa!C269="","",Mapa!C269)</f>
        <v/>
      </c>
      <c r="C269" s="36" t="str">
        <f>IF(OR(B269="",Mapa!I269=""),"",Mapa!I269)</f>
        <v/>
      </c>
      <c r="D269" s="27"/>
      <c r="E269" s="28"/>
      <c r="F269" s="29" t="str">
        <f t="shared" si="9"/>
        <v/>
      </c>
      <c r="G269" s="49"/>
      <c r="H269" s="72" t="str">
        <f t="shared" si="10"/>
        <v/>
      </c>
    </row>
    <row r="270" spans="2:8" ht="24.95" customHeight="1">
      <c r="B270" s="36" t="str">
        <f>IF(Mapa!C270="","",Mapa!C270)</f>
        <v/>
      </c>
      <c r="C270" s="36" t="str">
        <f>IF(OR(B270="",Mapa!I270=""),"",Mapa!I270)</f>
        <v/>
      </c>
      <c r="D270" s="27"/>
      <c r="E270" s="28"/>
      <c r="F270" s="29" t="str">
        <f t="shared" si="9"/>
        <v/>
      </c>
      <c r="G270" s="49"/>
      <c r="H270" s="72" t="str">
        <f t="shared" si="10"/>
        <v/>
      </c>
    </row>
    <row r="271" spans="2:8" ht="24.95" customHeight="1">
      <c r="B271" s="36" t="str">
        <f>IF(Mapa!C271="","",Mapa!C271)</f>
        <v/>
      </c>
      <c r="C271" s="36" t="str">
        <f>IF(OR(B271="",Mapa!I271=""),"",Mapa!I271)</f>
        <v/>
      </c>
      <c r="D271" s="27"/>
      <c r="E271" s="28"/>
      <c r="F271" s="29" t="str">
        <f t="shared" si="9"/>
        <v/>
      </c>
      <c r="G271" s="49"/>
      <c r="H271" s="72" t="str">
        <f t="shared" si="10"/>
        <v/>
      </c>
    </row>
    <row r="272" spans="2:8" ht="24.95" customHeight="1">
      <c r="B272" s="36" t="str">
        <f>IF(Mapa!C272="","",Mapa!C272)</f>
        <v/>
      </c>
      <c r="C272" s="36" t="str">
        <f>IF(OR(B272="",Mapa!I272=""),"",Mapa!I272)</f>
        <v/>
      </c>
      <c r="D272" s="27"/>
      <c r="E272" s="28"/>
      <c r="F272" s="29" t="str">
        <f t="shared" si="9"/>
        <v/>
      </c>
      <c r="G272" s="49"/>
      <c r="H272" s="72" t="str">
        <f t="shared" si="10"/>
        <v/>
      </c>
    </row>
    <row r="273" spans="2:8" ht="24.95" customHeight="1">
      <c r="B273" s="36" t="str">
        <f>IF(Mapa!C273="","",Mapa!C273)</f>
        <v/>
      </c>
      <c r="C273" s="36" t="str">
        <f>IF(OR(B273="",Mapa!I273=""),"",Mapa!I273)</f>
        <v/>
      </c>
      <c r="D273" s="27"/>
      <c r="E273" s="28"/>
      <c r="F273" s="29" t="str">
        <f t="shared" si="9"/>
        <v/>
      </c>
      <c r="G273" s="49"/>
      <c r="H273" s="72" t="str">
        <f t="shared" si="10"/>
        <v/>
      </c>
    </row>
    <row r="274" spans="2:8" ht="24.95" customHeight="1">
      <c r="B274" s="36" t="str">
        <f>IF(Mapa!C274="","",Mapa!C274)</f>
        <v/>
      </c>
      <c r="C274" s="36" t="str">
        <f>IF(OR(B274="",Mapa!I274=""),"",Mapa!I274)</f>
        <v/>
      </c>
      <c r="D274" s="27"/>
      <c r="E274" s="28"/>
      <c r="F274" s="29" t="str">
        <f t="shared" si="9"/>
        <v/>
      </c>
      <c r="G274" s="49"/>
      <c r="H274" s="72" t="str">
        <f t="shared" si="10"/>
        <v/>
      </c>
    </row>
    <row r="275" spans="2:8" ht="24.95" customHeight="1">
      <c r="B275" s="36" t="str">
        <f>IF(Mapa!C275="","",Mapa!C275)</f>
        <v/>
      </c>
      <c r="C275" s="36" t="str">
        <f>IF(OR(B275="",Mapa!I275=""),"",Mapa!I275)</f>
        <v/>
      </c>
      <c r="D275" s="27"/>
      <c r="E275" s="28"/>
      <c r="F275" s="29" t="str">
        <f t="shared" si="9"/>
        <v/>
      </c>
      <c r="G275" s="49"/>
      <c r="H275" s="72" t="str">
        <f t="shared" si="10"/>
        <v/>
      </c>
    </row>
    <row r="276" spans="2:8" ht="24.95" customHeight="1">
      <c r="B276" s="36" t="str">
        <f>IF(Mapa!C276="","",Mapa!C276)</f>
        <v/>
      </c>
      <c r="C276" s="36" t="str">
        <f>IF(OR(B276="",Mapa!I276=""),"",Mapa!I276)</f>
        <v/>
      </c>
      <c r="D276" s="27"/>
      <c r="E276" s="28"/>
      <c r="F276" s="29" t="str">
        <f t="shared" si="9"/>
        <v/>
      </c>
      <c r="G276" s="49"/>
      <c r="H276" s="72" t="str">
        <f t="shared" si="10"/>
        <v/>
      </c>
    </row>
    <row r="277" spans="2:8" ht="24.95" customHeight="1">
      <c r="B277" s="36" t="str">
        <f>IF(Mapa!C277="","",Mapa!C277)</f>
        <v/>
      </c>
      <c r="C277" s="36" t="str">
        <f>IF(OR(B277="",Mapa!I277=""),"",Mapa!I277)</f>
        <v/>
      </c>
      <c r="D277" s="27"/>
      <c r="E277" s="28"/>
      <c r="F277" s="29" t="str">
        <f t="shared" si="9"/>
        <v/>
      </c>
      <c r="G277" s="49"/>
      <c r="H277" s="72" t="str">
        <f t="shared" si="10"/>
        <v/>
      </c>
    </row>
    <row r="278" spans="2:8" ht="24.95" customHeight="1">
      <c r="B278" s="36" t="str">
        <f>IF(Mapa!C278="","",Mapa!C278)</f>
        <v/>
      </c>
      <c r="C278" s="36" t="str">
        <f>IF(OR(B278="",Mapa!I278=""),"",Mapa!I278)</f>
        <v/>
      </c>
      <c r="D278" s="27"/>
      <c r="E278" s="28"/>
      <c r="F278" s="29" t="str">
        <f t="shared" si="9"/>
        <v/>
      </c>
      <c r="G278" s="49"/>
      <c r="H278" s="72" t="str">
        <f t="shared" si="10"/>
        <v/>
      </c>
    </row>
    <row r="279" spans="2:8" ht="24.95" customHeight="1">
      <c r="B279" s="36" t="str">
        <f>IF(Mapa!C279="","",Mapa!C279)</f>
        <v/>
      </c>
      <c r="C279" s="36" t="str">
        <f>IF(OR(B279="",Mapa!I279=""),"",Mapa!I279)</f>
        <v/>
      </c>
      <c r="D279" s="27"/>
      <c r="E279" s="28"/>
      <c r="F279" s="29" t="str">
        <f t="shared" si="9"/>
        <v/>
      </c>
      <c r="G279" s="49"/>
      <c r="H279" s="72" t="str">
        <f t="shared" si="10"/>
        <v/>
      </c>
    </row>
    <row r="280" spans="2:8" ht="24.95" customHeight="1">
      <c r="B280" s="36" t="str">
        <f>IF(Mapa!C280="","",Mapa!C280)</f>
        <v/>
      </c>
      <c r="C280" s="36" t="str">
        <f>IF(OR(B280="",Mapa!I280=""),"",Mapa!I280)</f>
        <v/>
      </c>
      <c r="D280" s="27"/>
      <c r="E280" s="28"/>
      <c r="F280" s="29" t="str">
        <f t="shared" si="9"/>
        <v/>
      </c>
      <c r="G280" s="49"/>
      <c r="H280" s="72" t="str">
        <f t="shared" si="10"/>
        <v/>
      </c>
    </row>
    <row r="281" spans="2:8" ht="24.95" customHeight="1">
      <c r="B281" s="36" t="str">
        <f>IF(Mapa!C281="","",Mapa!C281)</f>
        <v/>
      </c>
      <c r="C281" s="36" t="str">
        <f>IF(OR(B281="",Mapa!I281=""),"",Mapa!I281)</f>
        <v/>
      </c>
      <c r="D281" s="27"/>
      <c r="E281" s="28"/>
      <c r="F281" s="29" t="str">
        <f t="shared" si="9"/>
        <v/>
      </c>
      <c r="G281" s="49"/>
      <c r="H281" s="72" t="str">
        <f t="shared" si="10"/>
        <v/>
      </c>
    </row>
    <row r="282" spans="2:8" ht="24.95" customHeight="1">
      <c r="B282" s="36" t="str">
        <f>IF(Mapa!C282="","",Mapa!C282)</f>
        <v/>
      </c>
      <c r="C282" s="36" t="str">
        <f>IF(OR(B282="",Mapa!I282=""),"",Mapa!I282)</f>
        <v/>
      </c>
      <c r="D282" s="27"/>
      <c r="E282" s="28"/>
      <c r="F282" s="29" t="str">
        <f t="shared" si="9"/>
        <v/>
      </c>
      <c r="G282" s="49"/>
      <c r="H282" s="72" t="str">
        <f t="shared" si="10"/>
        <v/>
      </c>
    </row>
    <row r="283" spans="2:8" ht="24.95" customHeight="1">
      <c r="B283" s="36" t="str">
        <f>IF(Mapa!C283="","",Mapa!C283)</f>
        <v/>
      </c>
      <c r="C283" s="36" t="str">
        <f>IF(OR(B283="",Mapa!I283=""),"",Mapa!I283)</f>
        <v/>
      </c>
      <c r="D283" s="27"/>
      <c r="E283" s="28"/>
      <c r="F283" s="29" t="str">
        <f t="shared" si="9"/>
        <v/>
      </c>
      <c r="G283" s="49"/>
      <c r="H283" s="72" t="str">
        <f t="shared" si="10"/>
        <v/>
      </c>
    </row>
    <row r="284" spans="2:8" ht="24.95" customHeight="1">
      <c r="B284" s="36" t="str">
        <f>IF(Mapa!C284="","",Mapa!C284)</f>
        <v/>
      </c>
      <c r="C284" s="36" t="str">
        <f>IF(OR(B284="",Mapa!I284=""),"",Mapa!I284)</f>
        <v/>
      </c>
      <c r="D284" s="27"/>
      <c r="E284" s="28"/>
      <c r="F284" s="29" t="str">
        <f t="shared" si="9"/>
        <v/>
      </c>
      <c r="G284" s="49"/>
      <c r="H284" s="72" t="str">
        <f t="shared" si="10"/>
        <v/>
      </c>
    </row>
    <row r="285" spans="2:8" ht="24.95" customHeight="1">
      <c r="B285" s="36" t="str">
        <f>IF(Mapa!C285="","",Mapa!C285)</f>
        <v/>
      </c>
      <c r="C285" s="36" t="str">
        <f>IF(OR(B285="",Mapa!I285=""),"",Mapa!I285)</f>
        <v/>
      </c>
      <c r="D285" s="27"/>
      <c r="E285" s="28"/>
      <c r="F285" s="29" t="str">
        <f t="shared" si="9"/>
        <v/>
      </c>
      <c r="G285" s="49"/>
      <c r="H285" s="72" t="str">
        <f t="shared" si="10"/>
        <v/>
      </c>
    </row>
    <row r="286" spans="2:8" ht="24.95" customHeight="1">
      <c r="B286" s="36" t="str">
        <f>IF(Mapa!C286="","",Mapa!C286)</f>
        <v/>
      </c>
      <c r="C286" s="36" t="str">
        <f>IF(OR(B286="",Mapa!I286=""),"",Mapa!I286)</f>
        <v/>
      </c>
      <c r="D286" s="27"/>
      <c r="E286" s="28"/>
      <c r="F286" s="29" t="str">
        <f t="shared" si="9"/>
        <v/>
      </c>
      <c r="G286" s="49"/>
      <c r="H286" s="72" t="str">
        <f t="shared" si="10"/>
        <v/>
      </c>
    </row>
    <row r="287" spans="2:8" ht="24.95" customHeight="1">
      <c r="B287" s="36" t="str">
        <f>IF(Mapa!C287="","",Mapa!C287)</f>
        <v/>
      </c>
      <c r="C287" s="36" t="str">
        <f>IF(OR(B287="",Mapa!I287=""),"",Mapa!I287)</f>
        <v/>
      </c>
      <c r="D287" s="27"/>
      <c r="E287" s="28"/>
      <c r="F287" s="29" t="str">
        <f t="shared" si="9"/>
        <v/>
      </c>
      <c r="G287" s="49"/>
      <c r="H287" s="72" t="str">
        <f t="shared" si="10"/>
        <v/>
      </c>
    </row>
    <row r="288" spans="2:8" ht="24.95" customHeight="1">
      <c r="B288" s="36" t="str">
        <f>IF(Mapa!C288="","",Mapa!C288)</f>
        <v/>
      </c>
      <c r="C288" s="36" t="str">
        <f>IF(OR(B288="",Mapa!I288=""),"",Mapa!I288)</f>
        <v/>
      </c>
      <c r="D288" s="27"/>
      <c r="E288" s="28"/>
      <c r="F288" s="29" t="str">
        <f t="shared" si="9"/>
        <v/>
      </c>
      <c r="G288" s="49"/>
      <c r="H288" s="72" t="str">
        <f t="shared" si="10"/>
        <v/>
      </c>
    </row>
    <row r="289" spans="2:8" ht="24.95" customHeight="1">
      <c r="B289" s="36" t="str">
        <f>IF(Mapa!C289="","",Mapa!C289)</f>
        <v/>
      </c>
      <c r="C289" s="36" t="str">
        <f>IF(OR(B289="",Mapa!I289=""),"",Mapa!I289)</f>
        <v/>
      </c>
      <c r="D289" s="27"/>
      <c r="E289" s="28"/>
      <c r="F289" s="29" t="str">
        <f t="shared" si="9"/>
        <v/>
      </c>
      <c r="G289" s="49"/>
      <c r="H289" s="72" t="str">
        <f t="shared" si="10"/>
        <v/>
      </c>
    </row>
    <row r="290" spans="2:8" ht="24.95" customHeight="1">
      <c r="B290" s="36" t="str">
        <f>IF(Mapa!C290="","",Mapa!C290)</f>
        <v/>
      </c>
      <c r="C290" s="36" t="str">
        <f>IF(OR(B290="",Mapa!I290=""),"",Mapa!I290)</f>
        <v/>
      </c>
      <c r="D290" s="27"/>
      <c r="E290" s="28"/>
      <c r="F290" s="29" t="str">
        <f t="shared" si="9"/>
        <v/>
      </c>
      <c r="G290" s="49"/>
      <c r="H290" s="72" t="str">
        <f t="shared" si="10"/>
        <v/>
      </c>
    </row>
    <row r="291" spans="2:8" ht="24.95" customHeight="1">
      <c r="B291" s="36" t="str">
        <f>IF(Mapa!C291="","",Mapa!C291)</f>
        <v/>
      </c>
      <c r="C291" s="36" t="str">
        <f>IF(OR(B291="",Mapa!I291=""),"",Mapa!I291)</f>
        <v/>
      </c>
      <c r="D291" s="27"/>
      <c r="E291" s="28"/>
      <c r="F291" s="29" t="str">
        <f t="shared" si="9"/>
        <v/>
      </c>
      <c r="G291" s="49"/>
      <c r="H291" s="72" t="str">
        <f t="shared" si="10"/>
        <v/>
      </c>
    </row>
    <row r="292" spans="2:8" ht="24.95" customHeight="1">
      <c r="B292" s="36" t="str">
        <f>IF(Mapa!C292="","",Mapa!C292)</f>
        <v/>
      </c>
      <c r="C292" s="36" t="str">
        <f>IF(OR(B292="",Mapa!I292=""),"",Mapa!I292)</f>
        <v/>
      </c>
      <c r="D292" s="27"/>
      <c r="E292" s="28"/>
      <c r="F292" s="29" t="str">
        <f t="shared" si="9"/>
        <v/>
      </c>
      <c r="G292" s="49"/>
      <c r="H292" s="72" t="str">
        <f t="shared" si="10"/>
        <v/>
      </c>
    </row>
    <row r="293" spans="2:8" ht="24.95" customHeight="1">
      <c r="B293" s="36" t="str">
        <f>IF(Mapa!C293="","",Mapa!C293)</f>
        <v/>
      </c>
      <c r="C293" s="36" t="str">
        <f>IF(OR(B293="",Mapa!I293=""),"",Mapa!I293)</f>
        <v/>
      </c>
      <c r="D293" s="27"/>
      <c r="E293" s="28"/>
      <c r="F293" s="29" t="str">
        <f t="shared" si="9"/>
        <v/>
      </c>
      <c r="G293" s="49"/>
      <c r="H293" s="72" t="str">
        <f t="shared" si="10"/>
        <v/>
      </c>
    </row>
    <row r="294" spans="2:8" ht="24.95" customHeight="1">
      <c r="B294" s="36" t="str">
        <f>IF(Mapa!C294="","",Mapa!C294)</f>
        <v/>
      </c>
      <c r="C294" s="36" t="str">
        <f>IF(OR(B294="",Mapa!I294=""),"",Mapa!I294)</f>
        <v/>
      </c>
      <c r="D294" s="27"/>
      <c r="E294" s="28"/>
      <c r="F294" s="29" t="str">
        <f t="shared" si="9"/>
        <v/>
      </c>
      <c r="G294" s="49"/>
      <c r="H294" s="72" t="str">
        <f t="shared" si="10"/>
        <v/>
      </c>
    </row>
    <row r="295" spans="2:8" ht="24.95" customHeight="1">
      <c r="B295" s="36" t="str">
        <f>IF(Mapa!C295="","",Mapa!C295)</f>
        <v/>
      </c>
      <c r="C295" s="36" t="str">
        <f>IF(OR(B295="",Mapa!I295=""),"",Mapa!I295)</f>
        <v/>
      </c>
      <c r="D295" s="27"/>
      <c r="E295" s="28"/>
      <c r="F295" s="29" t="str">
        <f t="shared" si="9"/>
        <v/>
      </c>
      <c r="G295" s="49"/>
      <c r="H295" s="72" t="str">
        <f t="shared" si="10"/>
        <v/>
      </c>
    </row>
    <row r="296" spans="2:8" ht="24.95" customHeight="1">
      <c r="B296" s="36" t="str">
        <f>IF(Mapa!C296="","",Mapa!C296)</f>
        <v/>
      </c>
      <c r="C296" s="36" t="str">
        <f>IF(OR(B296="",Mapa!I296=""),"",Mapa!I296)</f>
        <v/>
      </c>
      <c r="D296" s="27"/>
      <c r="E296" s="28"/>
      <c r="F296" s="29" t="str">
        <f t="shared" si="9"/>
        <v/>
      </c>
      <c r="G296" s="49"/>
      <c r="H296" s="72" t="str">
        <f t="shared" si="10"/>
        <v/>
      </c>
    </row>
    <row r="297" spans="2:8" ht="24.95" customHeight="1">
      <c r="B297" s="36" t="str">
        <f>IF(Mapa!C297="","",Mapa!C297)</f>
        <v/>
      </c>
      <c r="C297" s="36" t="str">
        <f>IF(OR(B297="",Mapa!I297=""),"",Mapa!I297)</f>
        <v/>
      </c>
      <c r="D297" s="27"/>
      <c r="E297" s="28"/>
      <c r="F297" s="29" t="str">
        <f t="shared" si="9"/>
        <v/>
      </c>
      <c r="G297" s="49"/>
      <c r="H297" s="72" t="str">
        <f t="shared" si="10"/>
        <v/>
      </c>
    </row>
    <row r="298" spans="2:8" ht="24.95" customHeight="1">
      <c r="B298" s="36" t="str">
        <f>IF(Mapa!C298="","",Mapa!C298)</f>
        <v/>
      </c>
      <c r="C298" s="36" t="str">
        <f>IF(OR(B298="",Mapa!I298=""),"",Mapa!I298)</f>
        <v/>
      </c>
      <c r="D298" s="27"/>
      <c r="E298" s="28"/>
      <c r="F298" s="29" t="str">
        <f t="shared" si="9"/>
        <v/>
      </c>
      <c r="G298" s="49"/>
      <c r="H298" s="72" t="str">
        <f t="shared" si="10"/>
        <v/>
      </c>
    </row>
    <row r="299" spans="2:8" ht="24.95" customHeight="1">
      <c r="B299" s="36" t="str">
        <f>IF(Mapa!C299="","",Mapa!C299)</f>
        <v/>
      </c>
      <c r="C299" s="36" t="str">
        <f>IF(OR(B299="",Mapa!I299=""),"",Mapa!I299)</f>
        <v/>
      </c>
      <c r="D299" s="27"/>
      <c r="E299" s="28"/>
      <c r="F299" s="29" t="str">
        <f t="shared" si="9"/>
        <v/>
      </c>
      <c r="G299" s="49"/>
      <c r="H299" s="72" t="str">
        <f t="shared" si="10"/>
        <v/>
      </c>
    </row>
    <row r="300" spans="2:8" ht="24.95" customHeight="1">
      <c r="B300" s="36" t="str">
        <f>IF(Mapa!C300="","",Mapa!C300)</f>
        <v/>
      </c>
      <c r="C300" s="36" t="str">
        <f>IF(OR(B300="",Mapa!I300=""),"",Mapa!I300)</f>
        <v/>
      </c>
      <c r="D300" s="27"/>
      <c r="E300" s="28"/>
      <c r="F300" s="29" t="str">
        <f t="shared" si="9"/>
        <v/>
      </c>
      <c r="G300" s="49"/>
      <c r="H300" s="72" t="str">
        <f t="shared" si="10"/>
        <v/>
      </c>
    </row>
    <row r="301" spans="2:8" ht="24.95" customHeight="1">
      <c r="B301" s="36" t="str">
        <f>IF(Mapa!C301="","",Mapa!C301)</f>
        <v/>
      </c>
      <c r="C301" s="36" t="str">
        <f>IF(OR(B301="",Mapa!I301=""),"",Mapa!I301)</f>
        <v/>
      </c>
      <c r="D301" s="27"/>
      <c r="E301" s="28"/>
      <c r="F301" s="29" t="str">
        <f t="shared" si="9"/>
        <v/>
      </c>
      <c r="G301" s="49"/>
      <c r="H301" s="72" t="str">
        <f t="shared" si="10"/>
        <v/>
      </c>
    </row>
    <row r="302" spans="2:8" ht="24.95" customHeight="1">
      <c r="B302" s="36" t="str">
        <f>IF(Mapa!C302="","",Mapa!C302)</f>
        <v/>
      </c>
      <c r="C302" s="36" t="str">
        <f>IF(OR(B302="",Mapa!I302=""),"",Mapa!I302)</f>
        <v/>
      </c>
      <c r="D302" s="27"/>
      <c r="E302" s="28"/>
      <c r="F302" s="29" t="str">
        <f t="shared" si="9"/>
        <v/>
      </c>
      <c r="G302" s="49"/>
      <c r="H302" s="72" t="str">
        <f t="shared" si="10"/>
        <v/>
      </c>
    </row>
    <row r="303" spans="2:8" ht="24.95" customHeight="1">
      <c r="B303" s="36" t="str">
        <f>IF(Mapa!C303="","",Mapa!C303)</f>
        <v/>
      </c>
      <c r="C303" s="36" t="str">
        <f>IF(OR(B303="",Mapa!I303=""),"",Mapa!I303)</f>
        <v/>
      </c>
      <c r="D303" s="27"/>
      <c r="E303" s="28"/>
      <c r="F303" s="29" t="str">
        <f t="shared" si="9"/>
        <v/>
      </c>
      <c r="G303" s="49"/>
      <c r="H303" s="72" t="str">
        <f t="shared" si="10"/>
        <v/>
      </c>
    </row>
    <row r="304" spans="2:8" ht="24.95" customHeight="1">
      <c r="B304" s="36" t="str">
        <f>IF(Mapa!C304="","",Mapa!C304)</f>
        <v/>
      </c>
      <c r="C304" s="36" t="str">
        <f>IF(OR(B304="",Mapa!I304=""),"",Mapa!I304)</f>
        <v/>
      </c>
      <c r="D304" s="27"/>
      <c r="E304" s="28"/>
      <c r="F304" s="29" t="str">
        <f t="shared" si="9"/>
        <v/>
      </c>
      <c r="G304" s="49"/>
      <c r="H304" s="72" t="str">
        <f t="shared" si="10"/>
        <v/>
      </c>
    </row>
    <row r="305" spans="2:8" ht="24.95" customHeight="1">
      <c r="B305" s="36" t="str">
        <f>IF(Mapa!C305="","",Mapa!C305)</f>
        <v/>
      </c>
      <c r="C305" s="36" t="str">
        <f>IF(OR(B305="",Mapa!I305=""),"",Mapa!I305)</f>
        <v/>
      </c>
      <c r="D305" s="27"/>
      <c r="E305" s="28"/>
      <c r="F305" s="29" t="str">
        <f t="shared" si="9"/>
        <v/>
      </c>
      <c r="G305" s="49"/>
      <c r="H305" s="72" t="str">
        <f t="shared" si="10"/>
        <v/>
      </c>
    </row>
    <row r="306" spans="2:8" ht="24.95" customHeight="1">
      <c r="B306" s="36" t="str">
        <f>IF(Mapa!C306="","",Mapa!C306)</f>
        <v/>
      </c>
      <c r="C306" s="36" t="str">
        <f>IF(OR(B306="",Mapa!I306=""),"",Mapa!I306)</f>
        <v/>
      </c>
      <c r="D306" s="27"/>
      <c r="E306" s="28"/>
      <c r="F306" s="29" t="str">
        <f t="shared" si="9"/>
        <v/>
      </c>
      <c r="G306" s="49"/>
      <c r="H306" s="72" t="str">
        <f t="shared" si="10"/>
        <v/>
      </c>
    </row>
    <row r="307" spans="2:8" ht="24.95" customHeight="1">
      <c r="B307" s="36" t="str">
        <f>IF(Mapa!C307="","",Mapa!C307)</f>
        <v/>
      </c>
      <c r="C307" s="36" t="str">
        <f>IF(OR(B307="",Mapa!I307=""),"",Mapa!I307)</f>
        <v/>
      </c>
      <c r="D307" s="27"/>
      <c r="E307" s="28"/>
      <c r="F307" s="29" t="str">
        <f t="shared" si="9"/>
        <v/>
      </c>
      <c r="G307" s="49"/>
      <c r="H307" s="72" t="str">
        <f t="shared" si="10"/>
        <v/>
      </c>
    </row>
  </sheetData>
  <sheetProtection password="9004" sheet="1" objects="1" scenarios="1" selectLockedCells="1"/>
  <autoFilter ref="B7:G307"/>
  <mergeCells count="1">
    <mergeCell ref="B6:G6"/>
  </mergeCells>
  <conditionalFormatting sqref="F8:F307">
    <cfRule type="cellIs" dxfId="29" priority="1" operator="equal">
      <formula>"Péssimo"</formula>
    </cfRule>
    <cfRule type="cellIs" dxfId="28" priority="2" operator="equal">
      <formula>"Excelente"</formula>
    </cfRule>
    <cfRule type="cellIs" dxfId="27" priority="3" operator="equal">
      <formula>"Regular"</formula>
    </cfRule>
    <cfRule type="cellIs" dxfId="26" priority="4" operator="equal">
      <formula>"Ruim"</formula>
    </cfRule>
    <cfRule type="cellIs" dxfId="25" priority="5" operator="equal">
      <formula>"Bom"</formula>
    </cfRule>
  </conditionalFormatting>
  <dataValidations count="2">
    <dataValidation type="whole" allowBlank="1" showInputMessage="1" showErrorMessage="1" errorTitle="Erro de operação!" error="_x000a_Informe um número entre 1 e 10." sqref="D8:D307">
      <formula1>1</formula1>
      <formula2>10</formula2>
    </dataValidation>
    <dataValidation type="list" allowBlank="1" showInputMessage="1" showErrorMessage="1" sqref="E8:E307">
      <formula1>"Aprovado,Reprovado"</formula1>
    </dataValidation>
  </dataValidations>
  <pageMargins left="0.25" right="0.25" top="0.75" bottom="0.75" header="0.3" footer="0.3"/>
  <pageSetup paperSize="9" orientation="landscape" horizontalDpi="4294967292" verticalDpi="4294967292" r:id="rId1"/>
  <drawing r:id="rId2"/>
  <extLst>
    <ext xmlns:mx="http://schemas.microsoft.com/office/mac/excel/2008/main" uri="{64002731-A6B0-56B0-2670-7721B7C09600}">
      <mx:PLV Mode="0" OnePage="0" WScale="56"/>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07"/>
  <sheetViews>
    <sheetView showGridLines="0" zoomScaleNormal="100" zoomScalePageLayoutView="80" workbookViewId="0">
      <selection activeCell="G8" activeCellId="1" sqref="D8:E12 G8:G12"/>
    </sheetView>
  </sheetViews>
  <sheetFormatPr defaultColWidth="9.140625" defaultRowHeight="15" customHeight="1"/>
  <cols>
    <col min="1" max="1" width="2.7109375" style="8" customWidth="1"/>
    <col min="2" max="2" width="28.85546875" style="6" customWidth="1"/>
    <col min="3" max="3" width="21.42578125" style="6" bestFit="1" customWidth="1"/>
    <col min="4" max="4" width="7" style="6" bestFit="1" customWidth="1"/>
    <col min="5" max="5" width="14.7109375" style="6" customWidth="1"/>
    <col min="6" max="6" width="14.7109375" style="5" bestFit="1" customWidth="1"/>
    <col min="7" max="7" width="83" style="5" customWidth="1"/>
    <col min="8" max="14" width="10.28515625" style="5" hidden="1" customWidth="1"/>
    <col min="15" max="15" width="12.7109375" style="5" hidden="1" customWidth="1"/>
    <col min="16" max="40" width="10.28515625" style="5" customWidth="1"/>
    <col min="41" max="49" width="10.28515625" style="6" customWidth="1"/>
    <col min="50" max="16384" width="9.140625" style="6"/>
  </cols>
  <sheetData>
    <row r="1" spans="1:40" s="91" customFormat="1" ht="30" customHeight="1"/>
    <row r="2" spans="1:40" s="92" customFormat="1" ht="24.95" customHeight="1"/>
    <row r="3" spans="1:40" s="93" customFormat="1" ht="20.100000000000001" customHeight="1"/>
    <row r="4" spans="1:40" s="15" customFormat="1" ht="21">
      <c r="A4" s="17"/>
      <c r="B4" s="24" t="s">
        <v>37</v>
      </c>
      <c r="C4" s="24"/>
      <c r="E4" s="21"/>
      <c r="F4" s="7"/>
      <c r="G4" s="7"/>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row>
    <row r="5" spans="1:40" s="8" customFormat="1">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row>
    <row r="6" spans="1:40" ht="24.95" customHeight="1">
      <c r="B6" s="80" t="str">
        <f>Cad!D9</f>
        <v>Eatpa 2 - Entrevista via WhatsApp</v>
      </c>
      <c r="C6" s="80"/>
      <c r="D6" s="80"/>
      <c r="E6" s="80"/>
      <c r="F6" s="80"/>
      <c r="G6" s="80"/>
    </row>
    <row r="7" spans="1:40" ht="24.95" customHeight="1">
      <c r="B7" s="31" t="s">
        <v>17</v>
      </c>
      <c r="C7" s="31" t="s">
        <v>78</v>
      </c>
      <c r="D7" s="31" t="s">
        <v>5</v>
      </c>
      <c r="E7" s="31" t="s">
        <v>16</v>
      </c>
      <c r="F7" s="31" t="s">
        <v>43</v>
      </c>
      <c r="G7" s="31" t="s">
        <v>44</v>
      </c>
      <c r="H7" s="72" t="s">
        <v>45</v>
      </c>
      <c r="M7" s="25" t="s">
        <v>46</v>
      </c>
      <c r="N7" s="25" t="s">
        <v>45</v>
      </c>
      <c r="O7" s="25" t="s">
        <v>47</v>
      </c>
    </row>
    <row r="8" spans="1:40" ht="24.95" customHeight="1">
      <c r="A8" s="34">
        <v>1</v>
      </c>
      <c r="B8" s="36" t="str">
        <f>IFERROR(INDEX(Etapa1!$B$8:$H$307,MATCH(LARGE(Etapa1!$H$8:$H$307,A8),Etapa1!$H$8:$H$307,0),1),"")</f>
        <v>Damaris De Souza Leite</v>
      </c>
      <c r="C8" s="36" t="str">
        <f>IFERROR(INDEX(Etapa1!$B$8:$H$307,MATCH(LARGE(Etapa1!$H$8:$H$307,A8),Etapa1!$H$8:$H$307,0),2),"")</f>
        <v>Coordenador-202311</v>
      </c>
      <c r="D8" s="150">
        <v>10</v>
      </c>
      <c r="E8" s="139" t="s">
        <v>23</v>
      </c>
      <c r="F8" s="29" t="str">
        <f>IF(OR(B8="",D8=""),"",IFERROR(IF(D8&gt;$N$9,$O$8,IF(D8&gt;$N$10,$O$9,IF(D8&gt;$N$11,$O$10,IF(D8&gt;$N$12,$O$11,$O$12)))),""))</f>
        <v>Excelente</v>
      </c>
      <c r="G8" s="151"/>
      <c r="H8" s="72">
        <f>IF(OR(B8="",E8="",E8&lt;&gt;"Aprovado"),"",D8+(ROW()/100000))</f>
        <v>10.000080000000001</v>
      </c>
      <c r="M8" s="25">
        <v>1</v>
      </c>
      <c r="N8" s="26">
        <v>10</v>
      </c>
      <c r="O8" s="25" t="s">
        <v>49</v>
      </c>
    </row>
    <row r="9" spans="1:40" ht="24.95" customHeight="1">
      <c r="A9" s="34">
        <v>2</v>
      </c>
      <c r="B9" s="36" t="str">
        <f>IFERROR(INDEX(Etapa1!$B$8:$H$307,MATCH(LARGE(Etapa1!$H$8:$H$307,A9),Etapa1!$H$8:$H$307,0),1),"")</f>
        <v>Christian De Campos Morais</v>
      </c>
      <c r="C9" s="36" t="str">
        <f>IFERROR(INDEX(Etapa1!$B$8:$H$307,MATCH(LARGE(Etapa1!$H$8:$H$307,A9),Etapa1!$H$8:$H$307,0),2),"")</f>
        <v>Supervisor-202321</v>
      </c>
      <c r="D9" s="150">
        <v>7</v>
      </c>
      <c r="E9" s="139" t="s">
        <v>23</v>
      </c>
      <c r="F9" s="29" t="str">
        <f t="shared" ref="F9:F72" si="0">IF(OR(B9="",D9=""),"",IFERROR(IF(D9&gt;$N$9,$O$8,IF(D9&gt;$N$10,$O$9,IF(D9&gt;$N$11,$O$10,IF(D9&gt;$N$12,$O$11,$O$12)))),""))</f>
        <v>Bom</v>
      </c>
      <c r="G9" s="151"/>
      <c r="H9" s="72">
        <f t="shared" ref="H9:H72" si="1">IF(OR(B9="",E9="",E9&lt;&gt;"Aprovado"),"",D9+(ROW()/100000))</f>
        <v>7.0000900000000001</v>
      </c>
      <c r="M9" s="25">
        <v>2</v>
      </c>
      <c r="N9" s="26">
        <v>8</v>
      </c>
      <c r="O9" s="25" t="s">
        <v>50</v>
      </c>
    </row>
    <row r="10" spans="1:40" ht="24.95" customHeight="1">
      <c r="A10" s="34">
        <v>3</v>
      </c>
      <c r="B10" s="36" t="str">
        <f>IFERROR(INDEX(Etapa1!$B$8:$H$307,MATCH(LARGE(Etapa1!$H$8:$H$307,A10),Etapa1!$H$8:$H$307,0),1),"")</f>
        <v/>
      </c>
      <c r="C10" s="36" t="str">
        <f>IFERROR(INDEX(Etapa1!$B$8:$H$307,MATCH(LARGE(Etapa1!$H$8:$H$307,A10),Etapa1!$H$8:$H$307,0),2),"")</f>
        <v/>
      </c>
      <c r="D10" s="150"/>
      <c r="E10" s="139"/>
      <c r="F10" s="29" t="str">
        <f t="shared" si="0"/>
        <v/>
      </c>
      <c r="G10" s="151"/>
      <c r="H10" s="72" t="str">
        <f t="shared" si="1"/>
        <v/>
      </c>
      <c r="M10" s="25">
        <v>3</v>
      </c>
      <c r="N10" s="26">
        <v>6</v>
      </c>
      <c r="O10" s="25" t="s">
        <v>51</v>
      </c>
    </row>
    <row r="11" spans="1:40" ht="24.95" customHeight="1">
      <c r="A11" s="34">
        <v>4</v>
      </c>
      <c r="B11" s="36" t="str">
        <f>IFERROR(INDEX(Etapa1!$B$8:$H$307,MATCH(LARGE(Etapa1!$H$8:$H$307,A11),Etapa1!$H$8:$H$307,0),1),"")</f>
        <v/>
      </c>
      <c r="C11" s="36" t="str">
        <f>IFERROR(INDEX(Etapa1!$B$8:$H$307,MATCH(LARGE(Etapa1!$H$8:$H$307,A11),Etapa1!$H$8:$H$307,0),2),"")</f>
        <v/>
      </c>
      <c r="D11" s="150"/>
      <c r="E11" s="139"/>
      <c r="F11" s="29" t="str">
        <f t="shared" si="0"/>
        <v/>
      </c>
      <c r="G11" s="151"/>
      <c r="H11" s="72" t="str">
        <f t="shared" si="1"/>
        <v/>
      </c>
      <c r="M11" s="25">
        <v>4</v>
      </c>
      <c r="N11" s="26">
        <v>4</v>
      </c>
      <c r="O11" s="25" t="s">
        <v>52</v>
      </c>
    </row>
    <row r="12" spans="1:40" ht="24.95" customHeight="1">
      <c r="A12" s="34">
        <v>5</v>
      </c>
      <c r="B12" s="36" t="str">
        <f>IFERROR(INDEX(Etapa1!$B$8:$H$307,MATCH(LARGE(Etapa1!$H$8:$H$307,A12),Etapa1!$H$8:$H$307,0),1),"")</f>
        <v/>
      </c>
      <c r="C12" s="36" t="str">
        <f>IFERROR(INDEX(Etapa1!$B$8:$H$307,MATCH(LARGE(Etapa1!$H$8:$H$307,A12),Etapa1!$H$8:$H$307,0),2),"")</f>
        <v/>
      </c>
      <c r="D12" s="150"/>
      <c r="E12" s="139"/>
      <c r="F12" s="29" t="str">
        <f t="shared" si="0"/>
        <v/>
      </c>
      <c r="G12" s="151"/>
      <c r="H12" s="72" t="str">
        <f t="shared" si="1"/>
        <v/>
      </c>
      <c r="M12" s="25">
        <v>5</v>
      </c>
      <c r="N12" s="26">
        <f t="shared" ref="N12" si="2">10/M12</f>
        <v>2</v>
      </c>
      <c r="O12" s="25" t="s">
        <v>48</v>
      </c>
    </row>
    <row r="13" spans="1:40" ht="24.95" customHeight="1">
      <c r="A13" s="34">
        <v>6</v>
      </c>
      <c r="B13" s="36" t="str">
        <f>IFERROR(INDEX(Etapa1!$B$8:$H$307,MATCH(LARGE(Etapa1!$H$8:$H$307,A13),Etapa1!$H$8:$H$307,0),1),"")</f>
        <v/>
      </c>
      <c r="C13" s="36" t="str">
        <f>IFERROR(INDEX(Etapa1!$B$8:$H$307,MATCH(LARGE(Etapa1!$H$8:$H$307,A13),Etapa1!$H$8:$H$307,0),2),"")</f>
        <v/>
      </c>
      <c r="D13" s="27"/>
      <c r="E13" s="28"/>
      <c r="F13" s="29" t="str">
        <f t="shared" si="0"/>
        <v/>
      </c>
      <c r="G13" s="49"/>
      <c r="H13" s="72" t="str">
        <f t="shared" si="1"/>
        <v/>
      </c>
    </row>
    <row r="14" spans="1:40" ht="24.95" customHeight="1">
      <c r="A14" s="34">
        <v>7</v>
      </c>
      <c r="B14" s="36" t="str">
        <f>IFERROR(INDEX(Etapa1!$B$8:$H$307,MATCH(LARGE(Etapa1!$H$8:$H$307,A14),Etapa1!$H$8:$H$307,0),1),"")</f>
        <v/>
      </c>
      <c r="C14" s="36" t="str">
        <f>IFERROR(INDEX(Etapa1!$B$8:$H$307,MATCH(LARGE(Etapa1!$H$8:$H$307,A14),Etapa1!$H$8:$H$307,0),2),"")</f>
        <v/>
      </c>
      <c r="D14" s="27"/>
      <c r="E14" s="28"/>
      <c r="F14" s="29" t="str">
        <f t="shared" si="0"/>
        <v/>
      </c>
      <c r="G14" s="49"/>
      <c r="H14" s="72" t="str">
        <f t="shared" si="1"/>
        <v/>
      </c>
      <c r="N14" s="6"/>
    </row>
    <row r="15" spans="1:40" ht="24.95" customHeight="1">
      <c r="A15" s="34">
        <v>8</v>
      </c>
      <c r="B15" s="36" t="str">
        <f>IFERROR(INDEX(Etapa1!$B$8:$H$307,MATCH(LARGE(Etapa1!$H$8:$H$307,A15),Etapa1!$H$8:$H$307,0),1),"")</f>
        <v/>
      </c>
      <c r="C15" s="36" t="str">
        <f>IFERROR(INDEX(Etapa1!$B$8:$H$307,MATCH(LARGE(Etapa1!$H$8:$H$307,A15),Etapa1!$H$8:$H$307,0),2),"")</f>
        <v/>
      </c>
      <c r="D15" s="27"/>
      <c r="E15" s="28"/>
      <c r="F15" s="29" t="str">
        <f t="shared" si="0"/>
        <v/>
      </c>
      <c r="G15" s="49"/>
      <c r="H15" s="72" t="str">
        <f t="shared" si="1"/>
        <v/>
      </c>
    </row>
    <row r="16" spans="1:40" ht="24.95" customHeight="1">
      <c r="A16" s="34">
        <v>9</v>
      </c>
      <c r="B16" s="36" t="str">
        <f>IFERROR(INDEX(Etapa1!$B$8:$H$307,MATCH(LARGE(Etapa1!$H$8:$H$307,A16),Etapa1!$H$8:$H$307,0),1),"")</f>
        <v/>
      </c>
      <c r="C16" s="36" t="str">
        <f>IFERROR(INDEX(Etapa1!$B$8:$H$307,MATCH(LARGE(Etapa1!$H$8:$H$307,A16),Etapa1!$H$8:$H$307,0),2),"")</f>
        <v/>
      </c>
      <c r="D16" s="27"/>
      <c r="E16" s="28"/>
      <c r="F16" s="29" t="str">
        <f t="shared" si="0"/>
        <v/>
      </c>
      <c r="G16" s="49"/>
      <c r="H16" s="72" t="str">
        <f t="shared" si="1"/>
        <v/>
      </c>
    </row>
    <row r="17" spans="1:8" ht="24.95" customHeight="1">
      <c r="A17" s="34">
        <v>10</v>
      </c>
      <c r="B17" s="36" t="str">
        <f>IFERROR(INDEX(Etapa1!$B$8:$H$307,MATCH(LARGE(Etapa1!$H$8:$H$307,A17),Etapa1!$H$8:$H$307,0),1),"")</f>
        <v/>
      </c>
      <c r="C17" s="36" t="str">
        <f>IFERROR(INDEX(Etapa1!$B$8:$H$307,MATCH(LARGE(Etapa1!$H$8:$H$307,A17),Etapa1!$H$8:$H$307,0),2),"")</f>
        <v/>
      </c>
      <c r="D17" s="27"/>
      <c r="E17" s="28"/>
      <c r="F17" s="29" t="str">
        <f t="shared" si="0"/>
        <v/>
      </c>
      <c r="G17" s="49"/>
      <c r="H17" s="72" t="str">
        <f t="shared" si="1"/>
        <v/>
      </c>
    </row>
    <row r="18" spans="1:8" ht="24.95" customHeight="1">
      <c r="A18" s="34">
        <v>11</v>
      </c>
      <c r="B18" s="36" t="str">
        <f>IFERROR(INDEX(Etapa1!$B$8:$H$307,MATCH(LARGE(Etapa1!$H$8:$H$307,A18),Etapa1!$H$8:$H$307,0),1),"")</f>
        <v/>
      </c>
      <c r="C18" s="36" t="str">
        <f>IFERROR(INDEX(Etapa1!$B$8:$H$307,MATCH(LARGE(Etapa1!$H$8:$H$307,A18),Etapa1!$H$8:$H$307,0),2),"")</f>
        <v/>
      </c>
      <c r="D18" s="27"/>
      <c r="E18" s="28"/>
      <c r="F18" s="29" t="str">
        <f t="shared" si="0"/>
        <v/>
      </c>
      <c r="G18" s="49"/>
      <c r="H18" s="72" t="str">
        <f t="shared" si="1"/>
        <v/>
      </c>
    </row>
    <row r="19" spans="1:8" ht="24.95" customHeight="1">
      <c r="A19" s="34">
        <v>12</v>
      </c>
      <c r="B19" s="36" t="str">
        <f>IFERROR(INDEX(Etapa1!$B$8:$H$307,MATCH(LARGE(Etapa1!$H$8:$H$307,A19),Etapa1!$H$8:$H$307,0),1),"")</f>
        <v/>
      </c>
      <c r="C19" s="36" t="str">
        <f>IFERROR(INDEX(Etapa1!$B$8:$H$307,MATCH(LARGE(Etapa1!$H$8:$H$307,A19),Etapa1!$H$8:$H$307,0),2),"")</f>
        <v/>
      </c>
      <c r="D19" s="27"/>
      <c r="E19" s="28"/>
      <c r="F19" s="29" t="str">
        <f t="shared" si="0"/>
        <v/>
      </c>
      <c r="G19" s="49"/>
      <c r="H19" s="72" t="str">
        <f t="shared" si="1"/>
        <v/>
      </c>
    </row>
    <row r="20" spans="1:8" ht="24.95" customHeight="1">
      <c r="A20" s="34">
        <v>13</v>
      </c>
      <c r="B20" s="36" t="str">
        <f>IFERROR(INDEX(Etapa1!$B$8:$H$307,MATCH(LARGE(Etapa1!$H$8:$H$307,A20),Etapa1!$H$8:$H$307,0),1),"")</f>
        <v/>
      </c>
      <c r="C20" s="36" t="str">
        <f>IFERROR(INDEX(Etapa1!$B$8:$H$307,MATCH(LARGE(Etapa1!$H$8:$H$307,A20),Etapa1!$H$8:$H$307,0),2),"")</f>
        <v/>
      </c>
      <c r="D20" s="27"/>
      <c r="E20" s="28"/>
      <c r="F20" s="29" t="str">
        <f t="shared" si="0"/>
        <v/>
      </c>
      <c r="G20" s="49"/>
      <c r="H20" s="72" t="str">
        <f t="shared" si="1"/>
        <v/>
      </c>
    </row>
    <row r="21" spans="1:8" ht="24.95" customHeight="1">
      <c r="A21" s="34">
        <v>14</v>
      </c>
      <c r="B21" s="36" t="str">
        <f>IFERROR(INDEX(Etapa1!$B$8:$H$307,MATCH(LARGE(Etapa1!$H$8:$H$307,A21),Etapa1!$H$8:$H$307,0),1),"")</f>
        <v/>
      </c>
      <c r="C21" s="36" t="str">
        <f>IFERROR(INDEX(Etapa1!$B$8:$H$307,MATCH(LARGE(Etapa1!$H$8:$H$307,A21),Etapa1!$H$8:$H$307,0),2),"")</f>
        <v/>
      </c>
      <c r="D21" s="27"/>
      <c r="E21" s="28"/>
      <c r="F21" s="29" t="str">
        <f t="shared" si="0"/>
        <v/>
      </c>
      <c r="G21" s="49"/>
      <c r="H21" s="72" t="str">
        <f t="shared" si="1"/>
        <v/>
      </c>
    </row>
    <row r="22" spans="1:8" ht="24.95" customHeight="1">
      <c r="A22" s="34">
        <v>15</v>
      </c>
      <c r="B22" s="36" t="str">
        <f>IFERROR(INDEX(Etapa1!$B$8:$H$307,MATCH(LARGE(Etapa1!$H$8:$H$307,A22),Etapa1!$H$8:$H$307,0),1),"")</f>
        <v/>
      </c>
      <c r="C22" s="36" t="str">
        <f>IFERROR(INDEX(Etapa1!$B$8:$H$307,MATCH(LARGE(Etapa1!$H$8:$H$307,A22),Etapa1!$H$8:$H$307,0),2),"")</f>
        <v/>
      </c>
      <c r="D22" s="27"/>
      <c r="E22" s="28"/>
      <c r="F22" s="29" t="str">
        <f t="shared" si="0"/>
        <v/>
      </c>
      <c r="G22" s="49"/>
      <c r="H22" s="72" t="str">
        <f t="shared" si="1"/>
        <v/>
      </c>
    </row>
    <row r="23" spans="1:8" ht="24.95" customHeight="1">
      <c r="A23" s="34">
        <v>16</v>
      </c>
      <c r="B23" s="36" t="str">
        <f>IFERROR(INDEX(Etapa1!$B$8:$H$307,MATCH(LARGE(Etapa1!$H$8:$H$307,A23),Etapa1!$H$8:$H$307,0),1),"")</f>
        <v/>
      </c>
      <c r="C23" s="36" t="str">
        <f>IFERROR(INDEX(Etapa1!$B$8:$H$307,MATCH(LARGE(Etapa1!$H$8:$H$307,A23),Etapa1!$H$8:$H$307,0),2),"")</f>
        <v/>
      </c>
      <c r="D23" s="27"/>
      <c r="E23" s="28"/>
      <c r="F23" s="29" t="str">
        <f t="shared" si="0"/>
        <v/>
      </c>
      <c r="G23" s="49"/>
      <c r="H23" s="72" t="str">
        <f t="shared" si="1"/>
        <v/>
      </c>
    </row>
    <row r="24" spans="1:8" ht="24.95" customHeight="1">
      <c r="A24" s="34">
        <v>17</v>
      </c>
      <c r="B24" s="36" t="str">
        <f>IFERROR(INDEX(Etapa1!$B$8:$H$307,MATCH(LARGE(Etapa1!$H$8:$H$307,A24),Etapa1!$H$8:$H$307,0),1),"")</f>
        <v/>
      </c>
      <c r="C24" s="36" t="str">
        <f>IFERROR(INDEX(Etapa1!$B$8:$H$307,MATCH(LARGE(Etapa1!$H$8:$H$307,A24),Etapa1!$H$8:$H$307,0),2),"")</f>
        <v/>
      </c>
      <c r="D24" s="27"/>
      <c r="E24" s="28"/>
      <c r="F24" s="29" t="str">
        <f t="shared" si="0"/>
        <v/>
      </c>
      <c r="G24" s="49"/>
      <c r="H24" s="72" t="str">
        <f t="shared" si="1"/>
        <v/>
      </c>
    </row>
    <row r="25" spans="1:8" ht="24.95" customHeight="1">
      <c r="A25" s="34">
        <v>18</v>
      </c>
      <c r="B25" s="36" t="str">
        <f>IFERROR(INDEX(Etapa1!$B$8:$H$307,MATCH(LARGE(Etapa1!$H$8:$H$307,A25),Etapa1!$H$8:$H$307,0),1),"")</f>
        <v/>
      </c>
      <c r="C25" s="36" t="str">
        <f>IFERROR(INDEX(Etapa1!$B$8:$H$307,MATCH(LARGE(Etapa1!$H$8:$H$307,A25),Etapa1!$H$8:$H$307,0),2),"")</f>
        <v/>
      </c>
      <c r="D25" s="27"/>
      <c r="E25" s="28"/>
      <c r="F25" s="29" t="str">
        <f t="shared" si="0"/>
        <v/>
      </c>
      <c r="G25" s="49"/>
      <c r="H25" s="72" t="str">
        <f t="shared" si="1"/>
        <v/>
      </c>
    </row>
    <row r="26" spans="1:8" ht="24.95" customHeight="1">
      <c r="A26" s="34">
        <v>19</v>
      </c>
      <c r="B26" s="36" t="str">
        <f>IFERROR(INDEX(Etapa1!$B$8:$H$307,MATCH(LARGE(Etapa1!$H$8:$H$307,A26),Etapa1!$H$8:$H$307,0),1),"")</f>
        <v/>
      </c>
      <c r="C26" s="36" t="str">
        <f>IFERROR(INDEX(Etapa1!$B$8:$H$307,MATCH(LARGE(Etapa1!$H$8:$H$307,A26),Etapa1!$H$8:$H$307,0),2),"")</f>
        <v/>
      </c>
      <c r="D26" s="27"/>
      <c r="E26" s="28"/>
      <c r="F26" s="29" t="str">
        <f t="shared" si="0"/>
        <v/>
      </c>
      <c r="G26" s="49"/>
      <c r="H26" s="72" t="str">
        <f t="shared" si="1"/>
        <v/>
      </c>
    </row>
    <row r="27" spans="1:8" ht="24.95" customHeight="1">
      <c r="A27" s="34">
        <v>20</v>
      </c>
      <c r="B27" s="36" t="str">
        <f>IFERROR(INDEX(Etapa1!$B$8:$H$307,MATCH(LARGE(Etapa1!$H$8:$H$307,A27),Etapa1!$H$8:$H$307,0),1),"")</f>
        <v/>
      </c>
      <c r="C27" s="36" t="str">
        <f>IFERROR(INDEX(Etapa1!$B$8:$H$307,MATCH(LARGE(Etapa1!$H$8:$H$307,A27),Etapa1!$H$8:$H$307,0),2),"")</f>
        <v/>
      </c>
      <c r="D27" s="27"/>
      <c r="E27" s="28"/>
      <c r="F27" s="29" t="str">
        <f t="shared" si="0"/>
        <v/>
      </c>
      <c r="G27" s="49"/>
      <c r="H27" s="72" t="str">
        <f t="shared" si="1"/>
        <v/>
      </c>
    </row>
    <row r="28" spans="1:8" ht="24.95" customHeight="1">
      <c r="A28" s="34">
        <v>21</v>
      </c>
      <c r="B28" s="36" t="str">
        <f>IFERROR(INDEX(Etapa1!$B$8:$H$307,MATCH(LARGE(Etapa1!$H$8:$H$307,A28),Etapa1!$H$8:$H$307,0),1),"")</f>
        <v/>
      </c>
      <c r="C28" s="36" t="str">
        <f>IFERROR(INDEX(Etapa1!$B$8:$H$307,MATCH(LARGE(Etapa1!$H$8:$H$307,A28),Etapa1!$H$8:$H$307,0),2),"")</f>
        <v/>
      </c>
      <c r="D28" s="27"/>
      <c r="E28" s="28"/>
      <c r="F28" s="29" t="str">
        <f t="shared" si="0"/>
        <v/>
      </c>
      <c r="G28" s="49"/>
      <c r="H28" s="72" t="str">
        <f t="shared" si="1"/>
        <v/>
      </c>
    </row>
    <row r="29" spans="1:8" ht="24.95" customHeight="1">
      <c r="A29" s="34">
        <v>22</v>
      </c>
      <c r="B29" s="36" t="str">
        <f>IFERROR(INDEX(Etapa1!$B$8:$H$307,MATCH(LARGE(Etapa1!$H$8:$H$307,A29),Etapa1!$H$8:$H$307,0),1),"")</f>
        <v/>
      </c>
      <c r="C29" s="36" t="str">
        <f>IFERROR(INDEX(Etapa1!$B$8:$H$307,MATCH(LARGE(Etapa1!$H$8:$H$307,A29),Etapa1!$H$8:$H$307,0),2),"")</f>
        <v/>
      </c>
      <c r="D29" s="27"/>
      <c r="E29" s="28"/>
      <c r="F29" s="29" t="str">
        <f t="shared" si="0"/>
        <v/>
      </c>
      <c r="G29" s="49"/>
      <c r="H29" s="72" t="str">
        <f t="shared" si="1"/>
        <v/>
      </c>
    </row>
    <row r="30" spans="1:8" ht="24.95" customHeight="1">
      <c r="A30" s="34">
        <v>23</v>
      </c>
      <c r="B30" s="36" t="str">
        <f>IFERROR(INDEX(Etapa1!$B$8:$H$307,MATCH(LARGE(Etapa1!$H$8:$H$307,A30),Etapa1!$H$8:$H$307,0),1),"")</f>
        <v/>
      </c>
      <c r="C30" s="36" t="str">
        <f>IFERROR(INDEX(Etapa1!$B$8:$H$307,MATCH(LARGE(Etapa1!$H$8:$H$307,A30),Etapa1!$H$8:$H$307,0),2),"")</f>
        <v/>
      </c>
      <c r="D30" s="27"/>
      <c r="E30" s="28"/>
      <c r="F30" s="29" t="str">
        <f t="shared" si="0"/>
        <v/>
      </c>
      <c r="G30" s="49"/>
      <c r="H30" s="72" t="str">
        <f t="shared" si="1"/>
        <v/>
      </c>
    </row>
    <row r="31" spans="1:8" ht="24.95" customHeight="1">
      <c r="A31" s="34">
        <v>24</v>
      </c>
      <c r="B31" s="36" t="str">
        <f>IFERROR(INDEX(Etapa1!$B$8:$H$307,MATCH(LARGE(Etapa1!$H$8:$H$307,A31),Etapa1!$H$8:$H$307,0),1),"")</f>
        <v/>
      </c>
      <c r="C31" s="36" t="str">
        <f>IFERROR(INDEX(Etapa1!$B$8:$H$307,MATCH(LARGE(Etapa1!$H$8:$H$307,A31),Etapa1!$H$8:$H$307,0),2),"")</f>
        <v/>
      </c>
      <c r="D31" s="27"/>
      <c r="E31" s="28"/>
      <c r="F31" s="29" t="str">
        <f t="shared" si="0"/>
        <v/>
      </c>
      <c r="G31" s="49"/>
      <c r="H31" s="72" t="str">
        <f t="shared" si="1"/>
        <v/>
      </c>
    </row>
    <row r="32" spans="1:8" ht="24.95" customHeight="1">
      <c r="A32" s="34">
        <v>25</v>
      </c>
      <c r="B32" s="36" t="str">
        <f>IFERROR(INDEX(Etapa1!$B$8:$H$307,MATCH(LARGE(Etapa1!$H$8:$H$307,A32),Etapa1!$H$8:$H$307,0),1),"")</f>
        <v/>
      </c>
      <c r="C32" s="36" t="str">
        <f>IFERROR(INDEX(Etapa1!$B$8:$H$307,MATCH(LARGE(Etapa1!$H$8:$H$307,A32),Etapa1!$H$8:$H$307,0),2),"")</f>
        <v/>
      </c>
      <c r="D32" s="27"/>
      <c r="E32" s="28"/>
      <c r="F32" s="29" t="str">
        <f t="shared" si="0"/>
        <v/>
      </c>
      <c r="G32" s="49"/>
      <c r="H32" s="72" t="str">
        <f t="shared" si="1"/>
        <v/>
      </c>
    </row>
    <row r="33" spans="1:8" ht="24.95" customHeight="1">
      <c r="A33" s="34">
        <v>26</v>
      </c>
      <c r="B33" s="36" t="str">
        <f>IFERROR(INDEX(Etapa1!$B$8:$H$307,MATCH(LARGE(Etapa1!$H$8:$H$307,A33),Etapa1!$H$8:$H$307,0),1),"")</f>
        <v/>
      </c>
      <c r="C33" s="36" t="str">
        <f>IFERROR(INDEX(Etapa1!$B$8:$H$307,MATCH(LARGE(Etapa1!$H$8:$H$307,A33),Etapa1!$H$8:$H$307,0),2),"")</f>
        <v/>
      </c>
      <c r="D33" s="27"/>
      <c r="E33" s="28"/>
      <c r="F33" s="29" t="str">
        <f t="shared" si="0"/>
        <v/>
      </c>
      <c r="G33" s="49"/>
      <c r="H33" s="72" t="str">
        <f t="shared" si="1"/>
        <v/>
      </c>
    </row>
    <row r="34" spans="1:8" ht="24.95" customHeight="1">
      <c r="A34" s="34">
        <v>27</v>
      </c>
      <c r="B34" s="36" t="str">
        <f>IFERROR(INDEX(Etapa1!$B$8:$H$307,MATCH(LARGE(Etapa1!$H$8:$H$307,A34),Etapa1!$H$8:$H$307,0),1),"")</f>
        <v/>
      </c>
      <c r="C34" s="36" t="str">
        <f>IFERROR(INDEX(Etapa1!$B$8:$H$307,MATCH(LARGE(Etapa1!$H$8:$H$307,A34),Etapa1!$H$8:$H$307,0),2),"")</f>
        <v/>
      </c>
      <c r="D34" s="27"/>
      <c r="E34" s="28"/>
      <c r="F34" s="29" t="str">
        <f t="shared" si="0"/>
        <v/>
      </c>
      <c r="G34" s="49"/>
      <c r="H34" s="72" t="str">
        <f t="shared" si="1"/>
        <v/>
      </c>
    </row>
    <row r="35" spans="1:8" ht="24.95" customHeight="1">
      <c r="A35" s="34">
        <v>28</v>
      </c>
      <c r="B35" s="36" t="str">
        <f>IFERROR(INDEX(Etapa1!$B$8:$H$307,MATCH(LARGE(Etapa1!$H$8:$H$307,A35),Etapa1!$H$8:$H$307,0),1),"")</f>
        <v/>
      </c>
      <c r="C35" s="36" t="str">
        <f>IFERROR(INDEX(Etapa1!$B$8:$H$307,MATCH(LARGE(Etapa1!$H$8:$H$307,A35),Etapa1!$H$8:$H$307,0),2),"")</f>
        <v/>
      </c>
      <c r="D35" s="27"/>
      <c r="E35" s="28"/>
      <c r="F35" s="29" t="str">
        <f t="shared" si="0"/>
        <v/>
      </c>
      <c r="G35" s="49"/>
      <c r="H35" s="72" t="str">
        <f t="shared" si="1"/>
        <v/>
      </c>
    </row>
    <row r="36" spans="1:8" ht="24.95" customHeight="1">
      <c r="A36" s="34">
        <v>29</v>
      </c>
      <c r="B36" s="36" t="str">
        <f>IFERROR(INDEX(Etapa1!$B$8:$H$307,MATCH(LARGE(Etapa1!$H$8:$H$307,A36),Etapa1!$H$8:$H$307,0),1),"")</f>
        <v/>
      </c>
      <c r="C36" s="36" t="str">
        <f>IFERROR(INDEX(Etapa1!$B$8:$H$307,MATCH(LARGE(Etapa1!$H$8:$H$307,A36),Etapa1!$H$8:$H$307,0),2),"")</f>
        <v/>
      </c>
      <c r="D36" s="27"/>
      <c r="E36" s="28"/>
      <c r="F36" s="29" t="str">
        <f t="shared" si="0"/>
        <v/>
      </c>
      <c r="G36" s="49"/>
      <c r="H36" s="72" t="str">
        <f t="shared" si="1"/>
        <v/>
      </c>
    </row>
    <row r="37" spans="1:8" ht="24.95" customHeight="1">
      <c r="A37" s="34">
        <v>30</v>
      </c>
      <c r="B37" s="36" t="str">
        <f>IFERROR(INDEX(Etapa1!$B$8:$H$307,MATCH(LARGE(Etapa1!$H$8:$H$307,A37),Etapa1!$H$8:$H$307,0),1),"")</f>
        <v/>
      </c>
      <c r="C37" s="36" t="str">
        <f>IFERROR(INDEX(Etapa1!$B$8:$H$307,MATCH(LARGE(Etapa1!$H$8:$H$307,A37),Etapa1!$H$8:$H$307,0),2),"")</f>
        <v/>
      </c>
      <c r="D37" s="27"/>
      <c r="E37" s="28"/>
      <c r="F37" s="29" t="str">
        <f t="shared" si="0"/>
        <v/>
      </c>
      <c r="G37" s="49"/>
      <c r="H37" s="72" t="str">
        <f t="shared" si="1"/>
        <v/>
      </c>
    </row>
    <row r="38" spans="1:8" ht="24.95" customHeight="1">
      <c r="A38" s="34">
        <v>31</v>
      </c>
      <c r="B38" s="36" t="str">
        <f>IFERROR(INDEX(Etapa1!$B$8:$H$307,MATCH(LARGE(Etapa1!$H$8:$H$307,A38),Etapa1!$H$8:$H$307,0),1),"")</f>
        <v/>
      </c>
      <c r="C38" s="36" t="str">
        <f>IFERROR(INDEX(Etapa1!$B$8:$H$307,MATCH(LARGE(Etapa1!$H$8:$H$307,A38),Etapa1!$H$8:$H$307,0),2),"")</f>
        <v/>
      </c>
      <c r="D38" s="27"/>
      <c r="E38" s="28"/>
      <c r="F38" s="29" t="str">
        <f t="shared" si="0"/>
        <v/>
      </c>
      <c r="G38" s="49"/>
      <c r="H38" s="72" t="str">
        <f t="shared" si="1"/>
        <v/>
      </c>
    </row>
    <row r="39" spans="1:8" ht="24.95" customHeight="1">
      <c r="A39" s="34">
        <v>32</v>
      </c>
      <c r="B39" s="36" t="str">
        <f>IFERROR(INDEX(Etapa1!$B$8:$H$307,MATCH(LARGE(Etapa1!$H$8:$H$307,A39),Etapa1!$H$8:$H$307,0),1),"")</f>
        <v/>
      </c>
      <c r="C39" s="36" t="str">
        <f>IFERROR(INDEX(Etapa1!$B$8:$H$307,MATCH(LARGE(Etapa1!$H$8:$H$307,A39),Etapa1!$H$8:$H$307,0),2),"")</f>
        <v/>
      </c>
      <c r="D39" s="27"/>
      <c r="E39" s="28"/>
      <c r="F39" s="29" t="str">
        <f t="shared" si="0"/>
        <v/>
      </c>
      <c r="G39" s="49"/>
      <c r="H39" s="72" t="str">
        <f t="shared" si="1"/>
        <v/>
      </c>
    </row>
    <row r="40" spans="1:8" ht="24.95" customHeight="1">
      <c r="A40" s="34">
        <v>33</v>
      </c>
      <c r="B40" s="36" t="str">
        <f>IFERROR(INDEX(Etapa1!$B$8:$H$307,MATCH(LARGE(Etapa1!$H$8:$H$307,A40),Etapa1!$H$8:$H$307,0),1),"")</f>
        <v/>
      </c>
      <c r="C40" s="36" t="str">
        <f>IFERROR(INDEX(Etapa1!$B$8:$H$307,MATCH(LARGE(Etapa1!$H$8:$H$307,A40),Etapa1!$H$8:$H$307,0),2),"")</f>
        <v/>
      </c>
      <c r="D40" s="27"/>
      <c r="E40" s="28"/>
      <c r="F40" s="29" t="str">
        <f t="shared" si="0"/>
        <v/>
      </c>
      <c r="G40" s="49"/>
      <c r="H40" s="72" t="str">
        <f t="shared" si="1"/>
        <v/>
      </c>
    </row>
    <row r="41" spans="1:8" ht="24.95" customHeight="1">
      <c r="A41" s="34">
        <v>34</v>
      </c>
      <c r="B41" s="36" t="str">
        <f>IFERROR(INDEX(Etapa1!$B$8:$H$307,MATCH(LARGE(Etapa1!$H$8:$H$307,A41),Etapa1!$H$8:$H$307,0),1),"")</f>
        <v/>
      </c>
      <c r="C41" s="36" t="str">
        <f>IFERROR(INDEX(Etapa1!$B$8:$H$307,MATCH(LARGE(Etapa1!$H$8:$H$307,A41),Etapa1!$H$8:$H$307,0),2),"")</f>
        <v/>
      </c>
      <c r="D41" s="27"/>
      <c r="E41" s="28"/>
      <c r="F41" s="29" t="str">
        <f t="shared" si="0"/>
        <v/>
      </c>
      <c r="G41" s="49"/>
      <c r="H41" s="72" t="str">
        <f t="shared" si="1"/>
        <v/>
      </c>
    </row>
    <row r="42" spans="1:8" ht="24.95" customHeight="1">
      <c r="A42" s="34">
        <v>35</v>
      </c>
      <c r="B42" s="36" t="str">
        <f>IFERROR(INDEX(Etapa1!$B$8:$H$307,MATCH(LARGE(Etapa1!$H$8:$H$307,A42),Etapa1!$H$8:$H$307,0),1),"")</f>
        <v/>
      </c>
      <c r="C42" s="36" t="str">
        <f>IFERROR(INDEX(Etapa1!$B$8:$H$307,MATCH(LARGE(Etapa1!$H$8:$H$307,A42),Etapa1!$H$8:$H$307,0),2),"")</f>
        <v/>
      </c>
      <c r="D42" s="27"/>
      <c r="E42" s="28"/>
      <c r="F42" s="29" t="str">
        <f t="shared" si="0"/>
        <v/>
      </c>
      <c r="G42" s="49"/>
      <c r="H42" s="72" t="str">
        <f t="shared" si="1"/>
        <v/>
      </c>
    </row>
    <row r="43" spans="1:8" ht="24.95" customHeight="1">
      <c r="A43" s="34">
        <v>36</v>
      </c>
      <c r="B43" s="36" t="str">
        <f>IFERROR(INDEX(Etapa1!$B$8:$H$307,MATCH(LARGE(Etapa1!$H$8:$H$307,A43),Etapa1!$H$8:$H$307,0),1),"")</f>
        <v/>
      </c>
      <c r="C43" s="36" t="str">
        <f>IFERROR(INDEX(Etapa1!$B$8:$H$307,MATCH(LARGE(Etapa1!$H$8:$H$307,A43),Etapa1!$H$8:$H$307,0),2),"")</f>
        <v/>
      </c>
      <c r="D43" s="27"/>
      <c r="E43" s="28"/>
      <c r="F43" s="29" t="str">
        <f t="shared" si="0"/>
        <v/>
      </c>
      <c r="G43" s="49"/>
      <c r="H43" s="72" t="str">
        <f t="shared" si="1"/>
        <v/>
      </c>
    </row>
    <row r="44" spans="1:8" ht="24.95" customHeight="1">
      <c r="A44" s="34">
        <v>37</v>
      </c>
      <c r="B44" s="36" t="str">
        <f>IFERROR(INDEX(Etapa1!$B$8:$H$307,MATCH(LARGE(Etapa1!$H$8:$H$307,A44),Etapa1!$H$8:$H$307,0),1),"")</f>
        <v/>
      </c>
      <c r="C44" s="36" t="str">
        <f>IFERROR(INDEX(Etapa1!$B$8:$H$307,MATCH(LARGE(Etapa1!$H$8:$H$307,A44),Etapa1!$H$8:$H$307,0),2),"")</f>
        <v/>
      </c>
      <c r="D44" s="27"/>
      <c r="E44" s="28"/>
      <c r="F44" s="29" t="str">
        <f t="shared" si="0"/>
        <v/>
      </c>
      <c r="G44" s="49"/>
      <c r="H44" s="72" t="str">
        <f t="shared" si="1"/>
        <v/>
      </c>
    </row>
    <row r="45" spans="1:8" ht="24.95" customHeight="1">
      <c r="A45" s="34">
        <v>38</v>
      </c>
      <c r="B45" s="36" t="str">
        <f>IFERROR(INDEX(Etapa1!$B$8:$H$307,MATCH(LARGE(Etapa1!$H$8:$H$307,A45),Etapa1!$H$8:$H$307,0),1),"")</f>
        <v/>
      </c>
      <c r="C45" s="36" t="str">
        <f>IFERROR(INDEX(Etapa1!$B$8:$H$307,MATCH(LARGE(Etapa1!$H$8:$H$307,A45),Etapa1!$H$8:$H$307,0),2),"")</f>
        <v/>
      </c>
      <c r="D45" s="27"/>
      <c r="E45" s="28"/>
      <c r="F45" s="29" t="str">
        <f t="shared" si="0"/>
        <v/>
      </c>
      <c r="G45" s="49"/>
      <c r="H45" s="72" t="str">
        <f t="shared" si="1"/>
        <v/>
      </c>
    </row>
    <row r="46" spans="1:8" ht="24.95" customHeight="1">
      <c r="A46" s="34">
        <v>39</v>
      </c>
      <c r="B46" s="36" t="str">
        <f>IFERROR(INDEX(Etapa1!$B$8:$H$307,MATCH(LARGE(Etapa1!$H$8:$H$307,A46),Etapa1!$H$8:$H$307,0),1),"")</f>
        <v/>
      </c>
      <c r="C46" s="36" t="str">
        <f>IFERROR(INDEX(Etapa1!$B$8:$H$307,MATCH(LARGE(Etapa1!$H$8:$H$307,A46),Etapa1!$H$8:$H$307,0),2),"")</f>
        <v/>
      </c>
      <c r="D46" s="27"/>
      <c r="E46" s="28"/>
      <c r="F46" s="29" t="str">
        <f t="shared" si="0"/>
        <v/>
      </c>
      <c r="G46" s="49"/>
      <c r="H46" s="72" t="str">
        <f t="shared" si="1"/>
        <v/>
      </c>
    </row>
    <row r="47" spans="1:8" ht="24.95" customHeight="1">
      <c r="A47" s="34">
        <v>40</v>
      </c>
      <c r="B47" s="36" t="str">
        <f>IFERROR(INDEX(Etapa1!$B$8:$H$307,MATCH(LARGE(Etapa1!$H$8:$H$307,A47),Etapa1!$H$8:$H$307,0),1),"")</f>
        <v/>
      </c>
      <c r="C47" s="36" t="str">
        <f>IFERROR(INDEX(Etapa1!$B$8:$H$307,MATCH(LARGE(Etapa1!$H$8:$H$307,A47),Etapa1!$H$8:$H$307,0),2),"")</f>
        <v/>
      </c>
      <c r="D47" s="27"/>
      <c r="E47" s="28"/>
      <c r="F47" s="29" t="str">
        <f t="shared" si="0"/>
        <v/>
      </c>
      <c r="G47" s="49"/>
      <c r="H47" s="72" t="str">
        <f t="shared" si="1"/>
        <v/>
      </c>
    </row>
    <row r="48" spans="1:8" ht="24.95" customHeight="1">
      <c r="A48" s="34">
        <v>41</v>
      </c>
      <c r="B48" s="36" t="str">
        <f>IFERROR(INDEX(Etapa1!$B$8:$H$307,MATCH(LARGE(Etapa1!$H$8:$H$307,A48),Etapa1!$H$8:$H$307,0),1),"")</f>
        <v/>
      </c>
      <c r="C48" s="36" t="str">
        <f>IFERROR(INDEX(Etapa1!$B$8:$H$307,MATCH(LARGE(Etapa1!$H$8:$H$307,A48),Etapa1!$H$8:$H$307,0),2),"")</f>
        <v/>
      </c>
      <c r="D48" s="27"/>
      <c r="E48" s="28"/>
      <c r="F48" s="29" t="str">
        <f t="shared" si="0"/>
        <v/>
      </c>
      <c r="G48" s="49"/>
      <c r="H48" s="72" t="str">
        <f t="shared" si="1"/>
        <v/>
      </c>
    </row>
    <row r="49" spans="1:8" ht="24.95" customHeight="1">
      <c r="A49" s="34">
        <v>42</v>
      </c>
      <c r="B49" s="36" t="str">
        <f>IFERROR(INDEX(Etapa1!$B$8:$H$307,MATCH(LARGE(Etapa1!$H$8:$H$307,A49),Etapa1!$H$8:$H$307,0),1),"")</f>
        <v/>
      </c>
      <c r="C49" s="36" t="str">
        <f>IFERROR(INDEX(Etapa1!$B$8:$H$307,MATCH(LARGE(Etapa1!$H$8:$H$307,A49),Etapa1!$H$8:$H$307,0),2),"")</f>
        <v/>
      </c>
      <c r="D49" s="27"/>
      <c r="E49" s="28"/>
      <c r="F49" s="29" t="str">
        <f t="shared" si="0"/>
        <v/>
      </c>
      <c r="G49" s="49"/>
      <c r="H49" s="72" t="str">
        <f t="shared" si="1"/>
        <v/>
      </c>
    </row>
    <row r="50" spans="1:8" ht="24.95" customHeight="1">
      <c r="A50" s="34">
        <v>43</v>
      </c>
      <c r="B50" s="36" t="str">
        <f>IFERROR(INDEX(Etapa1!$B$8:$H$307,MATCH(LARGE(Etapa1!$H$8:$H$307,A50),Etapa1!$H$8:$H$307,0),1),"")</f>
        <v/>
      </c>
      <c r="C50" s="36" t="str">
        <f>IFERROR(INDEX(Etapa1!$B$8:$H$307,MATCH(LARGE(Etapa1!$H$8:$H$307,A50),Etapa1!$H$8:$H$307,0),2),"")</f>
        <v/>
      </c>
      <c r="D50" s="27"/>
      <c r="E50" s="28"/>
      <c r="F50" s="29" t="str">
        <f t="shared" si="0"/>
        <v/>
      </c>
      <c r="G50" s="49"/>
      <c r="H50" s="72" t="str">
        <f t="shared" si="1"/>
        <v/>
      </c>
    </row>
    <row r="51" spans="1:8" ht="24.95" customHeight="1">
      <c r="A51" s="34">
        <v>44</v>
      </c>
      <c r="B51" s="36" t="str">
        <f>IFERROR(INDEX(Etapa1!$B$8:$H$307,MATCH(LARGE(Etapa1!$H$8:$H$307,A51),Etapa1!$H$8:$H$307,0),1),"")</f>
        <v/>
      </c>
      <c r="C51" s="36" t="str">
        <f>IFERROR(INDEX(Etapa1!$B$8:$H$307,MATCH(LARGE(Etapa1!$H$8:$H$307,A51),Etapa1!$H$8:$H$307,0),2),"")</f>
        <v/>
      </c>
      <c r="D51" s="27"/>
      <c r="E51" s="28"/>
      <c r="F51" s="29" t="str">
        <f t="shared" si="0"/>
        <v/>
      </c>
      <c r="G51" s="49"/>
      <c r="H51" s="72" t="str">
        <f t="shared" si="1"/>
        <v/>
      </c>
    </row>
    <row r="52" spans="1:8" ht="24.95" customHeight="1">
      <c r="A52" s="34">
        <v>45</v>
      </c>
      <c r="B52" s="36" t="str">
        <f>IFERROR(INDEX(Etapa1!$B$8:$H$307,MATCH(LARGE(Etapa1!$H$8:$H$307,A52),Etapa1!$H$8:$H$307,0),1),"")</f>
        <v/>
      </c>
      <c r="C52" s="36" t="str">
        <f>IFERROR(INDEX(Etapa1!$B$8:$H$307,MATCH(LARGE(Etapa1!$H$8:$H$307,A52),Etapa1!$H$8:$H$307,0),2),"")</f>
        <v/>
      </c>
      <c r="D52" s="27"/>
      <c r="E52" s="28"/>
      <c r="F52" s="29" t="str">
        <f t="shared" si="0"/>
        <v/>
      </c>
      <c r="G52" s="49"/>
      <c r="H52" s="72" t="str">
        <f t="shared" si="1"/>
        <v/>
      </c>
    </row>
    <row r="53" spans="1:8" ht="24.95" customHeight="1">
      <c r="A53" s="34">
        <v>46</v>
      </c>
      <c r="B53" s="36" t="str">
        <f>IFERROR(INDEX(Etapa1!$B$8:$H$307,MATCH(LARGE(Etapa1!$H$8:$H$307,A53),Etapa1!$H$8:$H$307,0),1),"")</f>
        <v/>
      </c>
      <c r="C53" s="36" t="str">
        <f>IFERROR(INDEX(Etapa1!$B$8:$H$307,MATCH(LARGE(Etapa1!$H$8:$H$307,A53),Etapa1!$H$8:$H$307,0),2),"")</f>
        <v/>
      </c>
      <c r="D53" s="27"/>
      <c r="E53" s="28"/>
      <c r="F53" s="29" t="str">
        <f t="shared" si="0"/>
        <v/>
      </c>
      <c r="G53" s="49"/>
      <c r="H53" s="72" t="str">
        <f t="shared" si="1"/>
        <v/>
      </c>
    </row>
    <row r="54" spans="1:8" ht="24.95" customHeight="1">
      <c r="A54" s="34">
        <v>47</v>
      </c>
      <c r="B54" s="36" t="str">
        <f>IFERROR(INDEX(Etapa1!$B$8:$H$307,MATCH(LARGE(Etapa1!$H$8:$H$307,A54),Etapa1!$H$8:$H$307,0),1),"")</f>
        <v/>
      </c>
      <c r="C54" s="36" t="str">
        <f>IFERROR(INDEX(Etapa1!$B$8:$H$307,MATCH(LARGE(Etapa1!$H$8:$H$307,A54),Etapa1!$H$8:$H$307,0),2),"")</f>
        <v/>
      </c>
      <c r="D54" s="27"/>
      <c r="E54" s="28"/>
      <c r="F54" s="29" t="str">
        <f t="shared" si="0"/>
        <v/>
      </c>
      <c r="G54" s="49"/>
      <c r="H54" s="72" t="str">
        <f t="shared" si="1"/>
        <v/>
      </c>
    </row>
    <row r="55" spans="1:8" ht="24.95" customHeight="1">
      <c r="A55" s="34">
        <v>48</v>
      </c>
      <c r="B55" s="36" t="str">
        <f>IFERROR(INDEX(Etapa1!$B$8:$H$307,MATCH(LARGE(Etapa1!$H$8:$H$307,A55),Etapa1!$H$8:$H$307,0),1),"")</f>
        <v/>
      </c>
      <c r="C55" s="36" t="str">
        <f>IFERROR(INDEX(Etapa1!$B$8:$H$307,MATCH(LARGE(Etapa1!$H$8:$H$307,A55),Etapa1!$H$8:$H$307,0),2),"")</f>
        <v/>
      </c>
      <c r="D55" s="27"/>
      <c r="E55" s="28"/>
      <c r="F55" s="29" t="str">
        <f t="shared" si="0"/>
        <v/>
      </c>
      <c r="G55" s="49"/>
      <c r="H55" s="72" t="str">
        <f t="shared" si="1"/>
        <v/>
      </c>
    </row>
    <row r="56" spans="1:8" ht="24.95" customHeight="1">
      <c r="A56" s="34">
        <v>49</v>
      </c>
      <c r="B56" s="36" t="str">
        <f>IFERROR(INDEX(Etapa1!$B$8:$H$307,MATCH(LARGE(Etapa1!$H$8:$H$307,A56),Etapa1!$H$8:$H$307,0),1),"")</f>
        <v/>
      </c>
      <c r="C56" s="36" t="str">
        <f>IFERROR(INDEX(Etapa1!$B$8:$H$307,MATCH(LARGE(Etapa1!$H$8:$H$307,A56),Etapa1!$H$8:$H$307,0),2),"")</f>
        <v/>
      </c>
      <c r="D56" s="27"/>
      <c r="E56" s="28"/>
      <c r="F56" s="29" t="str">
        <f t="shared" si="0"/>
        <v/>
      </c>
      <c r="G56" s="49"/>
      <c r="H56" s="72" t="str">
        <f t="shared" si="1"/>
        <v/>
      </c>
    </row>
    <row r="57" spans="1:8" ht="24.95" customHeight="1">
      <c r="A57" s="34">
        <v>50</v>
      </c>
      <c r="B57" s="36" t="str">
        <f>IFERROR(INDEX(Etapa1!$B$8:$H$307,MATCH(LARGE(Etapa1!$H$8:$H$307,A57),Etapa1!$H$8:$H$307,0),1),"")</f>
        <v/>
      </c>
      <c r="C57" s="36" t="str">
        <f>IFERROR(INDEX(Etapa1!$B$8:$H$307,MATCH(LARGE(Etapa1!$H$8:$H$307,A57),Etapa1!$H$8:$H$307,0),2),"")</f>
        <v/>
      </c>
      <c r="D57" s="27"/>
      <c r="E57" s="28"/>
      <c r="F57" s="29" t="str">
        <f t="shared" si="0"/>
        <v/>
      </c>
      <c r="G57" s="49"/>
      <c r="H57" s="72" t="str">
        <f t="shared" si="1"/>
        <v/>
      </c>
    </row>
    <row r="58" spans="1:8" ht="24.95" customHeight="1">
      <c r="A58" s="34">
        <v>51</v>
      </c>
      <c r="B58" s="36" t="str">
        <f>IFERROR(INDEX(Etapa1!$B$8:$H$307,MATCH(LARGE(Etapa1!$H$8:$H$307,A58),Etapa1!$H$8:$H$307,0),1),"")</f>
        <v/>
      </c>
      <c r="C58" s="36" t="str">
        <f>IFERROR(INDEX(Etapa1!$B$8:$H$307,MATCH(LARGE(Etapa1!$H$8:$H$307,A58),Etapa1!$H$8:$H$307,0),2),"")</f>
        <v/>
      </c>
      <c r="D58" s="27"/>
      <c r="E58" s="28"/>
      <c r="F58" s="29" t="str">
        <f t="shared" si="0"/>
        <v/>
      </c>
      <c r="G58" s="49"/>
      <c r="H58" s="72" t="str">
        <f t="shared" si="1"/>
        <v/>
      </c>
    </row>
    <row r="59" spans="1:8" ht="24.95" customHeight="1">
      <c r="A59" s="34">
        <v>52</v>
      </c>
      <c r="B59" s="36" t="str">
        <f>IFERROR(INDEX(Etapa1!$B$8:$H$307,MATCH(LARGE(Etapa1!$H$8:$H$307,A59),Etapa1!$H$8:$H$307,0),1),"")</f>
        <v/>
      </c>
      <c r="C59" s="36" t="str">
        <f>IFERROR(INDEX(Etapa1!$B$8:$H$307,MATCH(LARGE(Etapa1!$H$8:$H$307,A59),Etapa1!$H$8:$H$307,0),2),"")</f>
        <v/>
      </c>
      <c r="D59" s="27"/>
      <c r="E59" s="28"/>
      <c r="F59" s="29" t="str">
        <f t="shared" si="0"/>
        <v/>
      </c>
      <c r="G59" s="49"/>
      <c r="H59" s="72" t="str">
        <f t="shared" si="1"/>
        <v/>
      </c>
    </row>
    <row r="60" spans="1:8" ht="24.95" customHeight="1">
      <c r="A60" s="34">
        <v>53</v>
      </c>
      <c r="B60" s="36" t="str">
        <f>IFERROR(INDEX(Etapa1!$B$8:$H$307,MATCH(LARGE(Etapa1!$H$8:$H$307,A60),Etapa1!$H$8:$H$307,0),1),"")</f>
        <v/>
      </c>
      <c r="C60" s="36" t="str">
        <f>IFERROR(INDEX(Etapa1!$B$8:$H$307,MATCH(LARGE(Etapa1!$H$8:$H$307,A60),Etapa1!$H$8:$H$307,0),2),"")</f>
        <v/>
      </c>
      <c r="D60" s="27"/>
      <c r="E60" s="28"/>
      <c r="F60" s="29" t="str">
        <f t="shared" si="0"/>
        <v/>
      </c>
      <c r="G60" s="49"/>
      <c r="H60" s="72" t="str">
        <f t="shared" si="1"/>
        <v/>
      </c>
    </row>
    <row r="61" spans="1:8" ht="24.95" customHeight="1">
      <c r="A61" s="34">
        <v>54</v>
      </c>
      <c r="B61" s="36" t="str">
        <f>IFERROR(INDEX(Etapa1!$B$8:$H$307,MATCH(LARGE(Etapa1!$H$8:$H$307,A61),Etapa1!$H$8:$H$307,0),1),"")</f>
        <v/>
      </c>
      <c r="C61" s="36" t="str">
        <f>IFERROR(INDEX(Etapa1!$B$8:$H$307,MATCH(LARGE(Etapa1!$H$8:$H$307,A61),Etapa1!$H$8:$H$307,0),2),"")</f>
        <v/>
      </c>
      <c r="D61" s="27"/>
      <c r="E61" s="28"/>
      <c r="F61" s="29" t="str">
        <f t="shared" si="0"/>
        <v/>
      </c>
      <c r="G61" s="49"/>
      <c r="H61" s="72" t="str">
        <f t="shared" si="1"/>
        <v/>
      </c>
    </row>
    <row r="62" spans="1:8" ht="24.95" customHeight="1">
      <c r="A62" s="34">
        <v>55</v>
      </c>
      <c r="B62" s="36" t="str">
        <f>IFERROR(INDEX(Etapa1!$B$8:$H$307,MATCH(LARGE(Etapa1!$H$8:$H$307,A62),Etapa1!$H$8:$H$307,0),1),"")</f>
        <v/>
      </c>
      <c r="C62" s="36" t="str">
        <f>IFERROR(INDEX(Etapa1!$B$8:$H$307,MATCH(LARGE(Etapa1!$H$8:$H$307,A62),Etapa1!$H$8:$H$307,0),2),"")</f>
        <v/>
      </c>
      <c r="D62" s="27"/>
      <c r="E62" s="28"/>
      <c r="F62" s="29" t="str">
        <f t="shared" si="0"/>
        <v/>
      </c>
      <c r="G62" s="49"/>
      <c r="H62" s="72" t="str">
        <f t="shared" si="1"/>
        <v/>
      </c>
    </row>
    <row r="63" spans="1:8" ht="24.95" customHeight="1">
      <c r="A63" s="34">
        <v>56</v>
      </c>
      <c r="B63" s="36" t="str">
        <f>IFERROR(INDEX(Etapa1!$B$8:$H$307,MATCH(LARGE(Etapa1!$H$8:$H$307,A63),Etapa1!$H$8:$H$307,0),1),"")</f>
        <v/>
      </c>
      <c r="C63" s="36" t="str">
        <f>IFERROR(INDEX(Etapa1!$B$8:$H$307,MATCH(LARGE(Etapa1!$H$8:$H$307,A63),Etapa1!$H$8:$H$307,0),2),"")</f>
        <v/>
      </c>
      <c r="D63" s="27"/>
      <c r="E63" s="28"/>
      <c r="F63" s="29" t="str">
        <f t="shared" si="0"/>
        <v/>
      </c>
      <c r="G63" s="49"/>
      <c r="H63" s="72" t="str">
        <f t="shared" si="1"/>
        <v/>
      </c>
    </row>
    <row r="64" spans="1:8" ht="24.95" customHeight="1">
      <c r="A64" s="34">
        <v>57</v>
      </c>
      <c r="B64" s="36" t="str">
        <f>IFERROR(INDEX(Etapa1!$B$8:$H$307,MATCH(LARGE(Etapa1!$H$8:$H$307,A64),Etapa1!$H$8:$H$307,0),1),"")</f>
        <v/>
      </c>
      <c r="C64" s="36" t="str">
        <f>IFERROR(INDEX(Etapa1!$B$8:$H$307,MATCH(LARGE(Etapa1!$H$8:$H$307,A64),Etapa1!$H$8:$H$307,0),2),"")</f>
        <v/>
      </c>
      <c r="D64" s="27"/>
      <c r="E64" s="28"/>
      <c r="F64" s="29" t="str">
        <f t="shared" si="0"/>
        <v/>
      </c>
      <c r="G64" s="49"/>
      <c r="H64" s="72" t="str">
        <f t="shared" si="1"/>
        <v/>
      </c>
    </row>
    <row r="65" spans="1:8" ht="24.95" customHeight="1">
      <c r="A65" s="34">
        <v>58</v>
      </c>
      <c r="B65" s="36" t="str">
        <f>IFERROR(INDEX(Etapa1!$B$8:$H$307,MATCH(LARGE(Etapa1!$H$8:$H$307,A65),Etapa1!$H$8:$H$307,0),1),"")</f>
        <v/>
      </c>
      <c r="C65" s="36" t="str">
        <f>IFERROR(INDEX(Etapa1!$B$8:$H$307,MATCH(LARGE(Etapa1!$H$8:$H$307,A65),Etapa1!$H$8:$H$307,0),2),"")</f>
        <v/>
      </c>
      <c r="D65" s="27"/>
      <c r="E65" s="28"/>
      <c r="F65" s="29" t="str">
        <f t="shared" si="0"/>
        <v/>
      </c>
      <c r="G65" s="49"/>
      <c r="H65" s="72" t="str">
        <f t="shared" si="1"/>
        <v/>
      </c>
    </row>
    <row r="66" spans="1:8" ht="24.95" customHeight="1">
      <c r="A66" s="34">
        <v>59</v>
      </c>
      <c r="B66" s="36" t="str">
        <f>IFERROR(INDEX(Etapa1!$B$8:$H$307,MATCH(LARGE(Etapa1!$H$8:$H$307,A66),Etapa1!$H$8:$H$307,0),1),"")</f>
        <v/>
      </c>
      <c r="C66" s="36" t="str">
        <f>IFERROR(INDEX(Etapa1!$B$8:$H$307,MATCH(LARGE(Etapa1!$H$8:$H$307,A66),Etapa1!$H$8:$H$307,0),2),"")</f>
        <v/>
      </c>
      <c r="D66" s="27"/>
      <c r="E66" s="28"/>
      <c r="F66" s="29" t="str">
        <f t="shared" si="0"/>
        <v/>
      </c>
      <c r="G66" s="49"/>
      <c r="H66" s="72" t="str">
        <f t="shared" si="1"/>
        <v/>
      </c>
    </row>
    <row r="67" spans="1:8" ht="24.95" customHeight="1">
      <c r="A67" s="34">
        <v>60</v>
      </c>
      <c r="B67" s="36" t="str">
        <f>IFERROR(INDEX(Etapa1!$B$8:$H$307,MATCH(LARGE(Etapa1!$H$8:$H$307,A67),Etapa1!$H$8:$H$307,0),1),"")</f>
        <v/>
      </c>
      <c r="C67" s="36" t="str">
        <f>IFERROR(INDEX(Etapa1!$B$8:$H$307,MATCH(LARGE(Etapa1!$H$8:$H$307,A67),Etapa1!$H$8:$H$307,0),2),"")</f>
        <v/>
      </c>
      <c r="D67" s="27"/>
      <c r="E67" s="28"/>
      <c r="F67" s="29" t="str">
        <f t="shared" si="0"/>
        <v/>
      </c>
      <c r="G67" s="49"/>
      <c r="H67" s="72" t="str">
        <f t="shared" si="1"/>
        <v/>
      </c>
    </row>
    <row r="68" spans="1:8" ht="24.95" customHeight="1">
      <c r="A68" s="34">
        <v>61</v>
      </c>
      <c r="B68" s="36" t="str">
        <f>IFERROR(INDEX(Etapa1!$B$8:$H$307,MATCH(LARGE(Etapa1!$H$8:$H$307,A68),Etapa1!$H$8:$H$307,0),1),"")</f>
        <v/>
      </c>
      <c r="C68" s="36" t="str">
        <f>IFERROR(INDEX(Etapa1!$B$8:$H$307,MATCH(LARGE(Etapa1!$H$8:$H$307,A68),Etapa1!$H$8:$H$307,0),2),"")</f>
        <v/>
      </c>
      <c r="D68" s="27"/>
      <c r="E68" s="28"/>
      <c r="F68" s="29" t="str">
        <f t="shared" si="0"/>
        <v/>
      </c>
      <c r="G68" s="49"/>
      <c r="H68" s="72" t="str">
        <f t="shared" si="1"/>
        <v/>
      </c>
    </row>
    <row r="69" spans="1:8" ht="24.95" customHeight="1">
      <c r="A69" s="34">
        <v>62</v>
      </c>
      <c r="B69" s="36" t="str">
        <f>IFERROR(INDEX(Etapa1!$B$8:$H$307,MATCH(LARGE(Etapa1!$H$8:$H$307,A69),Etapa1!$H$8:$H$307,0),1),"")</f>
        <v/>
      </c>
      <c r="C69" s="36" t="str">
        <f>IFERROR(INDEX(Etapa1!$B$8:$H$307,MATCH(LARGE(Etapa1!$H$8:$H$307,A69),Etapa1!$H$8:$H$307,0),2),"")</f>
        <v/>
      </c>
      <c r="D69" s="27"/>
      <c r="E69" s="28"/>
      <c r="F69" s="29" t="str">
        <f t="shared" si="0"/>
        <v/>
      </c>
      <c r="G69" s="49"/>
      <c r="H69" s="72" t="str">
        <f t="shared" si="1"/>
        <v/>
      </c>
    </row>
    <row r="70" spans="1:8" ht="24.95" customHeight="1">
      <c r="A70" s="34">
        <v>63</v>
      </c>
      <c r="B70" s="36" t="str">
        <f>IFERROR(INDEX(Etapa1!$B$8:$H$307,MATCH(LARGE(Etapa1!$H$8:$H$307,A70),Etapa1!$H$8:$H$307,0),1),"")</f>
        <v/>
      </c>
      <c r="C70" s="36" t="str">
        <f>IFERROR(INDEX(Etapa1!$B$8:$H$307,MATCH(LARGE(Etapa1!$H$8:$H$307,A70),Etapa1!$H$8:$H$307,0),2),"")</f>
        <v/>
      </c>
      <c r="D70" s="27"/>
      <c r="E70" s="28"/>
      <c r="F70" s="29" t="str">
        <f t="shared" si="0"/>
        <v/>
      </c>
      <c r="G70" s="49"/>
      <c r="H70" s="72" t="str">
        <f t="shared" si="1"/>
        <v/>
      </c>
    </row>
    <row r="71" spans="1:8" ht="24.95" customHeight="1">
      <c r="A71" s="34">
        <v>64</v>
      </c>
      <c r="B71" s="36" t="str">
        <f>IFERROR(INDEX(Etapa1!$B$8:$H$307,MATCH(LARGE(Etapa1!$H$8:$H$307,A71),Etapa1!$H$8:$H$307,0),1),"")</f>
        <v/>
      </c>
      <c r="C71" s="36" t="str">
        <f>IFERROR(INDEX(Etapa1!$B$8:$H$307,MATCH(LARGE(Etapa1!$H$8:$H$307,A71),Etapa1!$H$8:$H$307,0),2),"")</f>
        <v/>
      </c>
      <c r="D71" s="27"/>
      <c r="E71" s="28"/>
      <c r="F71" s="29" t="str">
        <f t="shared" si="0"/>
        <v/>
      </c>
      <c r="G71" s="49"/>
      <c r="H71" s="72" t="str">
        <f t="shared" si="1"/>
        <v/>
      </c>
    </row>
    <row r="72" spans="1:8" ht="24.95" customHeight="1">
      <c r="A72" s="34">
        <v>65</v>
      </c>
      <c r="B72" s="36" t="str">
        <f>IFERROR(INDEX(Etapa1!$B$8:$H$307,MATCH(LARGE(Etapa1!$H$8:$H$307,A72),Etapa1!$H$8:$H$307,0),1),"")</f>
        <v/>
      </c>
      <c r="C72" s="36" t="str">
        <f>IFERROR(INDEX(Etapa1!$B$8:$H$307,MATCH(LARGE(Etapa1!$H$8:$H$307,A72),Etapa1!$H$8:$H$307,0),2),"")</f>
        <v/>
      </c>
      <c r="D72" s="27"/>
      <c r="E72" s="28"/>
      <c r="F72" s="29" t="str">
        <f t="shared" si="0"/>
        <v/>
      </c>
      <c r="G72" s="49"/>
      <c r="H72" s="72" t="str">
        <f t="shared" si="1"/>
        <v/>
      </c>
    </row>
    <row r="73" spans="1:8" ht="24.95" customHeight="1">
      <c r="A73" s="34">
        <v>66</v>
      </c>
      <c r="B73" s="36" t="str">
        <f>IFERROR(INDEX(Etapa1!$B$8:$H$307,MATCH(LARGE(Etapa1!$H$8:$H$307,A73),Etapa1!$H$8:$H$307,0),1),"")</f>
        <v/>
      </c>
      <c r="C73" s="36" t="str">
        <f>IFERROR(INDEX(Etapa1!$B$8:$H$307,MATCH(LARGE(Etapa1!$H$8:$H$307,A73),Etapa1!$H$8:$H$307,0),2),"")</f>
        <v/>
      </c>
      <c r="D73" s="27"/>
      <c r="E73" s="28"/>
      <c r="F73" s="29" t="str">
        <f t="shared" ref="F73:F136" si="3">IF(OR(B73="",D73=""),"",IFERROR(IF(D73&gt;$N$9,$O$8,IF(D73&gt;$N$10,$O$9,IF(D73&gt;$N$11,$O$10,IF(D73&gt;$N$12,$O$11,$O$12)))),""))</f>
        <v/>
      </c>
      <c r="G73" s="49"/>
      <c r="H73" s="72" t="str">
        <f t="shared" ref="H73:H136" si="4">IF(OR(B73="",E73="",E73&lt;&gt;"Aprovado"),"",D73+(ROW()/100000))</f>
        <v/>
      </c>
    </row>
    <row r="74" spans="1:8" ht="24.95" customHeight="1">
      <c r="A74" s="34">
        <v>67</v>
      </c>
      <c r="B74" s="36" t="str">
        <f>IFERROR(INDEX(Etapa1!$B$8:$H$307,MATCH(LARGE(Etapa1!$H$8:$H$307,A74),Etapa1!$H$8:$H$307,0),1),"")</f>
        <v/>
      </c>
      <c r="C74" s="36" t="str">
        <f>IFERROR(INDEX(Etapa1!$B$8:$H$307,MATCH(LARGE(Etapa1!$H$8:$H$307,A74),Etapa1!$H$8:$H$307,0),2),"")</f>
        <v/>
      </c>
      <c r="D74" s="27"/>
      <c r="E74" s="28"/>
      <c r="F74" s="29" t="str">
        <f t="shared" si="3"/>
        <v/>
      </c>
      <c r="G74" s="49"/>
      <c r="H74" s="72" t="str">
        <f t="shared" si="4"/>
        <v/>
      </c>
    </row>
    <row r="75" spans="1:8" ht="24.95" customHeight="1">
      <c r="A75" s="34">
        <v>68</v>
      </c>
      <c r="B75" s="36" t="str">
        <f>IFERROR(INDEX(Etapa1!$B$8:$H$307,MATCH(LARGE(Etapa1!$H$8:$H$307,A75),Etapa1!$H$8:$H$307,0),1),"")</f>
        <v/>
      </c>
      <c r="C75" s="36" t="str">
        <f>IFERROR(INDEX(Etapa1!$B$8:$H$307,MATCH(LARGE(Etapa1!$H$8:$H$307,A75),Etapa1!$H$8:$H$307,0),2),"")</f>
        <v/>
      </c>
      <c r="D75" s="27"/>
      <c r="E75" s="28"/>
      <c r="F75" s="29" t="str">
        <f t="shared" si="3"/>
        <v/>
      </c>
      <c r="G75" s="49"/>
      <c r="H75" s="72" t="str">
        <f t="shared" si="4"/>
        <v/>
      </c>
    </row>
    <row r="76" spans="1:8" ht="24.95" customHeight="1">
      <c r="A76" s="34">
        <v>69</v>
      </c>
      <c r="B76" s="36" t="str">
        <f>IFERROR(INDEX(Etapa1!$B$8:$H$307,MATCH(LARGE(Etapa1!$H$8:$H$307,A76),Etapa1!$H$8:$H$307,0),1),"")</f>
        <v/>
      </c>
      <c r="C76" s="36" t="str">
        <f>IFERROR(INDEX(Etapa1!$B$8:$H$307,MATCH(LARGE(Etapa1!$H$8:$H$307,A76),Etapa1!$H$8:$H$307,0),2),"")</f>
        <v/>
      </c>
      <c r="D76" s="27"/>
      <c r="E76" s="28"/>
      <c r="F76" s="29" t="str">
        <f t="shared" si="3"/>
        <v/>
      </c>
      <c r="G76" s="49"/>
      <c r="H76" s="72" t="str">
        <f t="shared" si="4"/>
        <v/>
      </c>
    </row>
    <row r="77" spans="1:8" ht="24.95" customHeight="1">
      <c r="A77" s="34">
        <v>70</v>
      </c>
      <c r="B77" s="36" t="str">
        <f>IFERROR(INDEX(Etapa1!$B$8:$H$307,MATCH(LARGE(Etapa1!$H$8:$H$307,A77),Etapa1!$H$8:$H$307,0),1),"")</f>
        <v/>
      </c>
      <c r="C77" s="36" t="str">
        <f>IFERROR(INDEX(Etapa1!$B$8:$H$307,MATCH(LARGE(Etapa1!$H$8:$H$307,A77),Etapa1!$H$8:$H$307,0),2),"")</f>
        <v/>
      </c>
      <c r="D77" s="27"/>
      <c r="E77" s="28"/>
      <c r="F77" s="29" t="str">
        <f t="shared" si="3"/>
        <v/>
      </c>
      <c r="G77" s="49"/>
      <c r="H77" s="72" t="str">
        <f t="shared" si="4"/>
        <v/>
      </c>
    </row>
    <row r="78" spans="1:8" ht="24.95" customHeight="1">
      <c r="A78" s="34">
        <v>71</v>
      </c>
      <c r="B78" s="36" t="str">
        <f>IFERROR(INDEX(Etapa1!$B$8:$H$307,MATCH(LARGE(Etapa1!$H$8:$H$307,A78),Etapa1!$H$8:$H$307,0),1),"")</f>
        <v/>
      </c>
      <c r="C78" s="36" t="str">
        <f>IFERROR(INDEX(Etapa1!$B$8:$H$307,MATCH(LARGE(Etapa1!$H$8:$H$307,A78),Etapa1!$H$8:$H$307,0),2),"")</f>
        <v/>
      </c>
      <c r="D78" s="27"/>
      <c r="E78" s="28"/>
      <c r="F78" s="29" t="str">
        <f t="shared" si="3"/>
        <v/>
      </c>
      <c r="G78" s="49"/>
      <c r="H78" s="72" t="str">
        <f t="shared" si="4"/>
        <v/>
      </c>
    </row>
    <row r="79" spans="1:8" ht="24.95" customHeight="1">
      <c r="A79" s="34">
        <v>72</v>
      </c>
      <c r="B79" s="36" t="str">
        <f>IFERROR(INDEX(Etapa1!$B$8:$H$307,MATCH(LARGE(Etapa1!$H$8:$H$307,A79),Etapa1!$H$8:$H$307,0),1),"")</f>
        <v/>
      </c>
      <c r="C79" s="36" t="str">
        <f>IFERROR(INDEX(Etapa1!$B$8:$H$307,MATCH(LARGE(Etapa1!$H$8:$H$307,A79),Etapa1!$H$8:$H$307,0),2),"")</f>
        <v/>
      </c>
      <c r="D79" s="27"/>
      <c r="E79" s="28"/>
      <c r="F79" s="29" t="str">
        <f t="shared" si="3"/>
        <v/>
      </c>
      <c r="G79" s="49"/>
      <c r="H79" s="72" t="str">
        <f t="shared" si="4"/>
        <v/>
      </c>
    </row>
    <row r="80" spans="1:8" ht="24.95" customHeight="1">
      <c r="A80" s="34">
        <v>73</v>
      </c>
      <c r="B80" s="36" t="str">
        <f>IFERROR(INDEX(Etapa1!$B$8:$H$307,MATCH(LARGE(Etapa1!$H$8:$H$307,A80),Etapa1!$H$8:$H$307,0),1),"")</f>
        <v/>
      </c>
      <c r="C80" s="36" t="str">
        <f>IFERROR(INDEX(Etapa1!$B$8:$H$307,MATCH(LARGE(Etapa1!$H$8:$H$307,A80),Etapa1!$H$8:$H$307,0),2),"")</f>
        <v/>
      </c>
      <c r="D80" s="27"/>
      <c r="E80" s="28"/>
      <c r="F80" s="29" t="str">
        <f t="shared" si="3"/>
        <v/>
      </c>
      <c r="G80" s="49"/>
      <c r="H80" s="72" t="str">
        <f t="shared" si="4"/>
        <v/>
      </c>
    </row>
    <row r="81" spans="1:8" ht="24.95" customHeight="1">
      <c r="A81" s="34">
        <v>74</v>
      </c>
      <c r="B81" s="36" t="str">
        <f>IFERROR(INDEX(Etapa1!$B$8:$H$307,MATCH(LARGE(Etapa1!$H$8:$H$307,A81),Etapa1!$H$8:$H$307,0),1),"")</f>
        <v/>
      </c>
      <c r="C81" s="36" t="str">
        <f>IFERROR(INDEX(Etapa1!$B$8:$H$307,MATCH(LARGE(Etapa1!$H$8:$H$307,A81),Etapa1!$H$8:$H$307,0),2),"")</f>
        <v/>
      </c>
      <c r="D81" s="27"/>
      <c r="E81" s="28"/>
      <c r="F81" s="29" t="str">
        <f t="shared" si="3"/>
        <v/>
      </c>
      <c r="G81" s="49"/>
      <c r="H81" s="72" t="str">
        <f t="shared" si="4"/>
        <v/>
      </c>
    </row>
    <row r="82" spans="1:8" ht="24.95" customHeight="1">
      <c r="A82" s="34">
        <v>75</v>
      </c>
      <c r="B82" s="36" t="str">
        <f>IFERROR(INDEX(Etapa1!$B$8:$H$307,MATCH(LARGE(Etapa1!$H$8:$H$307,A82),Etapa1!$H$8:$H$307,0),1),"")</f>
        <v/>
      </c>
      <c r="C82" s="36" t="str">
        <f>IFERROR(INDEX(Etapa1!$B$8:$H$307,MATCH(LARGE(Etapa1!$H$8:$H$307,A82),Etapa1!$H$8:$H$307,0),2),"")</f>
        <v/>
      </c>
      <c r="D82" s="27"/>
      <c r="E82" s="28"/>
      <c r="F82" s="29" t="str">
        <f t="shared" si="3"/>
        <v/>
      </c>
      <c r="G82" s="49"/>
      <c r="H82" s="72" t="str">
        <f t="shared" si="4"/>
        <v/>
      </c>
    </row>
    <row r="83" spans="1:8" ht="24.95" customHeight="1">
      <c r="A83" s="34">
        <v>76</v>
      </c>
      <c r="B83" s="36" t="str">
        <f>IFERROR(INDEX(Etapa1!$B$8:$H$307,MATCH(LARGE(Etapa1!$H$8:$H$307,A83),Etapa1!$H$8:$H$307,0),1),"")</f>
        <v/>
      </c>
      <c r="C83" s="36" t="str">
        <f>IFERROR(INDEX(Etapa1!$B$8:$H$307,MATCH(LARGE(Etapa1!$H$8:$H$307,A83),Etapa1!$H$8:$H$307,0),2),"")</f>
        <v/>
      </c>
      <c r="D83" s="27"/>
      <c r="E83" s="28"/>
      <c r="F83" s="29" t="str">
        <f t="shared" si="3"/>
        <v/>
      </c>
      <c r="G83" s="49"/>
      <c r="H83" s="72" t="str">
        <f t="shared" si="4"/>
        <v/>
      </c>
    </row>
    <row r="84" spans="1:8" ht="24.95" customHeight="1">
      <c r="A84" s="34">
        <v>77</v>
      </c>
      <c r="B84" s="36" t="str">
        <f>IFERROR(INDEX(Etapa1!$B$8:$H$307,MATCH(LARGE(Etapa1!$H$8:$H$307,A84),Etapa1!$H$8:$H$307,0),1),"")</f>
        <v/>
      </c>
      <c r="C84" s="36" t="str">
        <f>IFERROR(INDEX(Etapa1!$B$8:$H$307,MATCH(LARGE(Etapa1!$H$8:$H$307,A84),Etapa1!$H$8:$H$307,0),2),"")</f>
        <v/>
      </c>
      <c r="D84" s="27"/>
      <c r="E84" s="28"/>
      <c r="F84" s="29" t="str">
        <f t="shared" si="3"/>
        <v/>
      </c>
      <c r="G84" s="49"/>
      <c r="H84" s="72" t="str">
        <f t="shared" si="4"/>
        <v/>
      </c>
    </row>
    <row r="85" spans="1:8" ht="24.95" customHeight="1">
      <c r="A85" s="34">
        <v>78</v>
      </c>
      <c r="B85" s="36" t="str">
        <f>IFERROR(INDEX(Etapa1!$B$8:$H$307,MATCH(LARGE(Etapa1!$H$8:$H$307,A85),Etapa1!$H$8:$H$307,0),1),"")</f>
        <v/>
      </c>
      <c r="C85" s="36" t="str">
        <f>IFERROR(INDEX(Etapa1!$B$8:$H$307,MATCH(LARGE(Etapa1!$H$8:$H$307,A85),Etapa1!$H$8:$H$307,0),2),"")</f>
        <v/>
      </c>
      <c r="D85" s="27"/>
      <c r="E85" s="28"/>
      <c r="F85" s="29" t="str">
        <f t="shared" si="3"/>
        <v/>
      </c>
      <c r="G85" s="49"/>
      <c r="H85" s="72" t="str">
        <f t="shared" si="4"/>
        <v/>
      </c>
    </row>
    <row r="86" spans="1:8" ht="24.95" customHeight="1">
      <c r="A86" s="34">
        <v>79</v>
      </c>
      <c r="B86" s="36" t="str">
        <f>IFERROR(INDEX(Etapa1!$B$8:$H$307,MATCH(LARGE(Etapa1!$H$8:$H$307,A86),Etapa1!$H$8:$H$307,0),1),"")</f>
        <v/>
      </c>
      <c r="C86" s="36" t="str">
        <f>IFERROR(INDEX(Etapa1!$B$8:$H$307,MATCH(LARGE(Etapa1!$H$8:$H$307,A86),Etapa1!$H$8:$H$307,0),2),"")</f>
        <v/>
      </c>
      <c r="D86" s="27"/>
      <c r="E86" s="28"/>
      <c r="F86" s="29" t="str">
        <f t="shared" si="3"/>
        <v/>
      </c>
      <c r="G86" s="49"/>
      <c r="H86" s="72" t="str">
        <f t="shared" si="4"/>
        <v/>
      </c>
    </row>
    <row r="87" spans="1:8" ht="24.95" customHeight="1">
      <c r="A87" s="34">
        <v>80</v>
      </c>
      <c r="B87" s="36" t="str">
        <f>IFERROR(INDEX(Etapa1!$B$8:$H$307,MATCH(LARGE(Etapa1!$H$8:$H$307,A87),Etapa1!$H$8:$H$307,0),1),"")</f>
        <v/>
      </c>
      <c r="C87" s="36" t="str">
        <f>IFERROR(INDEX(Etapa1!$B$8:$H$307,MATCH(LARGE(Etapa1!$H$8:$H$307,A87),Etapa1!$H$8:$H$307,0),2),"")</f>
        <v/>
      </c>
      <c r="D87" s="27"/>
      <c r="E87" s="28"/>
      <c r="F87" s="29" t="str">
        <f t="shared" si="3"/>
        <v/>
      </c>
      <c r="G87" s="49"/>
      <c r="H87" s="72" t="str">
        <f t="shared" si="4"/>
        <v/>
      </c>
    </row>
    <row r="88" spans="1:8" ht="24.95" customHeight="1">
      <c r="A88" s="34">
        <v>81</v>
      </c>
      <c r="B88" s="36" t="str">
        <f>IFERROR(INDEX(Etapa1!$B$8:$H$307,MATCH(LARGE(Etapa1!$H$8:$H$307,A88),Etapa1!$H$8:$H$307,0),1),"")</f>
        <v/>
      </c>
      <c r="C88" s="36" t="str">
        <f>IFERROR(INDEX(Etapa1!$B$8:$H$307,MATCH(LARGE(Etapa1!$H$8:$H$307,A88),Etapa1!$H$8:$H$307,0),2),"")</f>
        <v/>
      </c>
      <c r="D88" s="27"/>
      <c r="E88" s="28"/>
      <c r="F88" s="29" t="str">
        <f t="shared" si="3"/>
        <v/>
      </c>
      <c r="G88" s="49"/>
      <c r="H88" s="72" t="str">
        <f t="shared" si="4"/>
        <v/>
      </c>
    </row>
    <row r="89" spans="1:8" ht="24.95" customHeight="1">
      <c r="A89" s="34">
        <v>82</v>
      </c>
      <c r="B89" s="36" t="str">
        <f>IFERROR(INDEX(Etapa1!$B$8:$H$307,MATCH(LARGE(Etapa1!$H$8:$H$307,A89),Etapa1!$H$8:$H$307,0),1),"")</f>
        <v/>
      </c>
      <c r="C89" s="36" t="str">
        <f>IFERROR(INDEX(Etapa1!$B$8:$H$307,MATCH(LARGE(Etapa1!$H$8:$H$307,A89),Etapa1!$H$8:$H$307,0),2),"")</f>
        <v/>
      </c>
      <c r="D89" s="27"/>
      <c r="E89" s="28"/>
      <c r="F89" s="29" t="str">
        <f t="shared" si="3"/>
        <v/>
      </c>
      <c r="G89" s="49"/>
      <c r="H89" s="72" t="str">
        <f t="shared" si="4"/>
        <v/>
      </c>
    </row>
    <row r="90" spans="1:8" ht="24.95" customHeight="1">
      <c r="A90" s="34">
        <v>83</v>
      </c>
      <c r="B90" s="36" t="str">
        <f>IFERROR(INDEX(Etapa1!$B$8:$H$307,MATCH(LARGE(Etapa1!$H$8:$H$307,A90),Etapa1!$H$8:$H$307,0),1),"")</f>
        <v/>
      </c>
      <c r="C90" s="36" t="str">
        <f>IFERROR(INDEX(Etapa1!$B$8:$H$307,MATCH(LARGE(Etapa1!$H$8:$H$307,A90),Etapa1!$H$8:$H$307,0),2),"")</f>
        <v/>
      </c>
      <c r="D90" s="27"/>
      <c r="E90" s="28"/>
      <c r="F90" s="29" t="str">
        <f t="shared" si="3"/>
        <v/>
      </c>
      <c r="G90" s="49"/>
      <c r="H90" s="72" t="str">
        <f t="shared" si="4"/>
        <v/>
      </c>
    </row>
    <row r="91" spans="1:8" ht="24.95" customHeight="1">
      <c r="A91" s="34">
        <v>84</v>
      </c>
      <c r="B91" s="36" t="str">
        <f>IFERROR(INDEX(Etapa1!$B$8:$H$307,MATCH(LARGE(Etapa1!$H$8:$H$307,A91),Etapa1!$H$8:$H$307,0),1),"")</f>
        <v/>
      </c>
      <c r="C91" s="36" t="str">
        <f>IFERROR(INDEX(Etapa1!$B$8:$H$307,MATCH(LARGE(Etapa1!$H$8:$H$307,A91),Etapa1!$H$8:$H$307,0),2),"")</f>
        <v/>
      </c>
      <c r="D91" s="27"/>
      <c r="E91" s="28"/>
      <c r="F91" s="29" t="str">
        <f t="shared" si="3"/>
        <v/>
      </c>
      <c r="G91" s="49"/>
      <c r="H91" s="72" t="str">
        <f t="shared" si="4"/>
        <v/>
      </c>
    </row>
    <row r="92" spans="1:8" ht="24.95" customHeight="1">
      <c r="A92" s="34">
        <v>85</v>
      </c>
      <c r="B92" s="36" t="str">
        <f>IFERROR(INDEX(Etapa1!$B$8:$H$307,MATCH(LARGE(Etapa1!$H$8:$H$307,A92),Etapa1!$H$8:$H$307,0),1),"")</f>
        <v/>
      </c>
      <c r="C92" s="36" t="str">
        <f>IFERROR(INDEX(Etapa1!$B$8:$H$307,MATCH(LARGE(Etapa1!$H$8:$H$307,A92),Etapa1!$H$8:$H$307,0),2),"")</f>
        <v/>
      </c>
      <c r="D92" s="27"/>
      <c r="E92" s="28"/>
      <c r="F92" s="29" t="str">
        <f t="shared" si="3"/>
        <v/>
      </c>
      <c r="G92" s="49"/>
      <c r="H92" s="72" t="str">
        <f t="shared" si="4"/>
        <v/>
      </c>
    </row>
    <row r="93" spans="1:8" ht="24.95" customHeight="1">
      <c r="A93" s="34">
        <v>86</v>
      </c>
      <c r="B93" s="36" t="str">
        <f>IFERROR(INDEX(Etapa1!$B$8:$H$307,MATCH(LARGE(Etapa1!$H$8:$H$307,A93),Etapa1!$H$8:$H$307,0),1),"")</f>
        <v/>
      </c>
      <c r="C93" s="36" t="str">
        <f>IFERROR(INDEX(Etapa1!$B$8:$H$307,MATCH(LARGE(Etapa1!$H$8:$H$307,A93),Etapa1!$H$8:$H$307,0),2),"")</f>
        <v/>
      </c>
      <c r="D93" s="27"/>
      <c r="E93" s="28"/>
      <c r="F93" s="29" t="str">
        <f t="shared" si="3"/>
        <v/>
      </c>
      <c r="G93" s="49"/>
      <c r="H93" s="72" t="str">
        <f t="shared" si="4"/>
        <v/>
      </c>
    </row>
    <row r="94" spans="1:8" ht="24.95" customHeight="1">
      <c r="A94" s="34">
        <v>87</v>
      </c>
      <c r="B94" s="36" t="str">
        <f>IFERROR(INDEX(Etapa1!$B$8:$H$307,MATCH(LARGE(Etapa1!$H$8:$H$307,A94),Etapa1!$H$8:$H$307,0),1),"")</f>
        <v/>
      </c>
      <c r="C94" s="36" t="str">
        <f>IFERROR(INDEX(Etapa1!$B$8:$H$307,MATCH(LARGE(Etapa1!$H$8:$H$307,A94),Etapa1!$H$8:$H$307,0),2),"")</f>
        <v/>
      </c>
      <c r="D94" s="27"/>
      <c r="E94" s="28"/>
      <c r="F94" s="29" t="str">
        <f t="shared" si="3"/>
        <v/>
      </c>
      <c r="G94" s="49"/>
      <c r="H94" s="72" t="str">
        <f t="shared" si="4"/>
        <v/>
      </c>
    </row>
    <row r="95" spans="1:8" ht="24.95" customHeight="1">
      <c r="A95" s="34">
        <v>88</v>
      </c>
      <c r="B95" s="36" t="str">
        <f>IFERROR(INDEX(Etapa1!$B$8:$H$307,MATCH(LARGE(Etapa1!$H$8:$H$307,A95),Etapa1!$H$8:$H$307,0),1),"")</f>
        <v/>
      </c>
      <c r="C95" s="36" t="str">
        <f>IFERROR(INDEX(Etapa1!$B$8:$H$307,MATCH(LARGE(Etapa1!$H$8:$H$307,A95),Etapa1!$H$8:$H$307,0),2),"")</f>
        <v/>
      </c>
      <c r="D95" s="27"/>
      <c r="E95" s="28"/>
      <c r="F95" s="29" t="str">
        <f t="shared" si="3"/>
        <v/>
      </c>
      <c r="G95" s="49"/>
      <c r="H95" s="72" t="str">
        <f t="shared" si="4"/>
        <v/>
      </c>
    </row>
    <row r="96" spans="1:8" ht="24.95" customHeight="1">
      <c r="A96" s="34">
        <v>89</v>
      </c>
      <c r="B96" s="36" t="str">
        <f>IFERROR(INDEX(Etapa1!$B$8:$H$307,MATCH(LARGE(Etapa1!$H$8:$H$307,A96),Etapa1!$H$8:$H$307,0),1),"")</f>
        <v/>
      </c>
      <c r="C96" s="36" t="str">
        <f>IFERROR(INDEX(Etapa1!$B$8:$H$307,MATCH(LARGE(Etapa1!$H$8:$H$307,A96),Etapa1!$H$8:$H$307,0),2),"")</f>
        <v/>
      </c>
      <c r="D96" s="27"/>
      <c r="E96" s="28"/>
      <c r="F96" s="29" t="str">
        <f t="shared" si="3"/>
        <v/>
      </c>
      <c r="G96" s="49"/>
      <c r="H96" s="72" t="str">
        <f t="shared" si="4"/>
        <v/>
      </c>
    </row>
    <row r="97" spans="1:8" ht="24.95" customHeight="1">
      <c r="A97" s="34">
        <v>90</v>
      </c>
      <c r="B97" s="36" t="str">
        <f>IFERROR(INDEX(Etapa1!$B$8:$H$307,MATCH(LARGE(Etapa1!$H$8:$H$307,A97),Etapa1!$H$8:$H$307,0),1),"")</f>
        <v/>
      </c>
      <c r="C97" s="36" t="str">
        <f>IFERROR(INDEX(Etapa1!$B$8:$H$307,MATCH(LARGE(Etapa1!$H$8:$H$307,A97),Etapa1!$H$8:$H$307,0),2),"")</f>
        <v/>
      </c>
      <c r="D97" s="27"/>
      <c r="E97" s="28"/>
      <c r="F97" s="29" t="str">
        <f t="shared" si="3"/>
        <v/>
      </c>
      <c r="G97" s="49"/>
      <c r="H97" s="72" t="str">
        <f t="shared" si="4"/>
        <v/>
      </c>
    </row>
    <row r="98" spans="1:8" ht="24.95" customHeight="1">
      <c r="A98" s="34">
        <v>91</v>
      </c>
      <c r="B98" s="36" t="str">
        <f>IFERROR(INDEX(Etapa1!$B$8:$H$307,MATCH(LARGE(Etapa1!$H$8:$H$307,A98),Etapa1!$H$8:$H$307,0),1),"")</f>
        <v/>
      </c>
      <c r="C98" s="36" t="str">
        <f>IFERROR(INDEX(Etapa1!$B$8:$H$307,MATCH(LARGE(Etapa1!$H$8:$H$307,A98),Etapa1!$H$8:$H$307,0),2),"")</f>
        <v/>
      </c>
      <c r="D98" s="27"/>
      <c r="E98" s="28"/>
      <c r="F98" s="29" t="str">
        <f t="shared" si="3"/>
        <v/>
      </c>
      <c r="G98" s="49"/>
      <c r="H98" s="72" t="str">
        <f t="shared" si="4"/>
        <v/>
      </c>
    </row>
    <row r="99" spans="1:8" ht="24.95" customHeight="1">
      <c r="A99" s="34">
        <v>92</v>
      </c>
      <c r="B99" s="36" t="str">
        <f>IFERROR(INDEX(Etapa1!$B$8:$H$307,MATCH(LARGE(Etapa1!$H$8:$H$307,A99),Etapa1!$H$8:$H$307,0),1),"")</f>
        <v/>
      </c>
      <c r="C99" s="36" t="str">
        <f>IFERROR(INDEX(Etapa1!$B$8:$H$307,MATCH(LARGE(Etapa1!$H$8:$H$307,A99),Etapa1!$H$8:$H$307,0),2),"")</f>
        <v/>
      </c>
      <c r="D99" s="27"/>
      <c r="E99" s="28"/>
      <c r="F99" s="29" t="str">
        <f t="shared" si="3"/>
        <v/>
      </c>
      <c r="G99" s="49"/>
      <c r="H99" s="72" t="str">
        <f t="shared" si="4"/>
        <v/>
      </c>
    </row>
    <row r="100" spans="1:8" ht="24.95" customHeight="1">
      <c r="A100" s="34">
        <v>93</v>
      </c>
      <c r="B100" s="36" t="str">
        <f>IFERROR(INDEX(Etapa1!$B$8:$H$307,MATCH(LARGE(Etapa1!$H$8:$H$307,A100),Etapa1!$H$8:$H$307,0),1),"")</f>
        <v/>
      </c>
      <c r="C100" s="36" t="str">
        <f>IFERROR(INDEX(Etapa1!$B$8:$H$307,MATCH(LARGE(Etapa1!$H$8:$H$307,A100),Etapa1!$H$8:$H$307,0),2),"")</f>
        <v/>
      </c>
      <c r="D100" s="27"/>
      <c r="E100" s="28"/>
      <c r="F100" s="29" t="str">
        <f t="shared" si="3"/>
        <v/>
      </c>
      <c r="G100" s="49"/>
      <c r="H100" s="72" t="str">
        <f t="shared" si="4"/>
        <v/>
      </c>
    </row>
    <row r="101" spans="1:8" ht="24.95" customHeight="1">
      <c r="A101" s="34">
        <v>94</v>
      </c>
      <c r="B101" s="36" t="str">
        <f>IFERROR(INDEX(Etapa1!$B$8:$H$307,MATCH(LARGE(Etapa1!$H$8:$H$307,A101),Etapa1!$H$8:$H$307,0),1),"")</f>
        <v/>
      </c>
      <c r="C101" s="36" t="str">
        <f>IFERROR(INDEX(Etapa1!$B$8:$H$307,MATCH(LARGE(Etapa1!$H$8:$H$307,A101),Etapa1!$H$8:$H$307,0),2),"")</f>
        <v/>
      </c>
      <c r="D101" s="27"/>
      <c r="E101" s="28"/>
      <c r="F101" s="29" t="str">
        <f t="shared" si="3"/>
        <v/>
      </c>
      <c r="G101" s="49"/>
      <c r="H101" s="72" t="str">
        <f t="shared" si="4"/>
        <v/>
      </c>
    </row>
    <row r="102" spans="1:8" ht="24.95" customHeight="1">
      <c r="A102" s="34">
        <v>95</v>
      </c>
      <c r="B102" s="36" t="str">
        <f>IFERROR(INDEX(Etapa1!$B$8:$H$307,MATCH(LARGE(Etapa1!$H$8:$H$307,A102),Etapa1!$H$8:$H$307,0),1),"")</f>
        <v/>
      </c>
      <c r="C102" s="36" t="str">
        <f>IFERROR(INDEX(Etapa1!$B$8:$H$307,MATCH(LARGE(Etapa1!$H$8:$H$307,A102),Etapa1!$H$8:$H$307,0),2),"")</f>
        <v/>
      </c>
      <c r="D102" s="27"/>
      <c r="E102" s="28"/>
      <c r="F102" s="29" t="str">
        <f t="shared" si="3"/>
        <v/>
      </c>
      <c r="G102" s="49"/>
      <c r="H102" s="72" t="str">
        <f t="shared" si="4"/>
        <v/>
      </c>
    </row>
    <row r="103" spans="1:8" ht="24.95" customHeight="1">
      <c r="A103" s="34">
        <v>96</v>
      </c>
      <c r="B103" s="36" t="str">
        <f>IFERROR(INDEX(Etapa1!$B$8:$H$307,MATCH(LARGE(Etapa1!$H$8:$H$307,A103),Etapa1!$H$8:$H$307,0),1),"")</f>
        <v/>
      </c>
      <c r="C103" s="36" t="str">
        <f>IFERROR(INDEX(Etapa1!$B$8:$H$307,MATCH(LARGE(Etapa1!$H$8:$H$307,A103),Etapa1!$H$8:$H$307,0),2),"")</f>
        <v/>
      </c>
      <c r="D103" s="27"/>
      <c r="E103" s="28"/>
      <c r="F103" s="29" t="str">
        <f t="shared" si="3"/>
        <v/>
      </c>
      <c r="G103" s="49"/>
      <c r="H103" s="72" t="str">
        <f t="shared" si="4"/>
        <v/>
      </c>
    </row>
    <row r="104" spans="1:8" ht="24.95" customHeight="1">
      <c r="A104" s="34">
        <v>97</v>
      </c>
      <c r="B104" s="36" t="str">
        <f>IFERROR(INDEX(Etapa1!$B$8:$H$307,MATCH(LARGE(Etapa1!$H$8:$H$307,A104),Etapa1!$H$8:$H$307,0),1),"")</f>
        <v/>
      </c>
      <c r="C104" s="36" t="str">
        <f>IFERROR(INDEX(Etapa1!$B$8:$H$307,MATCH(LARGE(Etapa1!$H$8:$H$307,A104),Etapa1!$H$8:$H$307,0),2),"")</f>
        <v/>
      </c>
      <c r="D104" s="27"/>
      <c r="E104" s="28"/>
      <c r="F104" s="29" t="str">
        <f t="shared" si="3"/>
        <v/>
      </c>
      <c r="G104" s="49"/>
      <c r="H104" s="72" t="str">
        <f t="shared" si="4"/>
        <v/>
      </c>
    </row>
    <row r="105" spans="1:8" ht="24.95" customHeight="1">
      <c r="A105" s="34">
        <v>98</v>
      </c>
      <c r="B105" s="36" t="str">
        <f>IFERROR(INDEX(Etapa1!$B$8:$H$307,MATCH(LARGE(Etapa1!$H$8:$H$307,A105),Etapa1!$H$8:$H$307,0),1),"")</f>
        <v/>
      </c>
      <c r="C105" s="36" t="str">
        <f>IFERROR(INDEX(Etapa1!$B$8:$H$307,MATCH(LARGE(Etapa1!$H$8:$H$307,A105),Etapa1!$H$8:$H$307,0),2),"")</f>
        <v/>
      </c>
      <c r="D105" s="27"/>
      <c r="E105" s="28"/>
      <c r="F105" s="29" t="str">
        <f t="shared" si="3"/>
        <v/>
      </c>
      <c r="G105" s="49"/>
      <c r="H105" s="72" t="str">
        <f t="shared" si="4"/>
        <v/>
      </c>
    </row>
    <row r="106" spans="1:8" ht="24.95" customHeight="1">
      <c r="A106" s="34">
        <v>99</v>
      </c>
      <c r="B106" s="36" t="str">
        <f>IFERROR(INDEX(Etapa1!$B$8:$H$307,MATCH(LARGE(Etapa1!$H$8:$H$307,A106),Etapa1!$H$8:$H$307,0),1),"")</f>
        <v/>
      </c>
      <c r="C106" s="36" t="str">
        <f>IFERROR(INDEX(Etapa1!$B$8:$H$307,MATCH(LARGE(Etapa1!$H$8:$H$307,A106),Etapa1!$H$8:$H$307,0),2),"")</f>
        <v/>
      </c>
      <c r="D106" s="27"/>
      <c r="E106" s="28"/>
      <c r="F106" s="29" t="str">
        <f t="shared" si="3"/>
        <v/>
      </c>
      <c r="G106" s="49"/>
      <c r="H106" s="72" t="str">
        <f t="shared" si="4"/>
        <v/>
      </c>
    </row>
    <row r="107" spans="1:8" ht="24.95" customHeight="1">
      <c r="A107" s="34">
        <v>100</v>
      </c>
      <c r="B107" s="36" t="str">
        <f>IFERROR(INDEX(Etapa1!$B$8:$H$307,MATCH(LARGE(Etapa1!$H$8:$H$307,A107),Etapa1!$H$8:$H$307,0),1),"")</f>
        <v/>
      </c>
      <c r="C107" s="36" t="str">
        <f>IFERROR(INDEX(Etapa1!$B$8:$H$307,MATCH(LARGE(Etapa1!$H$8:$H$307,A107),Etapa1!$H$8:$H$307,0),2),"")</f>
        <v/>
      </c>
      <c r="D107" s="27"/>
      <c r="E107" s="28"/>
      <c r="F107" s="29" t="str">
        <f t="shared" si="3"/>
        <v/>
      </c>
      <c r="G107" s="49"/>
      <c r="H107" s="72" t="str">
        <f t="shared" si="4"/>
        <v/>
      </c>
    </row>
    <row r="108" spans="1:8" ht="24.95" customHeight="1">
      <c r="A108" s="34">
        <v>101</v>
      </c>
      <c r="B108" s="36" t="str">
        <f>IFERROR(INDEX(Etapa1!$B$8:$H$307,MATCH(LARGE(Etapa1!$H$8:$H$307,A108),Etapa1!$H$8:$H$307,0),1),"")</f>
        <v/>
      </c>
      <c r="C108" s="36" t="str">
        <f>IFERROR(INDEX(Etapa1!$B$8:$H$307,MATCH(LARGE(Etapa1!$H$8:$H$307,A108),Etapa1!$H$8:$H$307,0),2),"")</f>
        <v/>
      </c>
      <c r="D108" s="27"/>
      <c r="E108" s="28"/>
      <c r="F108" s="29" t="str">
        <f t="shared" si="3"/>
        <v/>
      </c>
      <c r="G108" s="49"/>
      <c r="H108" s="72" t="str">
        <f t="shared" si="4"/>
        <v/>
      </c>
    </row>
    <row r="109" spans="1:8" ht="24.95" customHeight="1">
      <c r="A109" s="34">
        <v>102</v>
      </c>
      <c r="B109" s="36" t="str">
        <f>IFERROR(INDEX(Etapa1!$B$8:$H$307,MATCH(LARGE(Etapa1!$H$8:$H$307,A109),Etapa1!$H$8:$H$307,0),1),"")</f>
        <v/>
      </c>
      <c r="C109" s="36" t="str">
        <f>IFERROR(INDEX(Etapa1!$B$8:$H$307,MATCH(LARGE(Etapa1!$H$8:$H$307,A109),Etapa1!$H$8:$H$307,0),2),"")</f>
        <v/>
      </c>
      <c r="D109" s="27"/>
      <c r="E109" s="28"/>
      <c r="F109" s="29" t="str">
        <f t="shared" si="3"/>
        <v/>
      </c>
      <c r="G109" s="49"/>
      <c r="H109" s="72" t="str">
        <f t="shared" si="4"/>
        <v/>
      </c>
    </row>
    <row r="110" spans="1:8" ht="24.95" customHeight="1">
      <c r="A110" s="34">
        <v>103</v>
      </c>
      <c r="B110" s="36" t="str">
        <f>IFERROR(INDEX(Etapa1!$B$8:$H$307,MATCH(LARGE(Etapa1!$H$8:$H$307,A110),Etapa1!$H$8:$H$307,0),1),"")</f>
        <v/>
      </c>
      <c r="C110" s="36" t="str">
        <f>IFERROR(INDEX(Etapa1!$B$8:$H$307,MATCH(LARGE(Etapa1!$H$8:$H$307,A110),Etapa1!$H$8:$H$307,0),2),"")</f>
        <v/>
      </c>
      <c r="D110" s="27"/>
      <c r="E110" s="28"/>
      <c r="F110" s="29" t="str">
        <f t="shared" si="3"/>
        <v/>
      </c>
      <c r="G110" s="49"/>
      <c r="H110" s="72" t="str">
        <f t="shared" si="4"/>
        <v/>
      </c>
    </row>
    <row r="111" spans="1:8" ht="24.95" customHeight="1">
      <c r="A111" s="34">
        <v>104</v>
      </c>
      <c r="B111" s="36" t="str">
        <f>IFERROR(INDEX(Etapa1!$B$8:$H$307,MATCH(LARGE(Etapa1!$H$8:$H$307,A111),Etapa1!$H$8:$H$307,0),1),"")</f>
        <v/>
      </c>
      <c r="C111" s="36" t="str">
        <f>IFERROR(INDEX(Etapa1!$B$8:$H$307,MATCH(LARGE(Etapa1!$H$8:$H$307,A111),Etapa1!$H$8:$H$307,0),2),"")</f>
        <v/>
      </c>
      <c r="D111" s="27"/>
      <c r="E111" s="28"/>
      <c r="F111" s="29" t="str">
        <f t="shared" si="3"/>
        <v/>
      </c>
      <c r="G111" s="49"/>
      <c r="H111" s="72" t="str">
        <f t="shared" si="4"/>
        <v/>
      </c>
    </row>
    <row r="112" spans="1:8" ht="24.95" customHeight="1">
      <c r="A112" s="34">
        <v>105</v>
      </c>
      <c r="B112" s="36" t="str">
        <f>IFERROR(INDEX(Etapa1!$B$8:$H$307,MATCH(LARGE(Etapa1!$H$8:$H$307,A112),Etapa1!$H$8:$H$307,0),1),"")</f>
        <v/>
      </c>
      <c r="C112" s="36" t="str">
        <f>IFERROR(INDEX(Etapa1!$B$8:$H$307,MATCH(LARGE(Etapa1!$H$8:$H$307,A112),Etapa1!$H$8:$H$307,0),2),"")</f>
        <v/>
      </c>
      <c r="D112" s="27"/>
      <c r="E112" s="28"/>
      <c r="F112" s="29" t="str">
        <f t="shared" si="3"/>
        <v/>
      </c>
      <c r="G112" s="49"/>
      <c r="H112" s="72" t="str">
        <f t="shared" si="4"/>
        <v/>
      </c>
    </row>
    <row r="113" spans="1:8" ht="24.95" customHeight="1">
      <c r="A113" s="34">
        <v>106</v>
      </c>
      <c r="B113" s="36" t="str">
        <f>IFERROR(INDEX(Etapa1!$B$8:$H$307,MATCH(LARGE(Etapa1!$H$8:$H$307,A113),Etapa1!$H$8:$H$307,0),1),"")</f>
        <v/>
      </c>
      <c r="C113" s="36" t="str">
        <f>IFERROR(INDEX(Etapa1!$B$8:$H$307,MATCH(LARGE(Etapa1!$H$8:$H$307,A113),Etapa1!$H$8:$H$307,0),2),"")</f>
        <v/>
      </c>
      <c r="D113" s="27"/>
      <c r="E113" s="28"/>
      <c r="F113" s="29" t="str">
        <f t="shared" si="3"/>
        <v/>
      </c>
      <c r="G113" s="49"/>
      <c r="H113" s="72" t="str">
        <f t="shared" si="4"/>
        <v/>
      </c>
    </row>
    <row r="114" spans="1:8" ht="24.95" customHeight="1">
      <c r="A114" s="34">
        <v>107</v>
      </c>
      <c r="B114" s="36" t="str">
        <f>IFERROR(INDEX(Etapa1!$B$8:$H$307,MATCH(LARGE(Etapa1!$H$8:$H$307,A114),Etapa1!$H$8:$H$307,0),1),"")</f>
        <v/>
      </c>
      <c r="C114" s="36" t="str">
        <f>IFERROR(INDEX(Etapa1!$B$8:$H$307,MATCH(LARGE(Etapa1!$H$8:$H$307,A114),Etapa1!$H$8:$H$307,0),2),"")</f>
        <v/>
      </c>
      <c r="D114" s="27"/>
      <c r="E114" s="28"/>
      <c r="F114" s="29" t="str">
        <f t="shared" si="3"/>
        <v/>
      </c>
      <c r="G114" s="49"/>
      <c r="H114" s="72" t="str">
        <f t="shared" si="4"/>
        <v/>
      </c>
    </row>
    <row r="115" spans="1:8" ht="24.95" customHeight="1">
      <c r="A115" s="34">
        <v>108</v>
      </c>
      <c r="B115" s="36" t="str">
        <f>IFERROR(INDEX(Etapa1!$B$8:$H$307,MATCH(LARGE(Etapa1!$H$8:$H$307,A115),Etapa1!$H$8:$H$307,0),1),"")</f>
        <v/>
      </c>
      <c r="C115" s="36" t="str">
        <f>IFERROR(INDEX(Etapa1!$B$8:$H$307,MATCH(LARGE(Etapa1!$H$8:$H$307,A115),Etapa1!$H$8:$H$307,0),2),"")</f>
        <v/>
      </c>
      <c r="D115" s="27"/>
      <c r="E115" s="28"/>
      <c r="F115" s="29" t="str">
        <f t="shared" si="3"/>
        <v/>
      </c>
      <c r="G115" s="49"/>
      <c r="H115" s="72" t="str">
        <f t="shared" si="4"/>
        <v/>
      </c>
    </row>
    <row r="116" spans="1:8" ht="24.95" customHeight="1">
      <c r="A116" s="34">
        <v>109</v>
      </c>
      <c r="B116" s="36" t="str">
        <f>IFERROR(INDEX(Etapa1!$B$8:$H$307,MATCH(LARGE(Etapa1!$H$8:$H$307,A116),Etapa1!$H$8:$H$307,0),1),"")</f>
        <v/>
      </c>
      <c r="C116" s="36" t="str">
        <f>IFERROR(INDEX(Etapa1!$B$8:$H$307,MATCH(LARGE(Etapa1!$H$8:$H$307,A116),Etapa1!$H$8:$H$307,0),2),"")</f>
        <v/>
      </c>
      <c r="D116" s="27"/>
      <c r="E116" s="28"/>
      <c r="F116" s="29" t="str">
        <f t="shared" si="3"/>
        <v/>
      </c>
      <c r="G116" s="49"/>
      <c r="H116" s="72" t="str">
        <f t="shared" si="4"/>
        <v/>
      </c>
    </row>
    <row r="117" spans="1:8" ht="24.95" customHeight="1">
      <c r="A117" s="34">
        <v>110</v>
      </c>
      <c r="B117" s="36" t="str">
        <f>IFERROR(INDEX(Etapa1!$B$8:$H$307,MATCH(LARGE(Etapa1!$H$8:$H$307,A117),Etapa1!$H$8:$H$307,0),1),"")</f>
        <v/>
      </c>
      <c r="C117" s="36" t="str">
        <f>IFERROR(INDEX(Etapa1!$B$8:$H$307,MATCH(LARGE(Etapa1!$H$8:$H$307,A117),Etapa1!$H$8:$H$307,0),2),"")</f>
        <v/>
      </c>
      <c r="D117" s="27"/>
      <c r="E117" s="28"/>
      <c r="F117" s="29" t="str">
        <f t="shared" si="3"/>
        <v/>
      </c>
      <c r="G117" s="49"/>
      <c r="H117" s="72" t="str">
        <f t="shared" si="4"/>
        <v/>
      </c>
    </row>
    <row r="118" spans="1:8" ht="24.95" customHeight="1">
      <c r="A118" s="34">
        <v>111</v>
      </c>
      <c r="B118" s="36" t="str">
        <f>IFERROR(INDEX(Etapa1!$B$8:$H$307,MATCH(LARGE(Etapa1!$H$8:$H$307,A118),Etapa1!$H$8:$H$307,0),1),"")</f>
        <v/>
      </c>
      <c r="C118" s="36" t="str">
        <f>IFERROR(INDEX(Etapa1!$B$8:$H$307,MATCH(LARGE(Etapa1!$H$8:$H$307,A118),Etapa1!$H$8:$H$307,0),2),"")</f>
        <v/>
      </c>
      <c r="D118" s="27"/>
      <c r="E118" s="28"/>
      <c r="F118" s="29" t="str">
        <f t="shared" si="3"/>
        <v/>
      </c>
      <c r="G118" s="49"/>
      <c r="H118" s="72" t="str">
        <f t="shared" si="4"/>
        <v/>
      </c>
    </row>
    <row r="119" spans="1:8" ht="24.95" customHeight="1">
      <c r="A119" s="34">
        <v>112</v>
      </c>
      <c r="B119" s="36" t="str">
        <f>IFERROR(INDEX(Etapa1!$B$8:$H$307,MATCH(LARGE(Etapa1!$H$8:$H$307,A119),Etapa1!$H$8:$H$307,0),1),"")</f>
        <v/>
      </c>
      <c r="C119" s="36" t="str">
        <f>IFERROR(INDEX(Etapa1!$B$8:$H$307,MATCH(LARGE(Etapa1!$H$8:$H$307,A119),Etapa1!$H$8:$H$307,0),2),"")</f>
        <v/>
      </c>
      <c r="D119" s="27"/>
      <c r="E119" s="28"/>
      <c r="F119" s="29" t="str">
        <f t="shared" si="3"/>
        <v/>
      </c>
      <c r="G119" s="49"/>
      <c r="H119" s="72" t="str">
        <f t="shared" si="4"/>
        <v/>
      </c>
    </row>
    <row r="120" spans="1:8" ht="24.95" customHeight="1">
      <c r="A120" s="34">
        <v>113</v>
      </c>
      <c r="B120" s="36" t="str">
        <f>IFERROR(INDEX(Etapa1!$B$8:$H$307,MATCH(LARGE(Etapa1!$H$8:$H$307,A120),Etapa1!$H$8:$H$307,0),1),"")</f>
        <v/>
      </c>
      <c r="C120" s="36" t="str">
        <f>IFERROR(INDEX(Etapa1!$B$8:$H$307,MATCH(LARGE(Etapa1!$H$8:$H$307,A120),Etapa1!$H$8:$H$307,0),2),"")</f>
        <v/>
      </c>
      <c r="D120" s="27"/>
      <c r="E120" s="28"/>
      <c r="F120" s="29" t="str">
        <f t="shared" si="3"/>
        <v/>
      </c>
      <c r="G120" s="49"/>
      <c r="H120" s="72" t="str">
        <f t="shared" si="4"/>
        <v/>
      </c>
    </row>
    <row r="121" spans="1:8" ht="24.95" customHeight="1">
      <c r="A121" s="34">
        <v>114</v>
      </c>
      <c r="B121" s="36" t="str">
        <f>IFERROR(INDEX(Etapa1!$B$8:$H$307,MATCH(LARGE(Etapa1!$H$8:$H$307,A121),Etapa1!$H$8:$H$307,0),1),"")</f>
        <v/>
      </c>
      <c r="C121" s="36" t="str">
        <f>IFERROR(INDEX(Etapa1!$B$8:$H$307,MATCH(LARGE(Etapa1!$H$8:$H$307,A121),Etapa1!$H$8:$H$307,0),2),"")</f>
        <v/>
      </c>
      <c r="D121" s="27"/>
      <c r="E121" s="28"/>
      <c r="F121" s="29" t="str">
        <f t="shared" si="3"/>
        <v/>
      </c>
      <c r="G121" s="49"/>
      <c r="H121" s="72" t="str">
        <f t="shared" si="4"/>
        <v/>
      </c>
    </row>
    <row r="122" spans="1:8" ht="24.95" customHeight="1">
      <c r="A122" s="34">
        <v>115</v>
      </c>
      <c r="B122" s="36" t="str">
        <f>IFERROR(INDEX(Etapa1!$B$8:$H$307,MATCH(LARGE(Etapa1!$H$8:$H$307,A122),Etapa1!$H$8:$H$307,0),1),"")</f>
        <v/>
      </c>
      <c r="C122" s="36" t="str">
        <f>IFERROR(INDEX(Etapa1!$B$8:$H$307,MATCH(LARGE(Etapa1!$H$8:$H$307,A122),Etapa1!$H$8:$H$307,0),2),"")</f>
        <v/>
      </c>
      <c r="D122" s="27"/>
      <c r="E122" s="28"/>
      <c r="F122" s="29" t="str">
        <f t="shared" si="3"/>
        <v/>
      </c>
      <c r="G122" s="49"/>
      <c r="H122" s="72" t="str">
        <f t="shared" si="4"/>
        <v/>
      </c>
    </row>
    <row r="123" spans="1:8" ht="24.95" customHeight="1">
      <c r="A123" s="34">
        <v>116</v>
      </c>
      <c r="B123" s="36" t="str">
        <f>IFERROR(INDEX(Etapa1!$B$8:$H$307,MATCH(LARGE(Etapa1!$H$8:$H$307,A123),Etapa1!$H$8:$H$307,0),1),"")</f>
        <v/>
      </c>
      <c r="C123" s="36" t="str">
        <f>IFERROR(INDEX(Etapa1!$B$8:$H$307,MATCH(LARGE(Etapa1!$H$8:$H$307,A123),Etapa1!$H$8:$H$307,0),2),"")</f>
        <v/>
      </c>
      <c r="D123" s="27"/>
      <c r="E123" s="28"/>
      <c r="F123" s="29" t="str">
        <f t="shared" si="3"/>
        <v/>
      </c>
      <c r="G123" s="49"/>
      <c r="H123" s="72" t="str">
        <f t="shared" si="4"/>
        <v/>
      </c>
    </row>
    <row r="124" spans="1:8" ht="24.95" customHeight="1">
      <c r="A124" s="34">
        <v>117</v>
      </c>
      <c r="B124" s="36" t="str">
        <f>IFERROR(INDEX(Etapa1!$B$8:$H$307,MATCH(LARGE(Etapa1!$H$8:$H$307,A124),Etapa1!$H$8:$H$307,0),1),"")</f>
        <v/>
      </c>
      <c r="C124" s="36" t="str">
        <f>IFERROR(INDEX(Etapa1!$B$8:$H$307,MATCH(LARGE(Etapa1!$H$8:$H$307,A124),Etapa1!$H$8:$H$307,0),2),"")</f>
        <v/>
      </c>
      <c r="D124" s="27"/>
      <c r="E124" s="28"/>
      <c r="F124" s="29" t="str">
        <f t="shared" si="3"/>
        <v/>
      </c>
      <c r="G124" s="49"/>
      <c r="H124" s="72" t="str">
        <f t="shared" si="4"/>
        <v/>
      </c>
    </row>
    <row r="125" spans="1:8" ht="24.95" customHeight="1">
      <c r="A125" s="34">
        <v>118</v>
      </c>
      <c r="B125" s="36" t="str">
        <f>IFERROR(INDEX(Etapa1!$B$8:$H$307,MATCH(LARGE(Etapa1!$H$8:$H$307,A125),Etapa1!$H$8:$H$307,0),1),"")</f>
        <v/>
      </c>
      <c r="C125" s="36" t="str">
        <f>IFERROR(INDEX(Etapa1!$B$8:$H$307,MATCH(LARGE(Etapa1!$H$8:$H$307,A125),Etapa1!$H$8:$H$307,0),2),"")</f>
        <v/>
      </c>
      <c r="D125" s="27"/>
      <c r="E125" s="28"/>
      <c r="F125" s="29" t="str">
        <f t="shared" si="3"/>
        <v/>
      </c>
      <c r="G125" s="49"/>
      <c r="H125" s="72" t="str">
        <f t="shared" si="4"/>
        <v/>
      </c>
    </row>
    <row r="126" spans="1:8" ht="24.95" customHeight="1">
      <c r="A126" s="34">
        <v>119</v>
      </c>
      <c r="B126" s="36" t="str">
        <f>IFERROR(INDEX(Etapa1!$B$8:$H$307,MATCH(LARGE(Etapa1!$H$8:$H$307,A126),Etapa1!$H$8:$H$307,0),1),"")</f>
        <v/>
      </c>
      <c r="C126" s="36" t="str">
        <f>IFERROR(INDEX(Etapa1!$B$8:$H$307,MATCH(LARGE(Etapa1!$H$8:$H$307,A126),Etapa1!$H$8:$H$307,0),2),"")</f>
        <v/>
      </c>
      <c r="D126" s="27"/>
      <c r="E126" s="28"/>
      <c r="F126" s="29" t="str">
        <f t="shared" si="3"/>
        <v/>
      </c>
      <c r="G126" s="49"/>
      <c r="H126" s="72" t="str">
        <f t="shared" si="4"/>
        <v/>
      </c>
    </row>
    <row r="127" spans="1:8" ht="24.95" customHeight="1">
      <c r="A127" s="34">
        <v>120</v>
      </c>
      <c r="B127" s="36" t="str">
        <f>IFERROR(INDEX(Etapa1!$B$8:$H$307,MATCH(LARGE(Etapa1!$H$8:$H$307,A127),Etapa1!$H$8:$H$307,0),1),"")</f>
        <v/>
      </c>
      <c r="C127" s="36" t="str">
        <f>IFERROR(INDEX(Etapa1!$B$8:$H$307,MATCH(LARGE(Etapa1!$H$8:$H$307,A127),Etapa1!$H$8:$H$307,0),2),"")</f>
        <v/>
      </c>
      <c r="D127" s="27"/>
      <c r="E127" s="28"/>
      <c r="F127" s="29" t="str">
        <f t="shared" si="3"/>
        <v/>
      </c>
      <c r="G127" s="49"/>
      <c r="H127" s="72" t="str">
        <f t="shared" si="4"/>
        <v/>
      </c>
    </row>
    <row r="128" spans="1:8" ht="24.95" customHeight="1">
      <c r="A128" s="34">
        <v>121</v>
      </c>
      <c r="B128" s="36" t="str">
        <f>IFERROR(INDEX(Etapa1!$B$8:$H$307,MATCH(LARGE(Etapa1!$H$8:$H$307,A128),Etapa1!$H$8:$H$307,0),1),"")</f>
        <v/>
      </c>
      <c r="C128" s="36" t="str">
        <f>IFERROR(INDEX(Etapa1!$B$8:$H$307,MATCH(LARGE(Etapa1!$H$8:$H$307,A128),Etapa1!$H$8:$H$307,0),2),"")</f>
        <v/>
      </c>
      <c r="D128" s="27"/>
      <c r="E128" s="28"/>
      <c r="F128" s="29" t="str">
        <f t="shared" si="3"/>
        <v/>
      </c>
      <c r="G128" s="49"/>
      <c r="H128" s="72" t="str">
        <f t="shared" si="4"/>
        <v/>
      </c>
    </row>
    <row r="129" spans="1:8" ht="24.95" customHeight="1">
      <c r="A129" s="34">
        <v>122</v>
      </c>
      <c r="B129" s="36" t="str">
        <f>IFERROR(INDEX(Etapa1!$B$8:$H$307,MATCH(LARGE(Etapa1!$H$8:$H$307,A129),Etapa1!$H$8:$H$307,0),1),"")</f>
        <v/>
      </c>
      <c r="C129" s="36" t="str">
        <f>IFERROR(INDEX(Etapa1!$B$8:$H$307,MATCH(LARGE(Etapa1!$H$8:$H$307,A129),Etapa1!$H$8:$H$307,0),2),"")</f>
        <v/>
      </c>
      <c r="D129" s="27"/>
      <c r="E129" s="28"/>
      <c r="F129" s="29" t="str">
        <f t="shared" si="3"/>
        <v/>
      </c>
      <c r="G129" s="49"/>
      <c r="H129" s="72" t="str">
        <f t="shared" si="4"/>
        <v/>
      </c>
    </row>
    <row r="130" spans="1:8" ht="24.95" customHeight="1">
      <c r="A130" s="34">
        <v>123</v>
      </c>
      <c r="B130" s="36" t="str">
        <f>IFERROR(INDEX(Etapa1!$B$8:$H$307,MATCH(LARGE(Etapa1!$H$8:$H$307,A130),Etapa1!$H$8:$H$307,0),1),"")</f>
        <v/>
      </c>
      <c r="C130" s="36" t="str">
        <f>IFERROR(INDEX(Etapa1!$B$8:$H$307,MATCH(LARGE(Etapa1!$H$8:$H$307,A130),Etapa1!$H$8:$H$307,0),2),"")</f>
        <v/>
      </c>
      <c r="D130" s="27"/>
      <c r="E130" s="28"/>
      <c r="F130" s="29" t="str">
        <f t="shared" si="3"/>
        <v/>
      </c>
      <c r="G130" s="49"/>
      <c r="H130" s="72" t="str">
        <f t="shared" si="4"/>
        <v/>
      </c>
    </row>
    <row r="131" spans="1:8" ht="24.95" customHeight="1">
      <c r="A131" s="34">
        <v>124</v>
      </c>
      <c r="B131" s="36" t="str">
        <f>IFERROR(INDEX(Etapa1!$B$8:$H$307,MATCH(LARGE(Etapa1!$H$8:$H$307,A131),Etapa1!$H$8:$H$307,0),1),"")</f>
        <v/>
      </c>
      <c r="C131" s="36" t="str">
        <f>IFERROR(INDEX(Etapa1!$B$8:$H$307,MATCH(LARGE(Etapa1!$H$8:$H$307,A131),Etapa1!$H$8:$H$307,0),2),"")</f>
        <v/>
      </c>
      <c r="D131" s="27"/>
      <c r="E131" s="28"/>
      <c r="F131" s="29" t="str">
        <f t="shared" si="3"/>
        <v/>
      </c>
      <c r="G131" s="49"/>
      <c r="H131" s="72" t="str">
        <f t="shared" si="4"/>
        <v/>
      </c>
    </row>
    <row r="132" spans="1:8" ht="24.95" customHeight="1">
      <c r="A132" s="34">
        <v>125</v>
      </c>
      <c r="B132" s="36" t="str">
        <f>IFERROR(INDEX(Etapa1!$B$8:$H$307,MATCH(LARGE(Etapa1!$H$8:$H$307,A132),Etapa1!$H$8:$H$307,0),1),"")</f>
        <v/>
      </c>
      <c r="C132" s="36" t="str">
        <f>IFERROR(INDEX(Etapa1!$B$8:$H$307,MATCH(LARGE(Etapa1!$H$8:$H$307,A132),Etapa1!$H$8:$H$307,0),2),"")</f>
        <v/>
      </c>
      <c r="D132" s="27"/>
      <c r="E132" s="28"/>
      <c r="F132" s="29" t="str">
        <f t="shared" si="3"/>
        <v/>
      </c>
      <c r="G132" s="49"/>
      <c r="H132" s="72" t="str">
        <f t="shared" si="4"/>
        <v/>
      </c>
    </row>
    <row r="133" spans="1:8" ht="24.95" customHeight="1">
      <c r="A133" s="34">
        <v>126</v>
      </c>
      <c r="B133" s="36" t="str">
        <f>IFERROR(INDEX(Etapa1!$B$8:$H$307,MATCH(LARGE(Etapa1!$H$8:$H$307,A133),Etapa1!$H$8:$H$307,0),1),"")</f>
        <v/>
      </c>
      <c r="C133" s="36" t="str">
        <f>IFERROR(INDEX(Etapa1!$B$8:$H$307,MATCH(LARGE(Etapa1!$H$8:$H$307,A133),Etapa1!$H$8:$H$307,0),2),"")</f>
        <v/>
      </c>
      <c r="D133" s="27"/>
      <c r="E133" s="28"/>
      <c r="F133" s="29" t="str">
        <f t="shared" si="3"/>
        <v/>
      </c>
      <c r="G133" s="49"/>
      <c r="H133" s="72" t="str">
        <f t="shared" si="4"/>
        <v/>
      </c>
    </row>
    <row r="134" spans="1:8" ht="24.95" customHeight="1">
      <c r="A134" s="34">
        <v>127</v>
      </c>
      <c r="B134" s="36" t="str">
        <f>IFERROR(INDEX(Etapa1!$B$8:$H$307,MATCH(LARGE(Etapa1!$H$8:$H$307,A134),Etapa1!$H$8:$H$307,0),1),"")</f>
        <v/>
      </c>
      <c r="C134" s="36" t="str">
        <f>IFERROR(INDEX(Etapa1!$B$8:$H$307,MATCH(LARGE(Etapa1!$H$8:$H$307,A134),Etapa1!$H$8:$H$307,0),2),"")</f>
        <v/>
      </c>
      <c r="D134" s="27"/>
      <c r="E134" s="28"/>
      <c r="F134" s="29" t="str">
        <f t="shared" si="3"/>
        <v/>
      </c>
      <c r="G134" s="49"/>
      <c r="H134" s="72" t="str">
        <f t="shared" si="4"/>
        <v/>
      </c>
    </row>
    <row r="135" spans="1:8" ht="24.95" customHeight="1">
      <c r="A135" s="34">
        <v>128</v>
      </c>
      <c r="B135" s="36" t="str">
        <f>IFERROR(INDEX(Etapa1!$B$8:$H$307,MATCH(LARGE(Etapa1!$H$8:$H$307,A135),Etapa1!$H$8:$H$307,0),1),"")</f>
        <v/>
      </c>
      <c r="C135" s="36" t="str">
        <f>IFERROR(INDEX(Etapa1!$B$8:$H$307,MATCH(LARGE(Etapa1!$H$8:$H$307,A135),Etapa1!$H$8:$H$307,0),2),"")</f>
        <v/>
      </c>
      <c r="D135" s="27"/>
      <c r="E135" s="28"/>
      <c r="F135" s="29" t="str">
        <f t="shared" si="3"/>
        <v/>
      </c>
      <c r="G135" s="49"/>
      <c r="H135" s="72" t="str">
        <f t="shared" si="4"/>
        <v/>
      </c>
    </row>
    <row r="136" spans="1:8" ht="24.95" customHeight="1">
      <c r="A136" s="34">
        <v>129</v>
      </c>
      <c r="B136" s="36" t="str">
        <f>IFERROR(INDEX(Etapa1!$B$8:$H$307,MATCH(LARGE(Etapa1!$H$8:$H$307,A136),Etapa1!$H$8:$H$307,0),1),"")</f>
        <v/>
      </c>
      <c r="C136" s="36" t="str">
        <f>IFERROR(INDEX(Etapa1!$B$8:$H$307,MATCH(LARGE(Etapa1!$H$8:$H$307,A136),Etapa1!$H$8:$H$307,0),2),"")</f>
        <v/>
      </c>
      <c r="D136" s="27"/>
      <c r="E136" s="28"/>
      <c r="F136" s="29" t="str">
        <f t="shared" si="3"/>
        <v/>
      </c>
      <c r="G136" s="49"/>
      <c r="H136" s="72" t="str">
        <f t="shared" si="4"/>
        <v/>
      </c>
    </row>
    <row r="137" spans="1:8" ht="24.95" customHeight="1">
      <c r="A137" s="34">
        <v>130</v>
      </c>
      <c r="B137" s="36" t="str">
        <f>IFERROR(INDEX(Etapa1!$B$8:$H$307,MATCH(LARGE(Etapa1!$H$8:$H$307,A137),Etapa1!$H$8:$H$307,0),1),"")</f>
        <v/>
      </c>
      <c r="C137" s="36" t="str">
        <f>IFERROR(INDEX(Etapa1!$B$8:$H$307,MATCH(LARGE(Etapa1!$H$8:$H$307,A137),Etapa1!$H$8:$H$307,0),2),"")</f>
        <v/>
      </c>
      <c r="D137" s="27"/>
      <c r="E137" s="28"/>
      <c r="F137" s="29" t="str">
        <f t="shared" ref="F137:F200" si="5">IF(OR(B137="",D137=""),"",IFERROR(IF(D137&gt;$N$9,$O$8,IF(D137&gt;$N$10,$O$9,IF(D137&gt;$N$11,$O$10,IF(D137&gt;$N$12,$O$11,$O$12)))),""))</f>
        <v/>
      </c>
      <c r="G137" s="49"/>
      <c r="H137" s="72" t="str">
        <f t="shared" ref="H137:H200" si="6">IF(OR(B137="",E137="",E137&lt;&gt;"Aprovado"),"",D137+(ROW()/100000))</f>
        <v/>
      </c>
    </row>
    <row r="138" spans="1:8" ht="24.95" customHeight="1">
      <c r="A138" s="34">
        <v>131</v>
      </c>
      <c r="B138" s="36" t="str">
        <f>IFERROR(INDEX(Etapa1!$B$8:$H$307,MATCH(LARGE(Etapa1!$H$8:$H$307,A138),Etapa1!$H$8:$H$307,0),1),"")</f>
        <v/>
      </c>
      <c r="C138" s="36" t="str">
        <f>IFERROR(INDEX(Etapa1!$B$8:$H$307,MATCH(LARGE(Etapa1!$H$8:$H$307,A138),Etapa1!$H$8:$H$307,0),2),"")</f>
        <v/>
      </c>
      <c r="D138" s="27"/>
      <c r="E138" s="28"/>
      <c r="F138" s="29" t="str">
        <f t="shared" si="5"/>
        <v/>
      </c>
      <c r="G138" s="49"/>
      <c r="H138" s="72" t="str">
        <f t="shared" si="6"/>
        <v/>
      </c>
    </row>
    <row r="139" spans="1:8" ht="24.95" customHeight="1">
      <c r="A139" s="34">
        <v>132</v>
      </c>
      <c r="B139" s="36" t="str">
        <f>IFERROR(INDEX(Etapa1!$B$8:$H$307,MATCH(LARGE(Etapa1!$H$8:$H$307,A139),Etapa1!$H$8:$H$307,0),1),"")</f>
        <v/>
      </c>
      <c r="C139" s="36" t="str">
        <f>IFERROR(INDEX(Etapa1!$B$8:$H$307,MATCH(LARGE(Etapa1!$H$8:$H$307,A139),Etapa1!$H$8:$H$307,0),2),"")</f>
        <v/>
      </c>
      <c r="D139" s="27"/>
      <c r="E139" s="28"/>
      <c r="F139" s="29" t="str">
        <f t="shared" si="5"/>
        <v/>
      </c>
      <c r="G139" s="49"/>
      <c r="H139" s="72" t="str">
        <f t="shared" si="6"/>
        <v/>
      </c>
    </row>
    <row r="140" spans="1:8" ht="24.95" customHeight="1">
      <c r="A140" s="34">
        <v>133</v>
      </c>
      <c r="B140" s="36" t="str">
        <f>IFERROR(INDEX(Etapa1!$B$8:$H$307,MATCH(LARGE(Etapa1!$H$8:$H$307,A140),Etapa1!$H$8:$H$307,0),1),"")</f>
        <v/>
      </c>
      <c r="C140" s="36" t="str">
        <f>IFERROR(INDEX(Etapa1!$B$8:$H$307,MATCH(LARGE(Etapa1!$H$8:$H$307,A140),Etapa1!$H$8:$H$307,0),2),"")</f>
        <v/>
      </c>
      <c r="D140" s="27"/>
      <c r="E140" s="28"/>
      <c r="F140" s="29" t="str">
        <f t="shared" si="5"/>
        <v/>
      </c>
      <c r="G140" s="49"/>
      <c r="H140" s="72" t="str">
        <f t="shared" si="6"/>
        <v/>
      </c>
    </row>
    <row r="141" spans="1:8" ht="24.95" customHeight="1">
      <c r="A141" s="34">
        <v>134</v>
      </c>
      <c r="B141" s="36" t="str">
        <f>IFERROR(INDEX(Etapa1!$B$8:$H$307,MATCH(LARGE(Etapa1!$H$8:$H$307,A141),Etapa1!$H$8:$H$307,0),1),"")</f>
        <v/>
      </c>
      <c r="C141" s="36" t="str">
        <f>IFERROR(INDEX(Etapa1!$B$8:$H$307,MATCH(LARGE(Etapa1!$H$8:$H$307,A141),Etapa1!$H$8:$H$307,0),2),"")</f>
        <v/>
      </c>
      <c r="D141" s="27"/>
      <c r="E141" s="28"/>
      <c r="F141" s="29" t="str">
        <f t="shared" si="5"/>
        <v/>
      </c>
      <c r="G141" s="49"/>
      <c r="H141" s="72" t="str">
        <f t="shared" si="6"/>
        <v/>
      </c>
    </row>
    <row r="142" spans="1:8" ht="24.95" customHeight="1">
      <c r="A142" s="34">
        <v>135</v>
      </c>
      <c r="B142" s="36" t="str">
        <f>IFERROR(INDEX(Etapa1!$B$8:$H$307,MATCH(LARGE(Etapa1!$H$8:$H$307,A142),Etapa1!$H$8:$H$307,0),1),"")</f>
        <v/>
      </c>
      <c r="C142" s="36" t="str">
        <f>IFERROR(INDEX(Etapa1!$B$8:$H$307,MATCH(LARGE(Etapa1!$H$8:$H$307,A142),Etapa1!$H$8:$H$307,0),2),"")</f>
        <v/>
      </c>
      <c r="D142" s="27"/>
      <c r="E142" s="28"/>
      <c r="F142" s="29" t="str">
        <f t="shared" si="5"/>
        <v/>
      </c>
      <c r="G142" s="49"/>
      <c r="H142" s="72" t="str">
        <f t="shared" si="6"/>
        <v/>
      </c>
    </row>
    <row r="143" spans="1:8" ht="24.95" customHeight="1">
      <c r="A143" s="34">
        <v>136</v>
      </c>
      <c r="B143" s="36" t="str">
        <f>IFERROR(INDEX(Etapa1!$B$8:$H$307,MATCH(LARGE(Etapa1!$H$8:$H$307,A143),Etapa1!$H$8:$H$307,0),1),"")</f>
        <v/>
      </c>
      <c r="C143" s="36" t="str">
        <f>IFERROR(INDEX(Etapa1!$B$8:$H$307,MATCH(LARGE(Etapa1!$H$8:$H$307,A143),Etapa1!$H$8:$H$307,0),2),"")</f>
        <v/>
      </c>
      <c r="D143" s="27"/>
      <c r="E143" s="28"/>
      <c r="F143" s="29" t="str">
        <f t="shared" si="5"/>
        <v/>
      </c>
      <c r="G143" s="49"/>
      <c r="H143" s="72" t="str">
        <f t="shared" si="6"/>
        <v/>
      </c>
    </row>
    <row r="144" spans="1:8" ht="24.95" customHeight="1">
      <c r="A144" s="34">
        <v>137</v>
      </c>
      <c r="B144" s="36" t="str">
        <f>IFERROR(INDEX(Etapa1!$B$8:$H$307,MATCH(LARGE(Etapa1!$H$8:$H$307,A144),Etapa1!$H$8:$H$307,0),1),"")</f>
        <v/>
      </c>
      <c r="C144" s="36" t="str">
        <f>IFERROR(INDEX(Etapa1!$B$8:$H$307,MATCH(LARGE(Etapa1!$H$8:$H$307,A144),Etapa1!$H$8:$H$307,0),2),"")</f>
        <v/>
      </c>
      <c r="D144" s="27"/>
      <c r="E144" s="28"/>
      <c r="F144" s="29" t="str">
        <f t="shared" si="5"/>
        <v/>
      </c>
      <c r="G144" s="49"/>
      <c r="H144" s="72" t="str">
        <f t="shared" si="6"/>
        <v/>
      </c>
    </row>
    <row r="145" spans="1:8" ht="24.95" customHeight="1">
      <c r="A145" s="34">
        <v>138</v>
      </c>
      <c r="B145" s="36" t="str">
        <f>IFERROR(INDEX(Etapa1!$B$8:$H$307,MATCH(LARGE(Etapa1!$H$8:$H$307,A145),Etapa1!$H$8:$H$307,0),1),"")</f>
        <v/>
      </c>
      <c r="C145" s="36" t="str">
        <f>IFERROR(INDEX(Etapa1!$B$8:$H$307,MATCH(LARGE(Etapa1!$H$8:$H$307,A145),Etapa1!$H$8:$H$307,0),2),"")</f>
        <v/>
      </c>
      <c r="D145" s="27"/>
      <c r="E145" s="28"/>
      <c r="F145" s="29" t="str">
        <f t="shared" si="5"/>
        <v/>
      </c>
      <c r="G145" s="49"/>
      <c r="H145" s="72" t="str">
        <f t="shared" si="6"/>
        <v/>
      </c>
    </row>
    <row r="146" spans="1:8" ht="24.95" customHeight="1">
      <c r="A146" s="34">
        <v>139</v>
      </c>
      <c r="B146" s="36" t="str">
        <f>IFERROR(INDEX(Etapa1!$B$8:$H$307,MATCH(LARGE(Etapa1!$H$8:$H$307,A146),Etapa1!$H$8:$H$307,0),1),"")</f>
        <v/>
      </c>
      <c r="C146" s="36" t="str">
        <f>IFERROR(INDEX(Etapa1!$B$8:$H$307,MATCH(LARGE(Etapa1!$H$8:$H$307,A146),Etapa1!$H$8:$H$307,0),2),"")</f>
        <v/>
      </c>
      <c r="D146" s="27"/>
      <c r="E146" s="28"/>
      <c r="F146" s="29" t="str">
        <f t="shared" si="5"/>
        <v/>
      </c>
      <c r="G146" s="49"/>
      <c r="H146" s="72" t="str">
        <f t="shared" si="6"/>
        <v/>
      </c>
    </row>
    <row r="147" spans="1:8" ht="24.95" customHeight="1">
      <c r="A147" s="34">
        <v>140</v>
      </c>
      <c r="B147" s="36" t="str">
        <f>IFERROR(INDEX(Etapa1!$B$8:$H$307,MATCH(LARGE(Etapa1!$H$8:$H$307,A147),Etapa1!$H$8:$H$307,0),1),"")</f>
        <v/>
      </c>
      <c r="C147" s="36" t="str">
        <f>IFERROR(INDEX(Etapa1!$B$8:$H$307,MATCH(LARGE(Etapa1!$H$8:$H$307,A147),Etapa1!$H$8:$H$307,0),2),"")</f>
        <v/>
      </c>
      <c r="D147" s="27"/>
      <c r="E147" s="28"/>
      <c r="F147" s="29" t="str">
        <f t="shared" si="5"/>
        <v/>
      </c>
      <c r="G147" s="49"/>
      <c r="H147" s="72" t="str">
        <f t="shared" si="6"/>
        <v/>
      </c>
    </row>
    <row r="148" spans="1:8" ht="24.95" customHeight="1">
      <c r="A148" s="34">
        <v>141</v>
      </c>
      <c r="B148" s="36" t="str">
        <f>IFERROR(INDEX(Etapa1!$B$8:$H$307,MATCH(LARGE(Etapa1!$H$8:$H$307,A148),Etapa1!$H$8:$H$307,0),1),"")</f>
        <v/>
      </c>
      <c r="C148" s="36" t="str">
        <f>IFERROR(INDEX(Etapa1!$B$8:$H$307,MATCH(LARGE(Etapa1!$H$8:$H$307,A148),Etapa1!$H$8:$H$307,0),2),"")</f>
        <v/>
      </c>
      <c r="D148" s="27"/>
      <c r="E148" s="28"/>
      <c r="F148" s="29" t="str">
        <f t="shared" si="5"/>
        <v/>
      </c>
      <c r="G148" s="49"/>
      <c r="H148" s="72" t="str">
        <f t="shared" si="6"/>
        <v/>
      </c>
    </row>
    <row r="149" spans="1:8" ht="24.95" customHeight="1">
      <c r="A149" s="34">
        <v>142</v>
      </c>
      <c r="B149" s="36" t="str">
        <f>IFERROR(INDEX(Etapa1!$B$8:$H$307,MATCH(LARGE(Etapa1!$H$8:$H$307,A149),Etapa1!$H$8:$H$307,0),1),"")</f>
        <v/>
      </c>
      <c r="C149" s="36" t="str">
        <f>IFERROR(INDEX(Etapa1!$B$8:$H$307,MATCH(LARGE(Etapa1!$H$8:$H$307,A149),Etapa1!$H$8:$H$307,0),2),"")</f>
        <v/>
      </c>
      <c r="D149" s="27"/>
      <c r="E149" s="28"/>
      <c r="F149" s="29" t="str">
        <f t="shared" si="5"/>
        <v/>
      </c>
      <c r="G149" s="49"/>
      <c r="H149" s="72" t="str">
        <f t="shared" si="6"/>
        <v/>
      </c>
    </row>
    <row r="150" spans="1:8" ht="24.95" customHeight="1">
      <c r="A150" s="34">
        <v>143</v>
      </c>
      <c r="B150" s="36" t="str">
        <f>IFERROR(INDEX(Etapa1!$B$8:$H$307,MATCH(LARGE(Etapa1!$H$8:$H$307,A150),Etapa1!$H$8:$H$307,0),1),"")</f>
        <v/>
      </c>
      <c r="C150" s="36" t="str">
        <f>IFERROR(INDEX(Etapa1!$B$8:$H$307,MATCH(LARGE(Etapa1!$H$8:$H$307,A150),Etapa1!$H$8:$H$307,0),2),"")</f>
        <v/>
      </c>
      <c r="D150" s="27"/>
      <c r="E150" s="28"/>
      <c r="F150" s="29" t="str">
        <f t="shared" si="5"/>
        <v/>
      </c>
      <c r="G150" s="49"/>
      <c r="H150" s="72" t="str">
        <f t="shared" si="6"/>
        <v/>
      </c>
    </row>
    <row r="151" spans="1:8" ht="24.95" customHeight="1">
      <c r="A151" s="34">
        <v>144</v>
      </c>
      <c r="B151" s="36" t="str">
        <f>IFERROR(INDEX(Etapa1!$B$8:$H$307,MATCH(LARGE(Etapa1!$H$8:$H$307,A151),Etapa1!$H$8:$H$307,0),1),"")</f>
        <v/>
      </c>
      <c r="C151" s="36" t="str">
        <f>IFERROR(INDEX(Etapa1!$B$8:$H$307,MATCH(LARGE(Etapa1!$H$8:$H$307,A151),Etapa1!$H$8:$H$307,0),2),"")</f>
        <v/>
      </c>
      <c r="D151" s="27"/>
      <c r="E151" s="28"/>
      <c r="F151" s="29" t="str">
        <f t="shared" si="5"/>
        <v/>
      </c>
      <c r="G151" s="49"/>
      <c r="H151" s="72" t="str">
        <f t="shared" si="6"/>
        <v/>
      </c>
    </row>
    <row r="152" spans="1:8" ht="24.95" customHeight="1">
      <c r="A152" s="34">
        <v>145</v>
      </c>
      <c r="B152" s="36" t="str">
        <f>IFERROR(INDEX(Etapa1!$B$8:$H$307,MATCH(LARGE(Etapa1!$H$8:$H$307,A152),Etapa1!$H$8:$H$307,0),1),"")</f>
        <v/>
      </c>
      <c r="C152" s="36" t="str">
        <f>IFERROR(INDEX(Etapa1!$B$8:$H$307,MATCH(LARGE(Etapa1!$H$8:$H$307,A152),Etapa1!$H$8:$H$307,0),2),"")</f>
        <v/>
      </c>
      <c r="D152" s="27"/>
      <c r="E152" s="28"/>
      <c r="F152" s="29" t="str">
        <f t="shared" si="5"/>
        <v/>
      </c>
      <c r="G152" s="49"/>
      <c r="H152" s="72" t="str">
        <f t="shared" si="6"/>
        <v/>
      </c>
    </row>
    <row r="153" spans="1:8" ht="24.95" customHeight="1">
      <c r="A153" s="34">
        <v>146</v>
      </c>
      <c r="B153" s="36" t="str">
        <f>IFERROR(INDEX(Etapa1!$B$8:$H$307,MATCH(LARGE(Etapa1!$H$8:$H$307,A153),Etapa1!$H$8:$H$307,0),1),"")</f>
        <v/>
      </c>
      <c r="C153" s="36" t="str">
        <f>IFERROR(INDEX(Etapa1!$B$8:$H$307,MATCH(LARGE(Etapa1!$H$8:$H$307,A153),Etapa1!$H$8:$H$307,0),2),"")</f>
        <v/>
      </c>
      <c r="D153" s="27"/>
      <c r="E153" s="28"/>
      <c r="F153" s="29" t="str">
        <f t="shared" si="5"/>
        <v/>
      </c>
      <c r="G153" s="49"/>
      <c r="H153" s="72" t="str">
        <f t="shared" si="6"/>
        <v/>
      </c>
    </row>
    <row r="154" spans="1:8" ht="24.95" customHeight="1">
      <c r="A154" s="34">
        <v>147</v>
      </c>
      <c r="B154" s="36" t="str">
        <f>IFERROR(INDEX(Etapa1!$B$8:$H$307,MATCH(LARGE(Etapa1!$H$8:$H$307,A154),Etapa1!$H$8:$H$307,0),1),"")</f>
        <v/>
      </c>
      <c r="C154" s="36" t="str">
        <f>IFERROR(INDEX(Etapa1!$B$8:$H$307,MATCH(LARGE(Etapa1!$H$8:$H$307,A154),Etapa1!$H$8:$H$307,0),2),"")</f>
        <v/>
      </c>
      <c r="D154" s="27"/>
      <c r="E154" s="28"/>
      <c r="F154" s="29" t="str">
        <f t="shared" si="5"/>
        <v/>
      </c>
      <c r="G154" s="49"/>
      <c r="H154" s="72" t="str">
        <f t="shared" si="6"/>
        <v/>
      </c>
    </row>
    <row r="155" spans="1:8" ht="24.95" customHeight="1">
      <c r="A155" s="34">
        <v>148</v>
      </c>
      <c r="B155" s="36" t="str">
        <f>IFERROR(INDEX(Etapa1!$B$8:$H$307,MATCH(LARGE(Etapa1!$H$8:$H$307,A155),Etapa1!$H$8:$H$307,0),1),"")</f>
        <v/>
      </c>
      <c r="C155" s="36" t="str">
        <f>IFERROR(INDEX(Etapa1!$B$8:$H$307,MATCH(LARGE(Etapa1!$H$8:$H$307,A155),Etapa1!$H$8:$H$307,0),2),"")</f>
        <v/>
      </c>
      <c r="D155" s="27"/>
      <c r="E155" s="28"/>
      <c r="F155" s="29" t="str">
        <f t="shared" si="5"/>
        <v/>
      </c>
      <c r="G155" s="49"/>
      <c r="H155" s="72" t="str">
        <f t="shared" si="6"/>
        <v/>
      </c>
    </row>
    <row r="156" spans="1:8" ht="24.95" customHeight="1">
      <c r="A156" s="34">
        <v>149</v>
      </c>
      <c r="B156" s="36" t="str">
        <f>IFERROR(INDEX(Etapa1!$B$8:$H$307,MATCH(LARGE(Etapa1!$H$8:$H$307,A156),Etapa1!$H$8:$H$307,0),1),"")</f>
        <v/>
      </c>
      <c r="C156" s="36" t="str">
        <f>IFERROR(INDEX(Etapa1!$B$8:$H$307,MATCH(LARGE(Etapa1!$H$8:$H$307,A156),Etapa1!$H$8:$H$307,0),2),"")</f>
        <v/>
      </c>
      <c r="D156" s="27"/>
      <c r="E156" s="28"/>
      <c r="F156" s="29" t="str">
        <f t="shared" si="5"/>
        <v/>
      </c>
      <c r="G156" s="49"/>
      <c r="H156" s="72" t="str">
        <f t="shared" si="6"/>
        <v/>
      </c>
    </row>
    <row r="157" spans="1:8" ht="24.95" customHeight="1">
      <c r="A157" s="34">
        <v>150</v>
      </c>
      <c r="B157" s="36" t="str">
        <f>IFERROR(INDEX(Etapa1!$B$8:$H$307,MATCH(LARGE(Etapa1!$H$8:$H$307,A157),Etapa1!$H$8:$H$307,0),1),"")</f>
        <v/>
      </c>
      <c r="C157" s="36" t="str">
        <f>IFERROR(INDEX(Etapa1!$B$8:$H$307,MATCH(LARGE(Etapa1!$H$8:$H$307,A157),Etapa1!$H$8:$H$307,0),2),"")</f>
        <v/>
      </c>
      <c r="D157" s="27"/>
      <c r="E157" s="28"/>
      <c r="F157" s="29" t="str">
        <f t="shared" si="5"/>
        <v/>
      </c>
      <c r="G157" s="49"/>
      <c r="H157" s="72" t="str">
        <f t="shared" si="6"/>
        <v/>
      </c>
    </row>
    <row r="158" spans="1:8" ht="24.95" customHeight="1">
      <c r="A158" s="34">
        <v>151</v>
      </c>
      <c r="B158" s="36" t="str">
        <f>IFERROR(INDEX(Etapa1!$B$8:$H$307,MATCH(LARGE(Etapa1!$H$8:$H$307,A158),Etapa1!$H$8:$H$307,0),1),"")</f>
        <v/>
      </c>
      <c r="C158" s="36" t="str">
        <f>IFERROR(INDEX(Etapa1!$B$8:$H$307,MATCH(LARGE(Etapa1!$H$8:$H$307,A158),Etapa1!$H$8:$H$307,0),2),"")</f>
        <v/>
      </c>
      <c r="D158" s="27"/>
      <c r="E158" s="28"/>
      <c r="F158" s="29" t="str">
        <f t="shared" si="5"/>
        <v/>
      </c>
      <c r="G158" s="49"/>
      <c r="H158" s="72" t="str">
        <f t="shared" si="6"/>
        <v/>
      </c>
    </row>
    <row r="159" spans="1:8" ht="24.95" customHeight="1">
      <c r="A159" s="34">
        <v>152</v>
      </c>
      <c r="B159" s="36" t="str">
        <f>IFERROR(INDEX(Etapa1!$B$8:$H$307,MATCH(LARGE(Etapa1!$H$8:$H$307,A159),Etapa1!$H$8:$H$307,0),1),"")</f>
        <v/>
      </c>
      <c r="C159" s="36" t="str">
        <f>IFERROR(INDEX(Etapa1!$B$8:$H$307,MATCH(LARGE(Etapa1!$H$8:$H$307,A159),Etapa1!$H$8:$H$307,0),2),"")</f>
        <v/>
      </c>
      <c r="D159" s="27"/>
      <c r="E159" s="28"/>
      <c r="F159" s="29" t="str">
        <f t="shared" si="5"/>
        <v/>
      </c>
      <c r="G159" s="49"/>
      <c r="H159" s="72" t="str">
        <f t="shared" si="6"/>
        <v/>
      </c>
    </row>
    <row r="160" spans="1:8" ht="24.95" customHeight="1">
      <c r="A160" s="34">
        <v>153</v>
      </c>
      <c r="B160" s="36" t="str">
        <f>IFERROR(INDEX(Etapa1!$B$8:$H$307,MATCH(LARGE(Etapa1!$H$8:$H$307,A160),Etapa1!$H$8:$H$307,0),1),"")</f>
        <v/>
      </c>
      <c r="C160" s="36" t="str">
        <f>IFERROR(INDEX(Etapa1!$B$8:$H$307,MATCH(LARGE(Etapa1!$H$8:$H$307,A160),Etapa1!$H$8:$H$307,0),2),"")</f>
        <v/>
      </c>
      <c r="D160" s="27"/>
      <c r="E160" s="28"/>
      <c r="F160" s="29" t="str">
        <f t="shared" si="5"/>
        <v/>
      </c>
      <c r="G160" s="49"/>
      <c r="H160" s="72" t="str">
        <f t="shared" si="6"/>
        <v/>
      </c>
    </row>
    <row r="161" spans="1:8" ht="24.95" customHeight="1">
      <c r="A161" s="34">
        <v>154</v>
      </c>
      <c r="B161" s="36" t="str">
        <f>IFERROR(INDEX(Etapa1!$B$8:$H$307,MATCH(LARGE(Etapa1!$H$8:$H$307,A161),Etapa1!$H$8:$H$307,0),1),"")</f>
        <v/>
      </c>
      <c r="C161" s="36" t="str">
        <f>IFERROR(INDEX(Etapa1!$B$8:$H$307,MATCH(LARGE(Etapa1!$H$8:$H$307,A161),Etapa1!$H$8:$H$307,0),2),"")</f>
        <v/>
      </c>
      <c r="D161" s="27"/>
      <c r="E161" s="28"/>
      <c r="F161" s="29" t="str">
        <f t="shared" si="5"/>
        <v/>
      </c>
      <c r="G161" s="49"/>
      <c r="H161" s="72" t="str">
        <f t="shared" si="6"/>
        <v/>
      </c>
    </row>
    <row r="162" spans="1:8" ht="24.95" customHeight="1">
      <c r="A162" s="34">
        <v>155</v>
      </c>
      <c r="B162" s="36" t="str">
        <f>IFERROR(INDEX(Etapa1!$B$8:$H$307,MATCH(LARGE(Etapa1!$H$8:$H$307,A162),Etapa1!$H$8:$H$307,0),1),"")</f>
        <v/>
      </c>
      <c r="C162" s="36" t="str">
        <f>IFERROR(INDEX(Etapa1!$B$8:$H$307,MATCH(LARGE(Etapa1!$H$8:$H$307,A162),Etapa1!$H$8:$H$307,0),2),"")</f>
        <v/>
      </c>
      <c r="D162" s="27"/>
      <c r="E162" s="28"/>
      <c r="F162" s="29" t="str">
        <f t="shared" si="5"/>
        <v/>
      </c>
      <c r="G162" s="49"/>
      <c r="H162" s="72" t="str">
        <f t="shared" si="6"/>
        <v/>
      </c>
    </row>
    <row r="163" spans="1:8" ht="24.95" customHeight="1">
      <c r="A163" s="34">
        <v>156</v>
      </c>
      <c r="B163" s="36" t="str">
        <f>IFERROR(INDEX(Etapa1!$B$8:$H$307,MATCH(LARGE(Etapa1!$H$8:$H$307,A163),Etapa1!$H$8:$H$307,0),1),"")</f>
        <v/>
      </c>
      <c r="C163" s="36" t="str">
        <f>IFERROR(INDEX(Etapa1!$B$8:$H$307,MATCH(LARGE(Etapa1!$H$8:$H$307,A163),Etapa1!$H$8:$H$307,0),2),"")</f>
        <v/>
      </c>
      <c r="D163" s="27"/>
      <c r="E163" s="28"/>
      <c r="F163" s="29" t="str">
        <f t="shared" si="5"/>
        <v/>
      </c>
      <c r="G163" s="49"/>
      <c r="H163" s="72" t="str">
        <f t="shared" si="6"/>
        <v/>
      </c>
    </row>
    <row r="164" spans="1:8" ht="24.95" customHeight="1">
      <c r="A164" s="34">
        <v>157</v>
      </c>
      <c r="B164" s="36" t="str">
        <f>IFERROR(INDEX(Etapa1!$B$8:$H$307,MATCH(LARGE(Etapa1!$H$8:$H$307,A164),Etapa1!$H$8:$H$307,0),1),"")</f>
        <v/>
      </c>
      <c r="C164" s="36" t="str">
        <f>IFERROR(INDEX(Etapa1!$B$8:$H$307,MATCH(LARGE(Etapa1!$H$8:$H$307,A164),Etapa1!$H$8:$H$307,0),2),"")</f>
        <v/>
      </c>
      <c r="D164" s="27"/>
      <c r="E164" s="28"/>
      <c r="F164" s="29" t="str">
        <f t="shared" si="5"/>
        <v/>
      </c>
      <c r="G164" s="49"/>
      <c r="H164" s="72" t="str">
        <f t="shared" si="6"/>
        <v/>
      </c>
    </row>
    <row r="165" spans="1:8" ht="24.95" customHeight="1">
      <c r="A165" s="34">
        <v>158</v>
      </c>
      <c r="B165" s="36" t="str">
        <f>IFERROR(INDEX(Etapa1!$B$8:$H$307,MATCH(LARGE(Etapa1!$H$8:$H$307,A165),Etapa1!$H$8:$H$307,0),1),"")</f>
        <v/>
      </c>
      <c r="C165" s="36" t="str">
        <f>IFERROR(INDEX(Etapa1!$B$8:$H$307,MATCH(LARGE(Etapa1!$H$8:$H$307,A165),Etapa1!$H$8:$H$307,0),2),"")</f>
        <v/>
      </c>
      <c r="D165" s="27"/>
      <c r="E165" s="28"/>
      <c r="F165" s="29" t="str">
        <f t="shared" si="5"/>
        <v/>
      </c>
      <c r="G165" s="49"/>
      <c r="H165" s="72" t="str">
        <f t="shared" si="6"/>
        <v/>
      </c>
    </row>
    <row r="166" spans="1:8" ht="24.95" customHeight="1">
      <c r="A166" s="34">
        <v>159</v>
      </c>
      <c r="B166" s="36" t="str">
        <f>IFERROR(INDEX(Etapa1!$B$8:$H$307,MATCH(LARGE(Etapa1!$H$8:$H$307,A166),Etapa1!$H$8:$H$307,0),1),"")</f>
        <v/>
      </c>
      <c r="C166" s="36" t="str">
        <f>IFERROR(INDEX(Etapa1!$B$8:$H$307,MATCH(LARGE(Etapa1!$H$8:$H$307,A166),Etapa1!$H$8:$H$307,0),2),"")</f>
        <v/>
      </c>
      <c r="D166" s="27"/>
      <c r="E166" s="28"/>
      <c r="F166" s="29" t="str">
        <f t="shared" si="5"/>
        <v/>
      </c>
      <c r="G166" s="49"/>
      <c r="H166" s="72" t="str">
        <f t="shared" si="6"/>
        <v/>
      </c>
    </row>
    <row r="167" spans="1:8" ht="24.95" customHeight="1">
      <c r="A167" s="34">
        <v>160</v>
      </c>
      <c r="B167" s="36" t="str">
        <f>IFERROR(INDEX(Etapa1!$B$8:$H$307,MATCH(LARGE(Etapa1!$H$8:$H$307,A167),Etapa1!$H$8:$H$307,0),1),"")</f>
        <v/>
      </c>
      <c r="C167" s="36" t="str">
        <f>IFERROR(INDEX(Etapa1!$B$8:$H$307,MATCH(LARGE(Etapa1!$H$8:$H$307,A167),Etapa1!$H$8:$H$307,0),2),"")</f>
        <v/>
      </c>
      <c r="D167" s="27"/>
      <c r="E167" s="28"/>
      <c r="F167" s="29" t="str">
        <f t="shared" si="5"/>
        <v/>
      </c>
      <c r="G167" s="49"/>
      <c r="H167" s="72" t="str">
        <f t="shared" si="6"/>
        <v/>
      </c>
    </row>
    <row r="168" spans="1:8" ht="24.95" customHeight="1">
      <c r="A168" s="34">
        <v>161</v>
      </c>
      <c r="B168" s="36" t="str">
        <f>IFERROR(INDEX(Etapa1!$B$8:$H$307,MATCH(LARGE(Etapa1!$H$8:$H$307,A168),Etapa1!$H$8:$H$307,0),1),"")</f>
        <v/>
      </c>
      <c r="C168" s="36" t="str">
        <f>IFERROR(INDEX(Etapa1!$B$8:$H$307,MATCH(LARGE(Etapa1!$H$8:$H$307,A168),Etapa1!$H$8:$H$307,0),2),"")</f>
        <v/>
      </c>
      <c r="D168" s="27"/>
      <c r="E168" s="28"/>
      <c r="F168" s="29" t="str">
        <f t="shared" si="5"/>
        <v/>
      </c>
      <c r="G168" s="49"/>
      <c r="H168" s="72" t="str">
        <f t="shared" si="6"/>
        <v/>
      </c>
    </row>
    <row r="169" spans="1:8" ht="24.95" customHeight="1">
      <c r="A169" s="34">
        <v>162</v>
      </c>
      <c r="B169" s="36" t="str">
        <f>IFERROR(INDEX(Etapa1!$B$8:$H$307,MATCH(LARGE(Etapa1!$H$8:$H$307,A169),Etapa1!$H$8:$H$307,0),1),"")</f>
        <v/>
      </c>
      <c r="C169" s="36" t="str">
        <f>IFERROR(INDEX(Etapa1!$B$8:$H$307,MATCH(LARGE(Etapa1!$H$8:$H$307,A169),Etapa1!$H$8:$H$307,0),2),"")</f>
        <v/>
      </c>
      <c r="D169" s="27"/>
      <c r="E169" s="28"/>
      <c r="F169" s="29" t="str">
        <f t="shared" si="5"/>
        <v/>
      </c>
      <c r="G169" s="49"/>
      <c r="H169" s="72" t="str">
        <f t="shared" si="6"/>
        <v/>
      </c>
    </row>
    <row r="170" spans="1:8" ht="24.95" customHeight="1">
      <c r="A170" s="34">
        <v>163</v>
      </c>
      <c r="B170" s="36" t="str">
        <f>IFERROR(INDEX(Etapa1!$B$8:$H$307,MATCH(LARGE(Etapa1!$H$8:$H$307,A170),Etapa1!$H$8:$H$307,0),1),"")</f>
        <v/>
      </c>
      <c r="C170" s="36" t="str">
        <f>IFERROR(INDEX(Etapa1!$B$8:$H$307,MATCH(LARGE(Etapa1!$H$8:$H$307,A170),Etapa1!$H$8:$H$307,0),2),"")</f>
        <v/>
      </c>
      <c r="D170" s="27"/>
      <c r="E170" s="28"/>
      <c r="F170" s="29" t="str">
        <f t="shared" si="5"/>
        <v/>
      </c>
      <c r="G170" s="49"/>
      <c r="H170" s="72" t="str">
        <f t="shared" si="6"/>
        <v/>
      </c>
    </row>
    <row r="171" spans="1:8" ht="24.95" customHeight="1">
      <c r="A171" s="34">
        <v>164</v>
      </c>
      <c r="B171" s="36" t="str">
        <f>IFERROR(INDEX(Etapa1!$B$8:$H$307,MATCH(LARGE(Etapa1!$H$8:$H$307,A171),Etapa1!$H$8:$H$307,0),1),"")</f>
        <v/>
      </c>
      <c r="C171" s="36" t="str">
        <f>IFERROR(INDEX(Etapa1!$B$8:$H$307,MATCH(LARGE(Etapa1!$H$8:$H$307,A171),Etapa1!$H$8:$H$307,0),2),"")</f>
        <v/>
      </c>
      <c r="D171" s="27"/>
      <c r="E171" s="28"/>
      <c r="F171" s="29" t="str">
        <f t="shared" si="5"/>
        <v/>
      </c>
      <c r="G171" s="49"/>
      <c r="H171" s="72" t="str">
        <f t="shared" si="6"/>
        <v/>
      </c>
    </row>
    <row r="172" spans="1:8" ht="24.95" customHeight="1">
      <c r="A172" s="34">
        <v>165</v>
      </c>
      <c r="B172" s="36" t="str">
        <f>IFERROR(INDEX(Etapa1!$B$8:$H$307,MATCH(LARGE(Etapa1!$H$8:$H$307,A172),Etapa1!$H$8:$H$307,0),1),"")</f>
        <v/>
      </c>
      <c r="C172" s="36" t="str">
        <f>IFERROR(INDEX(Etapa1!$B$8:$H$307,MATCH(LARGE(Etapa1!$H$8:$H$307,A172),Etapa1!$H$8:$H$307,0),2),"")</f>
        <v/>
      </c>
      <c r="D172" s="27"/>
      <c r="E172" s="28"/>
      <c r="F172" s="29" t="str">
        <f t="shared" si="5"/>
        <v/>
      </c>
      <c r="G172" s="49"/>
      <c r="H172" s="72" t="str">
        <f t="shared" si="6"/>
        <v/>
      </c>
    </row>
    <row r="173" spans="1:8" ht="24.95" customHeight="1">
      <c r="A173" s="34">
        <v>166</v>
      </c>
      <c r="B173" s="36" t="str">
        <f>IFERROR(INDEX(Etapa1!$B$8:$H$307,MATCH(LARGE(Etapa1!$H$8:$H$307,A173),Etapa1!$H$8:$H$307,0),1),"")</f>
        <v/>
      </c>
      <c r="C173" s="36" t="str">
        <f>IFERROR(INDEX(Etapa1!$B$8:$H$307,MATCH(LARGE(Etapa1!$H$8:$H$307,A173),Etapa1!$H$8:$H$307,0),2),"")</f>
        <v/>
      </c>
      <c r="D173" s="27"/>
      <c r="E173" s="28"/>
      <c r="F173" s="29" t="str">
        <f t="shared" si="5"/>
        <v/>
      </c>
      <c r="G173" s="49"/>
      <c r="H173" s="72" t="str">
        <f t="shared" si="6"/>
        <v/>
      </c>
    </row>
    <row r="174" spans="1:8" ht="24.95" customHeight="1">
      <c r="A174" s="34">
        <v>167</v>
      </c>
      <c r="B174" s="36" t="str">
        <f>IFERROR(INDEX(Etapa1!$B$8:$H$307,MATCH(LARGE(Etapa1!$H$8:$H$307,A174),Etapa1!$H$8:$H$307,0),1),"")</f>
        <v/>
      </c>
      <c r="C174" s="36" t="str">
        <f>IFERROR(INDEX(Etapa1!$B$8:$H$307,MATCH(LARGE(Etapa1!$H$8:$H$307,A174),Etapa1!$H$8:$H$307,0),2),"")</f>
        <v/>
      </c>
      <c r="D174" s="27"/>
      <c r="E174" s="28"/>
      <c r="F174" s="29" t="str">
        <f t="shared" si="5"/>
        <v/>
      </c>
      <c r="G174" s="49"/>
      <c r="H174" s="72" t="str">
        <f t="shared" si="6"/>
        <v/>
      </c>
    </row>
    <row r="175" spans="1:8" ht="24.95" customHeight="1">
      <c r="A175" s="34">
        <v>168</v>
      </c>
      <c r="B175" s="36" t="str">
        <f>IFERROR(INDEX(Etapa1!$B$8:$H$307,MATCH(LARGE(Etapa1!$H$8:$H$307,A175),Etapa1!$H$8:$H$307,0),1),"")</f>
        <v/>
      </c>
      <c r="C175" s="36" t="str">
        <f>IFERROR(INDEX(Etapa1!$B$8:$H$307,MATCH(LARGE(Etapa1!$H$8:$H$307,A175),Etapa1!$H$8:$H$307,0),2),"")</f>
        <v/>
      </c>
      <c r="D175" s="27"/>
      <c r="E175" s="28"/>
      <c r="F175" s="29" t="str">
        <f t="shared" si="5"/>
        <v/>
      </c>
      <c r="G175" s="49"/>
      <c r="H175" s="72" t="str">
        <f t="shared" si="6"/>
        <v/>
      </c>
    </row>
    <row r="176" spans="1:8" ht="24.95" customHeight="1">
      <c r="A176" s="34">
        <v>169</v>
      </c>
      <c r="B176" s="36" t="str">
        <f>IFERROR(INDEX(Etapa1!$B$8:$H$307,MATCH(LARGE(Etapa1!$H$8:$H$307,A176),Etapa1!$H$8:$H$307,0),1),"")</f>
        <v/>
      </c>
      <c r="C176" s="36" t="str">
        <f>IFERROR(INDEX(Etapa1!$B$8:$H$307,MATCH(LARGE(Etapa1!$H$8:$H$307,A176),Etapa1!$H$8:$H$307,0),2),"")</f>
        <v/>
      </c>
      <c r="D176" s="27"/>
      <c r="E176" s="28"/>
      <c r="F176" s="29" t="str">
        <f t="shared" si="5"/>
        <v/>
      </c>
      <c r="G176" s="49"/>
      <c r="H176" s="72" t="str">
        <f t="shared" si="6"/>
        <v/>
      </c>
    </row>
    <row r="177" spans="1:8" ht="24.95" customHeight="1">
      <c r="A177" s="34">
        <v>170</v>
      </c>
      <c r="B177" s="36" t="str">
        <f>IFERROR(INDEX(Etapa1!$B$8:$H$307,MATCH(LARGE(Etapa1!$H$8:$H$307,A177),Etapa1!$H$8:$H$307,0),1),"")</f>
        <v/>
      </c>
      <c r="C177" s="36" t="str">
        <f>IFERROR(INDEX(Etapa1!$B$8:$H$307,MATCH(LARGE(Etapa1!$H$8:$H$307,A177),Etapa1!$H$8:$H$307,0),2),"")</f>
        <v/>
      </c>
      <c r="D177" s="27"/>
      <c r="E177" s="28"/>
      <c r="F177" s="29" t="str">
        <f t="shared" si="5"/>
        <v/>
      </c>
      <c r="G177" s="49"/>
      <c r="H177" s="72" t="str">
        <f t="shared" si="6"/>
        <v/>
      </c>
    </row>
    <row r="178" spans="1:8" ht="24.95" customHeight="1">
      <c r="A178" s="34">
        <v>171</v>
      </c>
      <c r="B178" s="36" t="str">
        <f>IFERROR(INDEX(Etapa1!$B$8:$H$307,MATCH(LARGE(Etapa1!$H$8:$H$307,A178),Etapa1!$H$8:$H$307,0),1),"")</f>
        <v/>
      </c>
      <c r="C178" s="36" t="str">
        <f>IFERROR(INDEX(Etapa1!$B$8:$H$307,MATCH(LARGE(Etapa1!$H$8:$H$307,A178),Etapa1!$H$8:$H$307,0),2),"")</f>
        <v/>
      </c>
      <c r="D178" s="27"/>
      <c r="E178" s="28"/>
      <c r="F178" s="29" t="str">
        <f t="shared" si="5"/>
        <v/>
      </c>
      <c r="G178" s="49"/>
      <c r="H178" s="72" t="str">
        <f t="shared" si="6"/>
        <v/>
      </c>
    </row>
    <row r="179" spans="1:8" ht="24.95" customHeight="1">
      <c r="A179" s="34">
        <v>172</v>
      </c>
      <c r="B179" s="36" t="str">
        <f>IFERROR(INDEX(Etapa1!$B$8:$H$307,MATCH(LARGE(Etapa1!$H$8:$H$307,A179),Etapa1!$H$8:$H$307,0),1),"")</f>
        <v/>
      </c>
      <c r="C179" s="36" t="str">
        <f>IFERROR(INDEX(Etapa1!$B$8:$H$307,MATCH(LARGE(Etapa1!$H$8:$H$307,A179),Etapa1!$H$8:$H$307,0),2),"")</f>
        <v/>
      </c>
      <c r="D179" s="27"/>
      <c r="E179" s="28"/>
      <c r="F179" s="29" t="str">
        <f t="shared" si="5"/>
        <v/>
      </c>
      <c r="G179" s="49"/>
      <c r="H179" s="72" t="str">
        <f t="shared" si="6"/>
        <v/>
      </c>
    </row>
    <row r="180" spans="1:8" ht="24.95" customHeight="1">
      <c r="A180" s="34">
        <v>173</v>
      </c>
      <c r="B180" s="36" t="str">
        <f>IFERROR(INDEX(Etapa1!$B$8:$H$307,MATCH(LARGE(Etapa1!$H$8:$H$307,A180),Etapa1!$H$8:$H$307,0),1),"")</f>
        <v/>
      </c>
      <c r="C180" s="36" t="str">
        <f>IFERROR(INDEX(Etapa1!$B$8:$H$307,MATCH(LARGE(Etapa1!$H$8:$H$307,A180),Etapa1!$H$8:$H$307,0),2),"")</f>
        <v/>
      </c>
      <c r="D180" s="27"/>
      <c r="E180" s="28"/>
      <c r="F180" s="29" t="str">
        <f t="shared" si="5"/>
        <v/>
      </c>
      <c r="G180" s="49"/>
      <c r="H180" s="72" t="str">
        <f t="shared" si="6"/>
        <v/>
      </c>
    </row>
    <row r="181" spans="1:8" ht="24.95" customHeight="1">
      <c r="A181" s="34">
        <v>174</v>
      </c>
      <c r="B181" s="36" t="str">
        <f>IFERROR(INDEX(Etapa1!$B$8:$H$307,MATCH(LARGE(Etapa1!$H$8:$H$307,A181),Etapa1!$H$8:$H$307,0),1),"")</f>
        <v/>
      </c>
      <c r="C181" s="36" t="str">
        <f>IFERROR(INDEX(Etapa1!$B$8:$H$307,MATCH(LARGE(Etapa1!$H$8:$H$307,A181),Etapa1!$H$8:$H$307,0),2),"")</f>
        <v/>
      </c>
      <c r="D181" s="27"/>
      <c r="E181" s="28"/>
      <c r="F181" s="29" t="str">
        <f t="shared" si="5"/>
        <v/>
      </c>
      <c r="G181" s="49"/>
      <c r="H181" s="72" t="str">
        <f t="shared" si="6"/>
        <v/>
      </c>
    </row>
    <row r="182" spans="1:8" ht="24.95" customHeight="1">
      <c r="A182" s="34">
        <v>175</v>
      </c>
      <c r="B182" s="36" t="str">
        <f>IFERROR(INDEX(Etapa1!$B$8:$H$307,MATCH(LARGE(Etapa1!$H$8:$H$307,A182),Etapa1!$H$8:$H$307,0),1),"")</f>
        <v/>
      </c>
      <c r="C182" s="36" t="str">
        <f>IFERROR(INDEX(Etapa1!$B$8:$H$307,MATCH(LARGE(Etapa1!$H$8:$H$307,A182),Etapa1!$H$8:$H$307,0),2),"")</f>
        <v/>
      </c>
      <c r="D182" s="27"/>
      <c r="E182" s="28"/>
      <c r="F182" s="29" t="str">
        <f t="shared" si="5"/>
        <v/>
      </c>
      <c r="G182" s="49"/>
      <c r="H182" s="72" t="str">
        <f t="shared" si="6"/>
        <v/>
      </c>
    </row>
    <row r="183" spans="1:8" ht="24.95" customHeight="1">
      <c r="A183" s="34">
        <v>176</v>
      </c>
      <c r="B183" s="36" t="str">
        <f>IFERROR(INDEX(Etapa1!$B$8:$H$307,MATCH(LARGE(Etapa1!$H$8:$H$307,A183),Etapa1!$H$8:$H$307,0),1),"")</f>
        <v/>
      </c>
      <c r="C183" s="36" t="str">
        <f>IFERROR(INDEX(Etapa1!$B$8:$H$307,MATCH(LARGE(Etapa1!$H$8:$H$307,A183),Etapa1!$H$8:$H$307,0),2),"")</f>
        <v/>
      </c>
      <c r="D183" s="27"/>
      <c r="E183" s="28"/>
      <c r="F183" s="29" t="str">
        <f t="shared" si="5"/>
        <v/>
      </c>
      <c r="G183" s="49"/>
      <c r="H183" s="72" t="str">
        <f t="shared" si="6"/>
        <v/>
      </c>
    </row>
    <row r="184" spans="1:8" ht="24.95" customHeight="1">
      <c r="A184" s="34">
        <v>177</v>
      </c>
      <c r="B184" s="36" t="str">
        <f>IFERROR(INDEX(Etapa1!$B$8:$H$307,MATCH(LARGE(Etapa1!$H$8:$H$307,A184),Etapa1!$H$8:$H$307,0),1),"")</f>
        <v/>
      </c>
      <c r="C184" s="36" t="str">
        <f>IFERROR(INDEX(Etapa1!$B$8:$H$307,MATCH(LARGE(Etapa1!$H$8:$H$307,A184),Etapa1!$H$8:$H$307,0),2),"")</f>
        <v/>
      </c>
      <c r="D184" s="27"/>
      <c r="E184" s="28"/>
      <c r="F184" s="29" t="str">
        <f t="shared" si="5"/>
        <v/>
      </c>
      <c r="G184" s="49"/>
      <c r="H184" s="72" t="str">
        <f t="shared" si="6"/>
        <v/>
      </c>
    </row>
    <row r="185" spans="1:8" ht="24.95" customHeight="1">
      <c r="A185" s="34">
        <v>178</v>
      </c>
      <c r="B185" s="36" t="str">
        <f>IFERROR(INDEX(Etapa1!$B$8:$H$307,MATCH(LARGE(Etapa1!$H$8:$H$307,A185),Etapa1!$H$8:$H$307,0),1),"")</f>
        <v/>
      </c>
      <c r="C185" s="36" t="str">
        <f>IFERROR(INDEX(Etapa1!$B$8:$H$307,MATCH(LARGE(Etapa1!$H$8:$H$307,A185),Etapa1!$H$8:$H$307,0),2),"")</f>
        <v/>
      </c>
      <c r="D185" s="27"/>
      <c r="E185" s="28"/>
      <c r="F185" s="29" t="str">
        <f t="shared" si="5"/>
        <v/>
      </c>
      <c r="G185" s="49"/>
      <c r="H185" s="72" t="str">
        <f t="shared" si="6"/>
        <v/>
      </c>
    </row>
    <row r="186" spans="1:8" ht="24.95" customHeight="1">
      <c r="A186" s="34">
        <v>179</v>
      </c>
      <c r="B186" s="36" t="str">
        <f>IFERROR(INDEX(Etapa1!$B$8:$H$307,MATCH(LARGE(Etapa1!$H$8:$H$307,A186),Etapa1!$H$8:$H$307,0),1),"")</f>
        <v/>
      </c>
      <c r="C186" s="36" t="str">
        <f>IFERROR(INDEX(Etapa1!$B$8:$H$307,MATCH(LARGE(Etapa1!$H$8:$H$307,A186),Etapa1!$H$8:$H$307,0),2),"")</f>
        <v/>
      </c>
      <c r="D186" s="27"/>
      <c r="E186" s="28"/>
      <c r="F186" s="29" t="str">
        <f t="shared" si="5"/>
        <v/>
      </c>
      <c r="G186" s="49"/>
      <c r="H186" s="72" t="str">
        <f t="shared" si="6"/>
        <v/>
      </c>
    </row>
    <row r="187" spans="1:8" ht="24.95" customHeight="1">
      <c r="A187" s="34">
        <v>180</v>
      </c>
      <c r="B187" s="36" t="str">
        <f>IFERROR(INDEX(Etapa1!$B$8:$H$307,MATCH(LARGE(Etapa1!$H$8:$H$307,A187),Etapa1!$H$8:$H$307,0),1),"")</f>
        <v/>
      </c>
      <c r="C187" s="36" t="str">
        <f>IFERROR(INDEX(Etapa1!$B$8:$H$307,MATCH(LARGE(Etapa1!$H$8:$H$307,A187),Etapa1!$H$8:$H$307,0),2),"")</f>
        <v/>
      </c>
      <c r="D187" s="27"/>
      <c r="E187" s="28"/>
      <c r="F187" s="29" t="str">
        <f t="shared" si="5"/>
        <v/>
      </c>
      <c r="G187" s="49"/>
      <c r="H187" s="72" t="str">
        <f t="shared" si="6"/>
        <v/>
      </c>
    </row>
    <row r="188" spans="1:8" ht="24.95" customHeight="1">
      <c r="A188" s="34">
        <v>181</v>
      </c>
      <c r="B188" s="36" t="str">
        <f>IFERROR(INDEX(Etapa1!$B$8:$H$307,MATCH(LARGE(Etapa1!$H$8:$H$307,A188),Etapa1!$H$8:$H$307,0),1),"")</f>
        <v/>
      </c>
      <c r="C188" s="36" t="str">
        <f>IFERROR(INDEX(Etapa1!$B$8:$H$307,MATCH(LARGE(Etapa1!$H$8:$H$307,A188),Etapa1!$H$8:$H$307,0),2),"")</f>
        <v/>
      </c>
      <c r="D188" s="27"/>
      <c r="E188" s="28"/>
      <c r="F188" s="29" t="str">
        <f t="shared" si="5"/>
        <v/>
      </c>
      <c r="G188" s="49"/>
      <c r="H188" s="72" t="str">
        <f t="shared" si="6"/>
        <v/>
      </c>
    </row>
    <row r="189" spans="1:8" ht="24.95" customHeight="1">
      <c r="A189" s="34">
        <v>182</v>
      </c>
      <c r="B189" s="36" t="str">
        <f>IFERROR(INDEX(Etapa1!$B$8:$H$307,MATCH(LARGE(Etapa1!$H$8:$H$307,A189),Etapa1!$H$8:$H$307,0),1),"")</f>
        <v/>
      </c>
      <c r="C189" s="36" t="str">
        <f>IFERROR(INDEX(Etapa1!$B$8:$H$307,MATCH(LARGE(Etapa1!$H$8:$H$307,A189),Etapa1!$H$8:$H$307,0),2),"")</f>
        <v/>
      </c>
      <c r="D189" s="27"/>
      <c r="E189" s="28"/>
      <c r="F189" s="29" t="str">
        <f t="shared" si="5"/>
        <v/>
      </c>
      <c r="G189" s="49"/>
      <c r="H189" s="72" t="str">
        <f t="shared" si="6"/>
        <v/>
      </c>
    </row>
    <row r="190" spans="1:8" ht="24.95" customHeight="1">
      <c r="A190" s="34">
        <v>183</v>
      </c>
      <c r="B190" s="36" t="str">
        <f>IFERROR(INDEX(Etapa1!$B$8:$H$307,MATCH(LARGE(Etapa1!$H$8:$H$307,A190),Etapa1!$H$8:$H$307,0),1),"")</f>
        <v/>
      </c>
      <c r="C190" s="36" t="str">
        <f>IFERROR(INDEX(Etapa1!$B$8:$H$307,MATCH(LARGE(Etapa1!$H$8:$H$307,A190),Etapa1!$H$8:$H$307,0),2),"")</f>
        <v/>
      </c>
      <c r="D190" s="27"/>
      <c r="E190" s="28"/>
      <c r="F190" s="29" t="str">
        <f t="shared" si="5"/>
        <v/>
      </c>
      <c r="G190" s="49"/>
      <c r="H190" s="72" t="str">
        <f t="shared" si="6"/>
        <v/>
      </c>
    </row>
    <row r="191" spans="1:8" ht="24.95" customHeight="1">
      <c r="A191" s="34">
        <v>184</v>
      </c>
      <c r="B191" s="36" t="str">
        <f>IFERROR(INDEX(Etapa1!$B$8:$H$307,MATCH(LARGE(Etapa1!$H$8:$H$307,A191),Etapa1!$H$8:$H$307,0),1),"")</f>
        <v/>
      </c>
      <c r="C191" s="36" t="str">
        <f>IFERROR(INDEX(Etapa1!$B$8:$H$307,MATCH(LARGE(Etapa1!$H$8:$H$307,A191),Etapa1!$H$8:$H$307,0),2),"")</f>
        <v/>
      </c>
      <c r="D191" s="27"/>
      <c r="E191" s="28"/>
      <c r="F191" s="29" t="str">
        <f t="shared" si="5"/>
        <v/>
      </c>
      <c r="G191" s="49"/>
      <c r="H191" s="72" t="str">
        <f t="shared" si="6"/>
        <v/>
      </c>
    </row>
    <row r="192" spans="1:8" ht="24.95" customHeight="1">
      <c r="A192" s="34">
        <v>185</v>
      </c>
      <c r="B192" s="36" t="str">
        <f>IFERROR(INDEX(Etapa1!$B$8:$H$307,MATCH(LARGE(Etapa1!$H$8:$H$307,A192),Etapa1!$H$8:$H$307,0),1),"")</f>
        <v/>
      </c>
      <c r="C192" s="36" t="str">
        <f>IFERROR(INDEX(Etapa1!$B$8:$H$307,MATCH(LARGE(Etapa1!$H$8:$H$307,A192),Etapa1!$H$8:$H$307,0),2),"")</f>
        <v/>
      </c>
      <c r="D192" s="27"/>
      <c r="E192" s="28"/>
      <c r="F192" s="29" t="str">
        <f t="shared" si="5"/>
        <v/>
      </c>
      <c r="G192" s="49"/>
      <c r="H192" s="72" t="str">
        <f t="shared" si="6"/>
        <v/>
      </c>
    </row>
    <row r="193" spans="1:8" ht="24.95" customHeight="1">
      <c r="A193" s="34">
        <v>186</v>
      </c>
      <c r="B193" s="36" t="str">
        <f>IFERROR(INDEX(Etapa1!$B$8:$H$307,MATCH(LARGE(Etapa1!$H$8:$H$307,A193),Etapa1!$H$8:$H$307,0),1),"")</f>
        <v/>
      </c>
      <c r="C193" s="36" t="str">
        <f>IFERROR(INDEX(Etapa1!$B$8:$H$307,MATCH(LARGE(Etapa1!$H$8:$H$307,A193),Etapa1!$H$8:$H$307,0),2),"")</f>
        <v/>
      </c>
      <c r="D193" s="27"/>
      <c r="E193" s="28"/>
      <c r="F193" s="29" t="str">
        <f t="shared" si="5"/>
        <v/>
      </c>
      <c r="G193" s="49"/>
      <c r="H193" s="72" t="str">
        <f t="shared" si="6"/>
        <v/>
      </c>
    </row>
    <row r="194" spans="1:8" ht="24.95" customHeight="1">
      <c r="A194" s="34">
        <v>187</v>
      </c>
      <c r="B194" s="36" t="str">
        <f>IFERROR(INDEX(Etapa1!$B$8:$H$307,MATCH(LARGE(Etapa1!$H$8:$H$307,A194),Etapa1!$H$8:$H$307,0),1),"")</f>
        <v/>
      </c>
      <c r="C194" s="36" t="str">
        <f>IFERROR(INDEX(Etapa1!$B$8:$H$307,MATCH(LARGE(Etapa1!$H$8:$H$307,A194),Etapa1!$H$8:$H$307,0),2),"")</f>
        <v/>
      </c>
      <c r="D194" s="27"/>
      <c r="E194" s="28"/>
      <c r="F194" s="29" t="str">
        <f t="shared" si="5"/>
        <v/>
      </c>
      <c r="G194" s="49"/>
      <c r="H194" s="72" t="str">
        <f t="shared" si="6"/>
        <v/>
      </c>
    </row>
    <row r="195" spans="1:8" ht="24.95" customHeight="1">
      <c r="A195" s="34">
        <v>188</v>
      </c>
      <c r="B195" s="36" t="str">
        <f>IFERROR(INDEX(Etapa1!$B$8:$H$307,MATCH(LARGE(Etapa1!$H$8:$H$307,A195),Etapa1!$H$8:$H$307,0),1),"")</f>
        <v/>
      </c>
      <c r="C195" s="36" t="str">
        <f>IFERROR(INDEX(Etapa1!$B$8:$H$307,MATCH(LARGE(Etapa1!$H$8:$H$307,A195),Etapa1!$H$8:$H$307,0),2),"")</f>
        <v/>
      </c>
      <c r="D195" s="27"/>
      <c r="E195" s="28"/>
      <c r="F195" s="29" t="str">
        <f t="shared" si="5"/>
        <v/>
      </c>
      <c r="G195" s="49"/>
      <c r="H195" s="72" t="str">
        <f t="shared" si="6"/>
        <v/>
      </c>
    </row>
    <row r="196" spans="1:8" ht="24.95" customHeight="1">
      <c r="A196" s="34">
        <v>189</v>
      </c>
      <c r="B196" s="36" t="str">
        <f>IFERROR(INDEX(Etapa1!$B$8:$H$307,MATCH(LARGE(Etapa1!$H$8:$H$307,A196),Etapa1!$H$8:$H$307,0),1),"")</f>
        <v/>
      </c>
      <c r="C196" s="36" t="str">
        <f>IFERROR(INDEX(Etapa1!$B$8:$H$307,MATCH(LARGE(Etapa1!$H$8:$H$307,A196),Etapa1!$H$8:$H$307,0),2),"")</f>
        <v/>
      </c>
      <c r="D196" s="27"/>
      <c r="E196" s="28"/>
      <c r="F196" s="29" t="str">
        <f t="shared" si="5"/>
        <v/>
      </c>
      <c r="G196" s="49"/>
      <c r="H196" s="72" t="str">
        <f t="shared" si="6"/>
        <v/>
      </c>
    </row>
    <row r="197" spans="1:8" ht="24.95" customHeight="1">
      <c r="A197" s="34">
        <v>190</v>
      </c>
      <c r="B197" s="36" t="str">
        <f>IFERROR(INDEX(Etapa1!$B$8:$H$307,MATCH(LARGE(Etapa1!$H$8:$H$307,A197),Etapa1!$H$8:$H$307,0),1),"")</f>
        <v/>
      </c>
      <c r="C197" s="36" t="str">
        <f>IFERROR(INDEX(Etapa1!$B$8:$H$307,MATCH(LARGE(Etapa1!$H$8:$H$307,A197),Etapa1!$H$8:$H$307,0),2),"")</f>
        <v/>
      </c>
      <c r="D197" s="27"/>
      <c r="E197" s="28"/>
      <c r="F197" s="29" t="str">
        <f t="shared" si="5"/>
        <v/>
      </c>
      <c r="G197" s="49"/>
      <c r="H197" s="72" t="str">
        <f t="shared" si="6"/>
        <v/>
      </c>
    </row>
    <row r="198" spans="1:8" ht="24.95" customHeight="1">
      <c r="A198" s="34">
        <v>191</v>
      </c>
      <c r="B198" s="36" t="str">
        <f>IFERROR(INDEX(Etapa1!$B$8:$H$307,MATCH(LARGE(Etapa1!$H$8:$H$307,A198),Etapa1!$H$8:$H$307,0),1),"")</f>
        <v/>
      </c>
      <c r="C198" s="36" t="str">
        <f>IFERROR(INDEX(Etapa1!$B$8:$H$307,MATCH(LARGE(Etapa1!$H$8:$H$307,A198),Etapa1!$H$8:$H$307,0),2),"")</f>
        <v/>
      </c>
      <c r="D198" s="27"/>
      <c r="E198" s="28"/>
      <c r="F198" s="29" t="str">
        <f t="shared" si="5"/>
        <v/>
      </c>
      <c r="G198" s="49"/>
      <c r="H198" s="72" t="str">
        <f t="shared" si="6"/>
        <v/>
      </c>
    </row>
    <row r="199" spans="1:8" ht="24.95" customHeight="1">
      <c r="A199" s="34">
        <v>192</v>
      </c>
      <c r="B199" s="36" t="str">
        <f>IFERROR(INDEX(Etapa1!$B$8:$H$307,MATCH(LARGE(Etapa1!$H$8:$H$307,A199),Etapa1!$H$8:$H$307,0),1),"")</f>
        <v/>
      </c>
      <c r="C199" s="36" t="str">
        <f>IFERROR(INDEX(Etapa1!$B$8:$H$307,MATCH(LARGE(Etapa1!$H$8:$H$307,A199),Etapa1!$H$8:$H$307,0),2),"")</f>
        <v/>
      </c>
      <c r="D199" s="27"/>
      <c r="E199" s="28"/>
      <c r="F199" s="29" t="str">
        <f t="shared" si="5"/>
        <v/>
      </c>
      <c r="G199" s="49"/>
      <c r="H199" s="72" t="str">
        <f t="shared" si="6"/>
        <v/>
      </c>
    </row>
    <row r="200" spans="1:8" ht="24.95" customHeight="1">
      <c r="A200" s="34">
        <v>193</v>
      </c>
      <c r="B200" s="36" t="str">
        <f>IFERROR(INDEX(Etapa1!$B$8:$H$307,MATCH(LARGE(Etapa1!$H$8:$H$307,A200),Etapa1!$H$8:$H$307,0),1),"")</f>
        <v/>
      </c>
      <c r="C200" s="36" t="str">
        <f>IFERROR(INDEX(Etapa1!$B$8:$H$307,MATCH(LARGE(Etapa1!$H$8:$H$307,A200),Etapa1!$H$8:$H$307,0),2),"")</f>
        <v/>
      </c>
      <c r="D200" s="27"/>
      <c r="E200" s="28"/>
      <c r="F200" s="29" t="str">
        <f t="shared" si="5"/>
        <v/>
      </c>
      <c r="G200" s="49"/>
      <c r="H200" s="72" t="str">
        <f t="shared" si="6"/>
        <v/>
      </c>
    </row>
    <row r="201" spans="1:8" ht="24.95" customHeight="1">
      <c r="A201" s="34">
        <v>194</v>
      </c>
      <c r="B201" s="36" t="str">
        <f>IFERROR(INDEX(Etapa1!$B$8:$H$307,MATCH(LARGE(Etapa1!$H$8:$H$307,A201),Etapa1!$H$8:$H$307,0),1),"")</f>
        <v/>
      </c>
      <c r="C201" s="36" t="str">
        <f>IFERROR(INDEX(Etapa1!$B$8:$H$307,MATCH(LARGE(Etapa1!$H$8:$H$307,A201),Etapa1!$H$8:$H$307,0),2),"")</f>
        <v/>
      </c>
      <c r="D201" s="27"/>
      <c r="E201" s="28"/>
      <c r="F201" s="29" t="str">
        <f t="shared" ref="F201:F264" si="7">IF(OR(B201="",D201=""),"",IFERROR(IF(D201&gt;$N$9,$O$8,IF(D201&gt;$N$10,$O$9,IF(D201&gt;$N$11,$O$10,IF(D201&gt;$N$12,$O$11,$O$12)))),""))</f>
        <v/>
      </c>
      <c r="G201" s="49"/>
      <c r="H201" s="72" t="str">
        <f t="shared" ref="H201:H264" si="8">IF(OR(B201="",E201="",E201&lt;&gt;"Aprovado"),"",D201+(ROW()/100000))</f>
        <v/>
      </c>
    </row>
    <row r="202" spans="1:8" ht="24.95" customHeight="1">
      <c r="A202" s="34">
        <v>195</v>
      </c>
      <c r="B202" s="36" t="str">
        <f>IFERROR(INDEX(Etapa1!$B$8:$H$307,MATCH(LARGE(Etapa1!$H$8:$H$307,A202),Etapa1!$H$8:$H$307,0),1),"")</f>
        <v/>
      </c>
      <c r="C202" s="36" t="str">
        <f>IFERROR(INDEX(Etapa1!$B$8:$H$307,MATCH(LARGE(Etapa1!$H$8:$H$307,A202),Etapa1!$H$8:$H$307,0),2),"")</f>
        <v/>
      </c>
      <c r="D202" s="27"/>
      <c r="E202" s="28"/>
      <c r="F202" s="29" t="str">
        <f t="shared" si="7"/>
        <v/>
      </c>
      <c r="G202" s="49"/>
      <c r="H202" s="72" t="str">
        <f t="shared" si="8"/>
        <v/>
      </c>
    </row>
    <row r="203" spans="1:8" ht="24.95" customHeight="1">
      <c r="A203" s="34">
        <v>196</v>
      </c>
      <c r="B203" s="36" t="str">
        <f>IFERROR(INDEX(Etapa1!$B$8:$H$307,MATCH(LARGE(Etapa1!$H$8:$H$307,A203),Etapa1!$H$8:$H$307,0),1),"")</f>
        <v/>
      </c>
      <c r="C203" s="36" t="str">
        <f>IFERROR(INDEX(Etapa1!$B$8:$H$307,MATCH(LARGE(Etapa1!$H$8:$H$307,A203),Etapa1!$H$8:$H$307,0),2),"")</f>
        <v/>
      </c>
      <c r="D203" s="27"/>
      <c r="E203" s="28"/>
      <c r="F203" s="29" t="str">
        <f t="shared" si="7"/>
        <v/>
      </c>
      <c r="G203" s="49"/>
      <c r="H203" s="72" t="str">
        <f t="shared" si="8"/>
        <v/>
      </c>
    </row>
    <row r="204" spans="1:8" ht="24.95" customHeight="1">
      <c r="A204" s="34">
        <v>197</v>
      </c>
      <c r="B204" s="36" t="str">
        <f>IFERROR(INDEX(Etapa1!$B$8:$H$307,MATCH(LARGE(Etapa1!$H$8:$H$307,A204),Etapa1!$H$8:$H$307,0),1),"")</f>
        <v/>
      </c>
      <c r="C204" s="36" t="str">
        <f>IFERROR(INDEX(Etapa1!$B$8:$H$307,MATCH(LARGE(Etapa1!$H$8:$H$307,A204),Etapa1!$H$8:$H$307,0),2),"")</f>
        <v/>
      </c>
      <c r="D204" s="27"/>
      <c r="E204" s="28"/>
      <c r="F204" s="29" t="str">
        <f t="shared" si="7"/>
        <v/>
      </c>
      <c r="G204" s="49"/>
      <c r="H204" s="72" t="str">
        <f t="shared" si="8"/>
        <v/>
      </c>
    </row>
    <row r="205" spans="1:8" ht="24.95" customHeight="1">
      <c r="A205" s="34">
        <v>198</v>
      </c>
      <c r="B205" s="36" t="str">
        <f>IFERROR(INDEX(Etapa1!$B$8:$H$307,MATCH(LARGE(Etapa1!$H$8:$H$307,A205),Etapa1!$H$8:$H$307,0),1),"")</f>
        <v/>
      </c>
      <c r="C205" s="36" t="str">
        <f>IFERROR(INDEX(Etapa1!$B$8:$H$307,MATCH(LARGE(Etapa1!$H$8:$H$307,A205),Etapa1!$H$8:$H$307,0),2),"")</f>
        <v/>
      </c>
      <c r="D205" s="27"/>
      <c r="E205" s="28"/>
      <c r="F205" s="29" t="str">
        <f t="shared" si="7"/>
        <v/>
      </c>
      <c r="G205" s="49"/>
      <c r="H205" s="72" t="str">
        <f t="shared" si="8"/>
        <v/>
      </c>
    </row>
    <row r="206" spans="1:8" ht="24.95" customHeight="1">
      <c r="A206" s="34">
        <v>199</v>
      </c>
      <c r="B206" s="36" t="str">
        <f>IFERROR(INDEX(Etapa1!$B$8:$H$307,MATCH(LARGE(Etapa1!$H$8:$H$307,A206),Etapa1!$H$8:$H$307,0),1),"")</f>
        <v/>
      </c>
      <c r="C206" s="36" t="str">
        <f>IFERROR(INDEX(Etapa1!$B$8:$H$307,MATCH(LARGE(Etapa1!$H$8:$H$307,A206),Etapa1!$H$8:$H$307,0),2),"")</f>
        <v/>
      </c>
      <c r="D206" s="27"/>
      <c r="E206" s="28"/>
      <c r="F206" s="29" t="str">
        <f t="shared" si="7"/>
        <v/>
      </c>
      <c r="G206" s="49"/>
      <c r="H206" s="72" t="str">
        <f t="shared" si="8"/>
        <v/>
      </c>
    </row>
    <row r="207" spans="1:8" ht="24.95" customHeight="1">
      <c r="A207" s="34">
        <v>200</v>
      </c>
      <c r="B207" s="36" t="str">
        <f>IFERROR(INDEX(Etapa1!$B$8:$H$307,MATCH(LARGE(Etapa1!$H$8:$H$307,A207),Etapa1!$H$8:$H$307,0),1),"")</f>
        <v/>
      </c>
      <c r="C207" s="36" t="str">
        <f>IFERROR(INDEX(Etapa1!$B$8:$H$307,MATCH(LARGE(Etapa1!$H$8:$H$307,A207),Etapa1!$H$8:$H$307,0),2),"")</f>
        <v/>
      </c>
      <c r="D207" s="27"/>
      <c r="E207" s="28"/>
      <c r="F207" s="29" t="str">
        <f t="shared" si="7"/>
        <v/>
      </c>
      <c r="G207" s="49"/>
      <c r="H207" s="72" t="str">
        <f t="shared" si="8"/>
        <v/>
      </c>
    </row>
    <row r="208" spans="1:8" ht="24.95" customHeight="1">
      <c r="A208" s="34">
        <v>201</v>
      </c>
      <c r="B208" s="36" t="str">
        <f>IFERROR(INDEX(Etapa1!$B$8:$H$307,MATCH(LARGE(Etapa1!$H$8:$H$307,A208),Etapa1!$H$8:$H$307,0),1),"")</f>
        <v/>
      </c>
      <c r="C208" s="36" t="str">
        <f>IFERROR(INDEX(Etapa1!$B$8:$H$307,MATCH(LARGE(Etapa1!$H$8:$H$307,A208),Etapa1!$H$8:$H$307,0),2),"")</f>
        <v/>
      </c>
      <c r="D208" s="27"/>
      <c r="E208" s="28"/>
      <c r="F208" s="29" t="str">
        <f t="shared" si="7"/>
        <v/>
      </c>
      <c r="G208" s="49"/>
      <c r="H208" s="72" t="str">
        <f t="shared" si="8"/>
        <v/>
      </c>
    </row>
    <row r="209" spans="1:8" ht="24.95" customHeight="1">
      <c r="A209" s="34">
        <v>202</v>
      </c>
      <c r="B209" s="36" t="str">
        <f>IFERROR(INDEX(Etapa1!$B$8:$H$307,MATCH(LARGE(Etapa1!$H$8:$H$307,A209),Etapa1!$H$8:$H$307,0),1),"")</f>
        <v/>
      </c>
      <c r="C209" s="36" t="str">
        <f>IFERROR(INDEX(Etapa1!$B$8:$H$307,MATCH(LARGE(Etapa1!$H$8:$H$307,A209),Etapa1!$H$8:$H$307,0),2),"")</f>
        <v/>
      </c>
      <c r="D209" s="27"/>
      <c r="E209" s="28"/>
      <c r="F209" s="29" t="str">
        <f t="shared" si="7"/>
        <v/>
      </c>
      <c r="G209" s="49"/>
      <c r="H209" s="72" t="str">
        <f t="shared" si="8"/>
        <v/>
      </c>
    </row>
    <row r="210" spans="1:8" ht="24.95" customHeight="1">
      <c r="A210" s="34">
        <v>203</v>
      </c>
      <c r="B210" s="36" t="str">
        <f>IFERROR(INDEX(Etapa1!$B$8:$H$307,MATCH(LARGE(Etapa1!$H$8:$H$307,A210),Etapa1!$H$8:$H$307,0),1),"")</f>
        <v/>
      </c>
      <c r="C210" s="36" t="str">
        <f>IFERROR(INDEX(Etapa1!$B$8:$H$307,MATCH(LARGE(Etapa1!$H$8:$H$307,A210),Etapa1!$H$8:$H$307,0),2),"")</f>
        <v/>
      </c>
      <c r="D210" s="27"/>
      <c r="E210" s="28"/>
      <c r="F210" s="29" t="str">
        <f t="shared" si="7"/>
        <v/>
      </c>
      <c r="G210" s="49"/>
      <c r="H210" s="72" t="str">
        <f t="shared" si="8"/>
        <v/>
      </c>
    </row>
    <row r="211" spans="1:8" ht="24.95" customHeight="1">
      <c r="A211" s="34">
        <v>204</v>
      </c>
      <c r="B211" s="36" t="str">
        <f>IFERROR(INDEX(Etapa1!$B$8:$H$307,MATCH(LARGE(Etapa1!$H$8:$H$307,A211),Etapa1!$H$8:$H$307,0),1),"")</f>
        <v/>
      </c>
      <c r="C211" s="36" t="str">
        <f>IFERROR(INDEX(Etapa1!$B$8:$H$307,MATCH(LARGE(Etapa1!$H$8:$H$307,A211),Etapa1!$H$8:$H$307,0),2),"")</f>
        <v/>
      </c>
      <c r="D211" s="27"/>
      <c r="E211" s="28"/>
      <c r="F211" s="29" t="str">
        <f t="shared" si="7"/>
        <v/>
      </c>
      <c r="G211" s="49"/>
      <c r="H211" s="72" t="str">
        <f t="shared" si="8"/>
        <v/>
      </c>
    </row>
    <row r="212" spans="1:8" ht="24.95" customHeight="1">
      <c r="A212" s="34">
        <v>205</v>
      </c>
      <c r="B212" s="36" t="str">
        <f>IFERROR(INDEX(Etapa1!$B$8:$H$307,MATCH(LARGE(Etapa1!$H$8:$H$307,A212),Etapa1!$H$8:$H$307,0),1),"")</f>
        <v/>
      </c>
      <c r="C212" s="36" t="str">
        <f>IFERROR(INDEX(Etapa1!$B$8:$H$307,MATCH(LARGE(Etapa1!$H$8:$H$307,A212),Etapa1!$H$8:$H$307,0),2),"")</f>
        <v/>
      </c>
      <c r="D212" s="27"/>
      <c r="E212" s="28"/>
      <c r="F212" s="29" t="str">
        <f t="shared" si="7"/>
        <v/>
      </c>
      <c r="G212" s="49"/>
      <c r="H212" s="72" t="str">
        <f t="shared" si="8"/>
        <v/>
      </c>
    </row>
    <row r="213" spans="1:8" ht="24.95" customHeight="1">
      <c r="A213" s="34">
        <v>206</v>
      </c>
      <c r="B213" s="36" t="str">
        <f>IFERROR(INDEX(Etapa1!$B$8:$H$307,MATCH(LARGE(Etapa1!$H$8:$H$307,A213),Etapa1!$H$8:$H$307,0),1),"")</f>
        <v/>
      </c>
      <c r="C213" s="36" t="str">
        <f>IFERROR(INDEX(Etapa1!$B$8:$H$307,MATCH(LARGE(Etapa1!$H$8:$H$307,A213),Etapa1!$H$8:$H$307,0),2),"")</f>
        <v/>
      </c>
      <c r="D213" s="27"/>
      <c r="E213" s="28"/>
      <c r="F213" s="29" t="str">
        <f t="shared" si="7"/>
        <v/>
      </c>
      <c r="G213" s="49"/>
      <c r="H213" s="72" t="str">
        <f t="shared" si="8"/>
        <v/>
      </c>
    </row>
    <row r="214" spans="1:8" ht="24.95" customHeight="1">
      <c r="A214" s="34">
        <v>207</v>
      </c>
      <c r="B214" s="36" t="str">
        <f>IFERROR(INDEX(Etapa1!$B$8:$H$307,MATCH(LARGE(Etapa1!$H$8:$H$307,A214),Etapa1!$H$8:$H$307,0),1),"")</f>
        <v/>
      </c>
      <c r="C214" s="36" t="str">
        <f>IFERROR(INDEX(Etapa1!$B$8:$H$307,MATCH(LARGE(Etapa1!$H$8:$H$307,A214),Etapa1!$H$8:$H$307,0),2),"")</f>
        <v/>
      </c>
      <c r="D214" s="27"/>
      <c r="E214" s="28"/>
      <c r="F214" s="29" t="str">
        <f t="shared" si="7"/>
        <v/>
      </c>
      <c r="G214" s="49"/>
      <c r="H214" s="72" t="str">
        <f t="shared" si="8"/>
        <v/>
      </c>
    </row>
    <row r="215" spans="1:8" ht="24.95" customHeight="1">
      <c r="A215" s="34">
        <v>208</v>
      </c>
      <c r="B215" s="36" t="str">
        <f>IFERROR(INDEX(Etapa1!$B$8:$H$307,MATCH(LARGE(Etapa1!$H$8:$H$307,A215),Etapa1!$H$8:$H$307,0),1),"")</f>
        <v/>
      </c>
      <c r="C215" s="36" t="str">
        <f>IFERROR(INDEX(Etapa1!$B$8:$H$307,MATCH(LARGE(Etapa1!$H$8:$H$307,A215),Etapa1!$H$8:$H$307,0),2),"")</f>
        <v/>
      </c>
      <c r="D215" s="27"/>
      <c r="E215" s="28"/>
      <c r="F215" s="29" t="str">
        <f t="shared" si="7"/>
        <v/>
      </c>
      <c r="G215" s="49"/>
      <c r="H215" s="72" t="str">
        <f t="shared" si="8"/>
        <v/>
      </c>
    </row>
    <row r="216" spans="1:8" ht="24.95" customHeight="1">
      <c r="A216" s="34">
        <v>209</v>
      </c>
      <c r="B216" s="36" t="str">
        <f>IFERROR(INDEX(Etapa1!$B$8:$H$307,MATCH(LARGE(Etapa1!$H$8:$H$307,A216),Etapa1!$H$8:$H$307,0),1),"")</f>
        <v/>
      </c>
      <c r="C216" s="36" t="str">
        <f>IFERROR(INDEX(Etapa1!$B$8:$H$307,MATCH(LARGE(Etapa1!$H$8:$H$307,A216),Etapa1!$H$8:$H$307,0),2),"")</f>
        <v/>
      </c>
      <c r="D216" s="27"/>
      <c r="E216" s="28"/>
      <c r="F216" s="29" t="str">
        <f t="shared" si="7"/>
        <v/>
      </c>
      <c r="G216" s="49"/>
      <c r="H216" s="72" t="str">
        <f t="shared" si="8"/>
        <v/>
      </c>
    </row>
    <row r="217" spans="1:8" ht="24.95" customHeight="1">
      <c r="A217" s="34">
        <v>210</v>
      </c>
      <c r="B217" s="36" t="str">
        <f>IFERROR(INDEX(Etapa1!$B$8:$H$307,MATCH(LARGE(Etapa1!$H$8:$H$307,A217),Etapa1!$H$8:$H$307,0),1),"")</f>
        <v/>
      </c>
      <c r="C217" s="36" t="str">
        <f>IFERROR(INDEX(Etapa1!$B$8:$H$307,MATCH(LARGE(Etapa1!$H$8:$H$307,A217),Etapa1!$H$8:$H$307,0),2),"")</f>
        <v/>
      </c>
      <c r="D217" s="27"/>
      <c r="E217" s="28"/>
      <c r="F217" s="29" t="str">
        <f t="shared" si="7"/>
        <v/>
      </c>
      <c r="G217" s="49"/>
      <c r="H217" s="72" t="str">
        <f t="shared" si="8"/>
        <v/>
      </c>
    </row>
    <row r="218" spans="1:8" ht="24.95" customHeight="1">
      <c r="A218" s="34">
        <v>211</v>
      </c>
      <c r="B218" s="36" t="str">
        <f>IFERROR(INDEX(Etapa1!$B$8:$H$307,MATCH(LARGE(Etapa1!$H$8:$H$307,A218),Etapa1!$H$8:$H$307,0),1),"")</f>
        <v/>
      </c>
      <c r="C218" s="36" t="str">
        <f>IFERROR(INDEX(Etapa1!$B$8:$H$307,MATCH(LARGE(Etapa1!$H$8:$H$307,A218),Etapa1!$H$8:$H$307,0),2),"")</f>
        <v/>
      </c>
      <c r="D218" s="27"/>
      <c r="E218" s="28"/>
      <c r="F218" s="29" t="str">
        <f t="shared" si="7"/>
        <v/>
      </c>
      <c r="G218" s="49"/>
      <c r="H218" s="72" t="str">
        <f t="shared" si="8"/>
        <v/>
      </c>
    </row>
    <row r="219" spans="1:8" ht="24.95" customHeight="1">
      <c r="A219" s="34">
        <v>212</v>
      </c>
      <c r="B219" s="36" t="str">
        <f>IFERROR(INDEX(Etapa1!$B$8:$H$307,MATCH(LARGE(Etapa1!$H$8:$H$307,A219),Etapa1!$H$8:$H$307,0),1),"")</f>
        <v/>
      </c>
      <c r="C219" s="36" t="str">
        <f>IFERROR(INDEX(Etapa1!$B$8:$H$307,MATCH(LARGE(Etapa1!$H$8:$H$307,A219),Etapa1!$H$8:$H$307,0),2),"")</f>
        <v/>
      </c>
      <c r="D219" s="27"/>
      <c r="E219" s="28"/>
      <c r="F219" s="29" t="str">
        <f t="shared" si="7"/>
        <v/>
      </c>
      <c r="G219" s="49"/>
      <c r="H219" s="72" t="str">
        <f t="shared" si="8"/>
        <v/>
      </c>
    </row>
    <row r="220" spans="1:8" ht="24.95" customHeight="1">
      <c r="A220" s="34">
        <v>213</v>
      </c>
      <c r="B220" s="36" t="str">
        <f>IFERROR(INDEX(Etapa1!$B$8:$H$307,MATCH(LARGE(Etapa1!$H$8:$H$307,A220),Etapa1!$H$8:$H$307,0),1),"")</f>
        <v/>
      </c>
      <c r="C220" s="36" t="str">
        <f>IFERROR(INDEX(Etapa1!$B$8:$H$307,MATCH(LARGE(Etapa1!$H$8:$H$307,A220),Etapa1!$H$8:$H$307,0),2),"")</f>
        <v/>
      </c>
      <c r="D220" s="27"/>
      <c r="E220" s="28"/>
      <c r="F220" s="29" t="str">
        <f t="shared" si="7"/>
        <v/>
      </c>
      <c r="G220" s="49"/>
      <c r="H220" s="72" t="str">
        <f t="shared" si="8"/>
        <v/>
      </c>
    </row>
    <row r="221" spans="1:8" ht="24.95" customHeight="1">
      <c r="A221" s="34">
        <v>214</v>
      </c>
      <c r="B221" s="36" t="str">
        <f>IFERROR(INDEX(Etapa1!$B$8:$H$307,MATCH(LARGE(Etapa1!$H$8:$H$307,A221),Etapa1!$H$8:$H$307,0),1),"")</f>
        <v/>
      </c>
      <c r="C221" s="36" t="str">
        <f>IFERROR(INDEX(Etapa1!$B$8:$H$307,MATCH(LARGE(Etapa1!$H$8:$H$307,A221),Etapa1!$H$8:$H$307,0),2),"")</f>
        <v/>
      </c>
      <c r="D221" s="27"/>
      <c r="E221" s="28"/>
      <c r="F221" s="29" t="str">
        <f t="shared" si="7"/>
        <v/>
      </c>
      <c r="G221" s="49"/>
      <c r="H221" s="72" t="str">
        <f t="shared" si="8"/>
        <v/>
      </c>
    </row>
    <row r="222" spans="1:8" ht="24.95" customHeight="1">
      <c r="A222" s="34">
        <v>215</v>
      </c>
      <c r="B222" s="36" t="str">
        <f>IFERROR(INDEX(Etapa1!$B$8:$H$307,MATCH(LARGE(Etapa1!$H$8:$H$307,A222),Etapa1!$H$8:$H$307,0),1),"")</f>
        <v/>
      </c>
      <c r="C222" s="36" t="str">
        <f>IFERROR(INDEX(Etapa1!$B$8:$H$307,MATCH(LARGE(Etapa1!$H$8:$H$307,A222),Etapa1!$H$8:$H$307,0),2),"")</f>
        <v/>
      </c>
      <c r="D222" s="27"/>
      <c r="E222" s="28"/>
      <c r="F222" s="29" t="str">
        <f t="shared" si="7"/>
        <v/>
      </c>
      <c r="G222" s="49"/>
      <c r="H222" s="72" t="str">
        <f t="shared" si="8"/>
        <v/>
      </c>
    </row>
    <row r="223" spans="1:8" ht="24.95" customHeight="1">
      <c r="A223" s="34">
        <v>216</v>
      </c>
      <c r="B223" s="36" t="str">
        <f>IFERROR(INDEX(Etapa1!$B$8:$H$307,MATCH(LARGE(Etapa1!$H$8:$H$307,A223),Etapa1!$H$8:$H$307,0),1),"")</f>
        <v/>
      </c>
      <c r="C223" s="36" t="str">
        <f>IFERROR(INDEX(Etapa1!$B$8:$H$307,MATCH(LARGE(Etapa1!$H$8:$H$307,A223),Etapa1!$H$8:$H$307,0),2),"")</f>
        <v/>
      </c>
      <c r="D223" s="27"/>
      <c r="E223" s="28"/>
      <c r="F223" s="29" t="str">
        <f t="shared" si="7"/>
        <v/>
      </c>
      <c r="G223" s="49"/>
      <c r="H223" s="72" t="str">
        <f t="shared" si="8"/>
        <v/>
      </c>
    </row>
    <row r="224" spans="1:8" ht="24.95" customHeight="1">
      <c r="A224" s="34">
        <v>217</v>
      </c>
      <c r="B224" s="36" t="str">
        <f>IFERROR(INDEX(Etapa1!$B$8:$H$307,MATCH(LARGE(Etapa1!$H$8:$H$307,A224),Etapa1!$H$8:$H$307,0),1),"")</f>
        <v/>
      </c>
      <c r="C224" s="36" t="str">
        <f>IFERROR(INDEX(Etapa1!$B$8:$H$307,MATCH(LARGE(Etapa1!$H$8:$H$307,A224),Etapa1!$H$8:$H$307,0),2),"")</f>
        <v/>
      </c>
      <c r="D224" s="27"/>
      <c r="E224" s="28"/>
      <c r="F224" s="29" t="str">
        <f t="shared" si="7"/>
        <v/>
      </c>
      <c r="G224" s="49"/>
      <c r="H224" s="72" t="str">
        <f t="shared" si="8"/>
        <v/>
      </c>
    </row>
    <row r="225" spans="1:8" ht="24.95" customHeight="1">
      <c r="A225" s="34">
        <v>218</v>
      </c>
      <c r="B225" s="36" t="str">
        <f>IFERROR(INDEX(Etapa1!$B$8:$H$307,MATCH(LARGE(Etapa1!$H$8:$H$307,A225),Etapa1!$H$8:$H$307,0),1),"")</f>
        <v/>
      </c>
      <c r="C225" s="36" t="str">
        <f>IFERROR(INDEX(Etapa1!$B$8:$H$307,MATCH(LARGE(Etapa1!$H$8:$H$307,A225),Etapa1!$H$8:$H$307,0),2),"")</f>
        <v/>
      </c>
      <c r="D225" s="27"/>
      <c r="E225" s="28"/>
      <c r="F225" s="29" t="str">
        <f t="shared" si="7"/>
        <v/>
      </c>
      <c r="G225" s="49"/>
      <c r="H225" s="72" t="str">
        <f t="shared" si="8"/>
        <v/>
      </c>
    </row>
    <row r="226" spans="1:8" ht="24.95" customHeight="1">
      <c r="A226" s="34">
        <v>219</v>
      </c>
      <c r="B226" s="36" t="str">
        <f>IFERROR(INDEX(Etapa1!$B$8:$H$307,MATCH(LARGE(Etapa1!$H$8:$H$307,A226),Etapa1!$H$8:$H$307,0),1),"")</f>
        <v/>
      </c>
      <c r="C226" s="36" t="str">
        <f>IFERROR(INDEX(Etapa1!$B$8:$H$307,MATCH(LARGE(Etapa1!$H$8:$H$307,A226),Etapa1!$H$8:$H$307,0),2),"")</f>
        <v/>
      </c>
      <c r="D226" s="27"/>
      <c r="E226" s="28"/>
      <c r="F226" s="29" t="str">
        <f t="shared" si="7"/>
        <v/>
      </c>
      <c r="G226" s="49"/>
      <c r="H226" s="72" t="str">
        <f t="shared" si="8"/>
        <v/>
      </c>
    </row>
    <row r="227" spans="1:8" ht="24.95" customHeight="1">
      <c r="A227" s="34">
        <v>220</v>
      </c>
      <c r="B227" s="36" t="str">
        <f>IFERROR(INDEX(Etapa1!$B$8:$H$307,MATCH(LARGE(Etapa1!$H$8:$H$307,A227),Etapa1!$H$8:$H$307,0),1),"")</f>
        <v/>
      </c>
      <c r="C227" s="36" t="str">
        <f>IFERROR(INDEX(Etapa1!$B$8:$H$307,MATCH(LARGE(Etapa1!$H$8:$H$307,A227),Etapa1!$H$8:$H$307,0),2),"")</f>
        <v/>
      </c>
      <c r="D227" s="27"/>
      <c r="E227" s="28"/>
      <c r="F227" s="29" t="str">
        <f t="shared" si="7"/>
        <v/>
      </c>
      <c r="G227" s="49"/>
      <c r="H227" s="72" t="str">
        <f t="shared" si="8"/>
        <v/>
      </c>
    </row>
    <row r="228" spans="1:8" ht="24.95" customHeight="1">
      <c r="A228" s="34">
        <v>221</v>
      </c>
      <c r="B228" s="36" t="str">
        <f>IFERROR(INDEX(Etapa1!$B$8:$H$307,MATCH(LARGE(Etapa1!$H$8:$H$307,A228),Etapa1!$H$8:$H$307,0),1),"")</f>
        <v/>
      </c>
      <c r="C228" s="36" t="str">
        <f>IFERROR(INDEX(Etapa1!$B$8:$H$307,MATCH(LARGE(Etapa1!$H$8:$H$307,A228),Etapa1!$H$8:$H$307,0),2),"")</f>
        <v/>
      </c>
      <c r="D228" s="27"/>
      <c r="E228" s="28"/>
      <c r="F228" s="29" t="str">
        <f t="shared" si="7"/>
        <v/>
      </c>
      <c r="G228" s="49"/>
      <c r="H228" s="72" t="str">
        <f t="shared" si="8"/>
        <v/>
      </c>
    </row>
    <row r="229" spans="1:8" ht="24.95" customHeight="1">
      <c r="A229" s="34">
        <v>222</v>
      </c>
      <c r="B229" s="36" t="str">
        <f>IFERROR(INDEX(Etapa1!$B$8:$H$307,MATCH(LARGE(Etapa1!$H$8:$H$307,A229),Etapa1!$H$8:$H$307,0),1),"")</f>
        <v/>
      </c>
      <c r="C229" s="36" t="str">
        <f>IFERROR(INDEX(Etapa1!$B$8:$H$307,MATCH(LARGE(Etapa1!$H$8:$H$307,A229),Etapa1!$H$8:$H$307,0),2),"")</f>
        <v/>
      </c>
      <c r="D229" s="27"/>
      <c r="E229" s="28"/>
      <c r="F229" s="29" t="str">
        <f t="shared" si="7"/>
        <v/>
      </c>
      <c r="G229" s="49"/>
      <c r="H229" s="72" t="str">
        <f t="shared" si="8"/>
        <v/>
      </c>
    </row>
    <row r="230" spans="1:8" ht="24.95" customHeight="1">
      <c r="A230" s="34">
        <v>223</v>
      </c>
      <c r="B230" s="36" t="str">
        <f>IFERROR(INDEX(Etapa1!$B$8:$H$307,MATCH(LARGE(Etapa1!$H$8:$H$307,A230),Etapa1!$H$8:$H$307,0),1),"")</f>
        <v/>
      </c>
      <c r="C230" s="36" t="str">
        <f>IFERROR(INDEX(Etapa1!$B$8:$H$307,MATCH(LARGE(Etapa1!$H$8:$H$307,A230),Etapa1!$H$8:$H$307,0),2),"")</f>
        <v/>
      </c>
      <c r="D230" s="27"/>
      <c r="E230" s="28"/>
      <c r="F230" s="29" t="str">
        <f t="shared" si="7"/>
        <v/>
      </c>
      <c r="G230" s="49"/>
      <c r="H230" s="72" t="str">
        <f t="shared" si="8"/>
        <v/>
      </c>
    </row>
    <row r="231" spans="1:8" ht="24.95" customHeight="1">
      <c r="A231" s="34">
        <v>224</v>
      </c>
      <c r="B231" s="36" t="str">
        <f>IFERROR(INDEX(Etapa1!$B$8:$H$307,MATCH(LARGE(Etapa1!$H$8:$H$307,A231),Etapa1!$H$8:$H$307,0),1),"")</f>
        <v/>
      </c>
      <c r="C231" s="36" t="str">
        <f>IFERROR(INDEX(Etapa1!$B$8:$H$307,MATCH(LARGE(Etapa1!$H$8:$H$307,A231),Etapa1!$H$8:$H$307,0),2),"")</f>
        <v/>
      </c>
      <c r="D231" s="27"/>
      <c r="E231" s="28"/>
      <c r="F231" s="29" t="str">
        <f t="shared" si="7"/>
        <v/>
      </c>
      <c r="G231" s="49"/>
      <c r="H231" s="72" t="str">
        <f t="shared" si="8"/>
        <v/>
      </c>
    </row>
    <row r="232" spans="1:8" ht="24.95" customHeight="1">
      <c r="A232" s="34">
        <v>225</v>
      </c>
      <c r="B232" s="36" t="str">
        <f>IFERROR(INDEX(Etapa1!$B$8:$H$307,MATCH(LARGE(Etapa1!$H$8:$H$307,A232),Etapa1!$H$8:$H$307,0),1),"")</f>
        <v/>
      </c>
      <c r="C232" s="36" t="str">
        <f>IFERROR(INDEX(Etapa1!$B$8:$H$307,MATCH(LARGE(Etapa1!$H$8:$H$307,A232),Etapa1!$H$8:$H$307,0),2),"")</f>
        <v/>
      </c>
      <c r="D232" s="27"/>
      <c r="E232" s="28"/>
      <c r="F232" s="29" t="str">
        <f t="shared" si="7"/>
        <v/>
      </c>
      <c r="G232" s="49"/>
      <c r="H232" s="72" t="str">
        <f t="shared" si="8"/>
        <v/>
      </c>
    </row>
    <row r="233" spans="1:8" ht="24.95" customHeight="1">
      <c r="A233" s="34">
        <v>226</v>
      </c>
      <c r="B233" s="36" t="str">
        <f>IFERROR(INDEX(Etapa1!$B$8:$H$307,MATCH(LARGE(Etapa1!$H$8:$H$307,A233),Etapa1!$H$8:$H$307,0),1),"")</f>
        <v/>
      </c>
      <c r="C233" s="36" t="str">
        <f>IFERROR(INDEX(Etapa1!$B$8:$H$307,MATCH(LARGE(Etapa1!$H$8:$H$307,A233),Etapa1!$H$8:$H$307,0),2),"")</f>
        <v/>
      </c>
      <c r="D233" s="27"/>
      <c r="E233" s="28"/>
      <c r="F233" s="29" t="str">
        <f t="shared" si="7"/>
        <v/>
      </c>
      <c r="G233" s="49"/>
      <c r="H233" s="72" t="str">
        <f t="shared" si="8"/>
        <v/>
      </c>
    </row>
    <row r="234" spans="1:8" ht="24.95" customHeight="1">
      <c r="A234" s="34">
        <v>227</v>
      </c>
      <c r="B234" s="36" t="str">
        <f>IFERROR(INDEX(Etapa1!$B$8:$H$307,MATCH(LARGE(Etapa1!$H$8:$H$307,A234),Etapa1!$H$8:$H$307,0),1),"")</f>
        <v/>
      </c>
      <c r="C234" s="36" t="str">
        <f>IFERROR(INDEX(Etapa1!$B$8:$H$307,MATCH(LARGE(Etapa1!$H$8:$H$307,A234),Etapa1!$H$8:$H$307,0),2),"")</f>
        <v/>
      </c>
      <c r="D234" s="27"/>
      <c r="E234" s="28"/>
      <c r="F234" s="29" t="str">
        <f t="shared" si="7"/>
        <v/>
      </c>
      <c r="G234" s="49"/>
      <c r="H234" s="72" t="str">
        <f t="shared" si="8"/>
        <v/>
      </c>
    </row>
    <row r="235" spans="1:8" ht="24.95" customHeight="1">
      <c r="A235" s="34">
        <v>228</v>
      </c>
      <c r="B235" s="36" t="str">
        <f>IFERROR(INDEX(Etapa1!$B$8:$H$307,MATCH(LARGE(Etapa1!$H$8:$H$307,A235),Etapa1!$H$8:$H$307,0),1),"")</f>
        <v/>
      </c>
      <c r="C235" s="36" t="str">
        <f>IFERROR(INDEX(Etapa1!$B$8:$H$307,MATCH(LARGE(Etapa1!$H$8:$H$307,A235),Etapa1!$H$8:$H$307,0),2),"")</f>
        <v/>
      </c>
      <c r="D235" s="27"/>
      <c r="E235" s="28"/>
      <c r="F235" s="29" t="str">
        <f t="shared" si="7"/>
        <v/>
      </c>
      <c r="G235" s="49"/>
      <c r="H235" s="72" t="str">
        <f t="shared" si="8"/>
        <v/>
      </c>
    </row>
    <row r="236" spans="1:8" ht="24.95" customHeight="1">
      <c r="A236" s="34">
        <v>229</v>
      </c>
      <c r="B236" s="36" t="str">
        <f>IFERROR(INDEX(Etapa1!$B$8:$H$307,MATCH(LARGE(Etapa1!$H$8:$H$307,A236),Etapa1!$H$8:$H$307,0),1),"")</f>
        <v/>
      </c>
      <c r="C236" s="36" t="str">
        <f>IFERROR(INDEX(Etapa1!$B$8:$H$307,MATCH(LARGE(Etapa1!$H$8:$H$307,A236),Etapa1!$H$8:$H$307,0),2),"")</f>
        <v/>
      </c>
      <c r="D236" s="27"/>
      <c r="E236" s="28"/>
      <c r="F236" s="29" t="str">
        <f t="shared" si="7"/>
        <v/>
      </c>
      <c r="G236" s="49"/>
      <c r="H236" s="72" t="str">
        <f t="shared" si="8"/>
        <v/>
      </c>
    </row>
    <row r="237" spans="1:8" ht="24.95" customHeight="1">
      <c r="A237" s="34">
        <v>230</v>
      </c>
      <c r="B237" s="36" t="str">
        <f>IFERROR(INDEX(Etapa1!$B$8:$H$307,MATCH(LARGE(Etapa1!$H$8:$H$307,A237),Etapa1!$H$8:$H$307,0),1),"")</f>
        <v/>
      </c>
      <c r="C237" s="36" t="str">
        <f>IFERROR(INDEX(Etapa1!$B$8:$H$307,MATCH(LARGE(Etapa1!$H$8:$H$307,A237),Etapa1!$H$8:$H$307,0),2),"")</f>
        <v/>
      </c>
      <c r="D237" s="27"/>
      <c r="E237" s="28"/>
      <c r="F237" s="29" t="str">
        <f t="shared" si="7"/>
        <v/>
      </c>
      <c r="G237" s="49"/>
      <c r="H237" s="72" t="str">
        <f t="shared" si="8"/>
        <v/>
      </c>
    </row>
    <row r="238" spans="1:8" ht="24.95" customHeight="1">
      <c r="A238" s="34">
        <v>231</v>
      </c>
      <c r="B238" s="36" t="str">
        <f>IFERROR(INDEX(Etapa1!$B$8:$H$307,MATCH(LARGE(Etapa1!$H$8:$H$307,A238),Etapa1!$H$8:$H$307,0),1),"")</f>
        <v/>
      </c>
      <c r="C238" s="36" t="str">
        <f>IFERROR(INDEX(Etapa1!$B$8:$H$307,MATCH(LARGE(Etapa1!$H$8:$H$307,A238),Etapa1!$H$8:$H$307,0),2),"")</f>
        <v/>
      </c>
      <c r="D238" s="27"/>
      <c r="E238" s="28"/>
      <c r="F238" s="29" t="str">
        <f t="shared" si="7"/>
        <v/>
      </c>
      <c r="G238" s="49"/>
      <c r="H238" s="72" t="str">
        <f t="shared" si="8"/>
        <v/>
      </c>
    </row>
    <row r="239" spans="1:8" ht="24.95" customHeight="1">
      <c r="A239" s="34">
        <v>232</v>
      </c>
      <c r="B239" s="36" t="str">
        <f>IFERROR(INDEX(Etapa1!$B$8:$H$307,MATCH(LARGE(Etapa1!$H$8:$H$307,A239),Etapa1!$H$8:$H$307,0),1),"")</f>
        <v/>
      </c>
      <c r="C239" s="36" t="str">
        <f>IFERROR(INDEX(Etapa1!$B$8:$H$307,MATCH(LARGE(Etapa1!$H$8:$H$307,A239),Etapa1!$H$8:$H$307,0),2),"")</f>
        <v/>
      </c>
      <c r="D239" s="27"/>
      <c r="E239" s="28"/>
      <c r="F239" s="29" t="str">
        <f t="shared" si="7"/>
        <v/>
      </c>
      <c r="G239" s="49"/>
      <c r="H239" s="72" t="str">
        <f t="shared" si="8"/>
        <v/>
      </c>
    </row>
    <row r="240" spans="1:8" ht="24.95" customHeight="1">
      <c r="A240" s="34">
        <v>233</v>
      </c>
      <c r="B240" s="36" t="str">
        <f>IFERROR(INDEX(Etapa1!$B$8:$H$307,MATCH(LARGE(Etapa1!$H$8:$H$307,A240),Etapa1!$H$8:$H$307,0),1),"")</f>
        <v/>
      </c>
      <c r="C240" s="36" t="str">
        <f>IFERROR(INDEX(Etapa1!$B$8:$H$307,MATCH(LARGE(Etapa1!$H$8:$H$307,A240),Etapa1!$H$8:$H$307,0),2),"")</f>
        <v/>
      </c>
      <c r="D240" s="27"/>
      <c r="E240" s="28"/>
      <c r="F240" s="29" t="str">
        <f t="shared" si="7"/>
        <v/>
      </c>
      <c r="G240" s="49"/>
      <c r="H240" s="72" t="str">
        <f t="shared" si="8"/>
        <v/>
      </c>
    </row>
    <row r="241" spans="1:8" ht="24.95" customHeight="1">
      <c r="A241" s="34">
        <v>234</v>
      </c>
      <c r="B241" s="36" t="str">
        <f>IFERROR(INDEX(Etapa1!$B$8:$H$307,MATCH(LARGE(Etapa1!$H$8:$H$307,A241),Etapa1!$H$8:$H$307,0),1),"")</f>
        <v/>
      </c>
      <c r="C241" s="36" t="str">
        <f>IFERROR(INDEX(Etapa1!$B$8:$H$307,MATCH(LARGE(Etapa1!$H$8:$H$307,A241),Etapa1!$H$8:$H$307,0),2),"")</f>
        <v/>
      </c>
      <c r="D241" s="27"/>
      <c r="E241" s="28"/>
      <c r="F241" s="29" t="str">
        <f t="shared" si="7"/>
        <v/>
      </c>
      <c r="G241" s="49"/>
      <c r="H241" s="72" t="str">
        <f t="shared" si="8"/>
        <v/>
      </c>
    </row>
    <row r="242" spans="1:8" ht="24.95" customHeight="1">
      <c r="A242" s="34">
        <v>235</v>
      </c>
      <c r="B242" s="36" t="str">
        <f>IFERROR(INDEX(Etapa1!$B$8:$H$307,MATCH(LARGE(Etapa1!$H$8:$H$307,A242),Etapa1!$H$8:$H$307,0),1),"")</f>
        <v/>
      </c>
      <c r="C242" s="36" t="str">
        <f>IFERROR(INDEX(Etapa1!$B$8:$H$307,MATCH(LARGE(Etapa1!$H$8:$H$307,A242),Etapa1!$H$8:$H$307,0),2),"")</f>
        <v/>
      </c>
      <c r="D242" s="27"/>
      <c r="E242" s="28"/>
      <c r="F242" s="29" t="str">
        <f t="shared" si="7"/>
        <v/>
      </c>
      <c r="G242" s="49"/>
      <c r="H242" s="72" t="str">
        <f t="shared" si="8"/>
        <v/>
      </c>
    </row>
    <row r="243" spans="1:8" ht="24.95" customHeight="1">
      <c r="A243" s="34">
        <v>236</v>
      </c>
      <c r="B243" s="36" t="str">
        <f>IFERROR(INDEX(Etapa1!$B$8:$H$307,MATCH(LARGE(Etapa1!$H$8:$H$307,A243),Etapa1!$H$8:$H$307,0),1),"")</f>
        <v/>
      </c>
      <c r="C243" s="36" t="str">
        <f>IFERROR(INDEX(Etapa1!$B$8:$H$307,MATCH(LARGE(Etapa1!$H$8:$H$307,A243),Etapa1!$H$8:$H$307,0),2),"")</f>
        <v/>
      </c>
      <c r="D243" s="27"/>
      <c r="E243" s="28"/>
      <c r="F243" s="29" t="str">
        <f t="shared" si="7"/>
        <v/>
      </c>
      <c r="G243" s="49"/>
      <c r="H243" s="72" t="str">
        <f t="shared" si="8"/>
        <v/>
      </c>
    </row>
    <row r="244" spans="1:8" ht="24.95" customHeight="1">
      <c r="A244" s="34">
        <v>237</v>
      </c>
      <c r="B244" s="36" t="str">
        <f>IFERROR(INDEX(Etapa1!$B$8:$H$307,MATCH(LARGE(Etapa1!$H$8:$H$307,A244),Etapa1!$H$8:$H$307,0),1),"")</f>
        <v/>
      </c>
      <c r="C244" s="36" t="str">
        <f>IFERROR(INDEX(Etapa1!$B$8:$H$307,MATCH(LARGE(Etapa1!$H$8:$H$307,A244),Etapa1!$H$8:$H$307,0),2),"")</f>
        <v/>
      </c>
      <c r="D244" s="27"/>
      <c r="E244" s="28"/>
      <c r="F244" s="29" t="str">
        <f t="shared" si="7"/>
        <v/>
      </c>
      <c r="G244" s="49"/>
      <c r="H244" s="72" t="str">
        <f t="shared" si="8"/>
        <v/>
      </c>
    </row>
    <row r="245" spans="1:8" ht="24.95" customHeight="1">
      <c r="A245" s="34">
        <v>238</v>
      </c>
      <c r="B245" s="36" t="str">
        <f>IFERROR(INDEX(Etapa1!$B$8:$H$307,MATCH(LARGE(Etapa1!$H$8:$H$307,A245),Etapa1!$H$8:$H$307,0),1),"")</f>
        <v/>
      </c>
      <c r="C245" s="36" t="str">
        <f>IFERROR(INDEX(Etapa1!$B$8:$H$307,MATCH(LARGE(Etapa1!$H$8:$H$307,A245),Etapa1!$H$8:$H$307,0),2),"")</f>
        <v/>
      </c>
      <c r="D245" s="27"/>
      <c r="E245" s="28"/>
      <c r="F245" s="29" t="str">
        <f t="shared" si="7"/>
        <v/>
      </c>
      <c r="G245" s="49"/>
      <c r="H245" s="72" t="str">
        <f t="shared" si="8"/>
        <v/>
      </c>
    </row>
    <row r="246" spans="1:8" ht="24.95" customHeight="1">
      <c r="A246" s="34">
        <v>239</v>
      </c>
      <c r="B246" s="36" t="str">
        <f>IFERROR(INDEX(Etapa1!$B$8:$H$307,MATCH(LARGE(Etapa1!$H$8:$H$307,A246),Etapa1!$H$8:$H$307,0),1),"")</f>
        <v/>
      </c>
      <c r="C246" s="36" t="str">
        <f>IFERROR(INDEX(Etapa1!$B$8:$H$307,MATCH(LARGE(Etapa1!$H$8:$H$307,A246),Etapa1!$H$8:$H$307,0),2),"")</f>
        <v/>
      </c>
      <c r="D246" s="27"/>
      <c r="E246" s="28"/>
      <c r="F246" s="29" t="str">
        <f t="shared" si="7"/>
        <v/>
      </c>
      <c r="G246" s="49"/>
      <c r="H246" s="72" t="str">
        <f t="shared" si="8"/>
        <v/>
      </c>
    </row>
    <row r="247" spans="1:8" ht="24.95" customHeight="1">
      <c r="A247" s="34">
        <v>240</v>
      </c>
      <c r="B247" s="36" t="str">
        <f>IFERROR(INDEX(Etapa1!$B$8:$H$307,MATCH(LARGE(Etapa1!$H$8:$H$307,A247),Etapa1!$H$8:$H$307,0),1),"")</f>
        <v/>
      </c>
      <c r="C247" s="36" t="str">
        <f>IFERROR(INDEX(Etapa1!$B$8:$H$307,MATCH(LARGE(Etapa1!$H$8:$H$307,A247),Etapa1!$H$8:$H$307,0),2),"")</f>
        <v/>
      </c>
      <c r="D247" s="27"/>
      <c r="E247" s="28"/>
      <c r="F247" s="29" t="str">
        <f t="shared" si="7"/>
        <v/>
      </c>
      <c r="G247" s="49"/>
      <c r="H247" s="72" t="str">
        <f t="shared" si="8"/>
        <v/>
      </c>
    </row>
    <row r="248" spans="1:8" ht="24.95" customHeight="1">
      <c r="A248" s="34">
        <v>241</v>
      </c>
      <c r="B248" s="36" t="str">
        <f>IFERROR(INDEX(Etapa1!$B$8:$H$307,MATCH(LARGE(Etapa1!$H$8:$H$307,A248),Etapa1!$H$8:$H$307,0),1),"")</f>
        <v/>
      </c>
      <c r="C248" s="36" t="str">
        <f>IFERROR(INDEX(Etapa1!$B$8:$H$307,MATCH(LARGE(Etapa1!$H$8:$H$307,A248),Etapa1!$H$8:$H$307,0),2),"")</f>
        <v/>
      </c>
      <c r="D248" s="27"/>
      <c r="E248" s="28"/>
      <c r="F248" s="29" t="str">
        <f t="shared" si="7"/>
        <v/>
      </c>
      <c r="G248" s="49"/>
      <c r="H248" s="72" t="str">
        <f t="shared" si="8"/>
        <v/>
      </c>
    </row>
    <row r="249" spans="1:8" ht="24.95" customHeight="1">
      <c r="A249" s="34">
        <v>242</v>
      </c>
      <c r="B249" s="36" t="str">
        <f>IFERROR(INDEX(Etapa1!$B$8:$H$307,MATCH(LARGE(Etapa1!$H$8:$H$307,A249),Etapa1!$H$8:$H$307,0),1),"")</f>
        <v/>
      </c>
      <c r="C249" s="36" t="str">
        <f>IFERROR(INDEX(Etapa1!$B$8:$H$307,MATCH(LARGE(Etapa1!$H$8:$H$307,A249),Etapa1!$H$8:$H$307,0),2),"")</f>
        <v/>
      </c>
      <c r="D249" s="27"/>
      <c r="E249" s="28"/>
      <c r="F249" s="29" t="str">
        <f t="shared" si="7"/>
        <v/>
      </c>
      <c r="G249" s="49"/>
      <c r="H249" s="72" t="str">
        <f t="shared" si="8"/>
        <v/>
      </c>
    </row>
    <row r="250" spans="1:8" ht="24.95" customHeight="1">
      <c r="A250" s="34">
        <v>243</v>
      </c>
      <c r="B250" s="36" t="str">
        <f>IFERROR(INDEX(Etapa1!$B$8:$H$307,MATCH(LARGE(Etapa1!$H$8:$H$307,A250),Etapa1!$H$8:$H$307,0),1),"")</f>
        <v/>
      </c>
      <c r="C250" s="36" t="str">
        <f>IFERROR(INDEX(Etapa1!$B$8:$H$307,MATCH(LARGE(Etapa1!$H$8:$H$307,A250),Etapa1!$H$8:$H$307,0),2),"")</f>
        <v/>
      </c>
      <c r="D250" s="27"/>
      <c r="E250" s="28"/>
      <c r="F250" s="29" t="str">
        <f t="shared" si="7"/>
        <v/>
      </c>
      <c r="G250" s="49"/>
      <c r="H250" s="72" t="str">
        <f t="shared" si="8"/>
        <v/>
      </c>
    </row>
    <row r="251" spans="1:8" ht="24.95" customHeight="1">
      <c r="A251" s="34">
        <v>244</v>
      </c>
      <c r="B251" s="36" t="str">
        <f>IFERROR(INDEX(Etapa1!$B$8:$H$307,MATCH(LARGE(Etapa1!$H$8:$H$307,A251),Etapa1!$H$8:$H$307,0),1),"")</f>
        <v/>
      </c>
      <c r="C251" s="36" t="str">
        <f>IFERROR(INDEX(Etapa1!$B$8:$H$307,MATCH(LARGE(Etapa1!$H$8:$H$307,A251),Etapa1!$H$8:$H$307,0),2),"")</f>
        <v/>
      </c>
      <c r="D251" s="27"/>
      <c r="E251" s="28"/>
      <c r="F251" s="29" t="str">
        <f t="shared" si="7"/>
        <v/>
      </c>
      <c r="G251" s="49"/>
      <c r="H251" s="72" t="str">
        <f t="shared" si="8"/>
        <v/>
      </c>
    </row>
    <row r="252" spans="1:8" ht="24.95" customHeight="1">
      <c r="A252" s="34">
        <v>245</v>
      </c>
      <c r="B252" s="36" t="str">
        <f>IFERROR(INDEX(Etapa1!$B$8:$H$307,MATCH(LARGE(Etapa1!$H$8:$H$307,A252),Etapa1!$H$8:$H$307,0),1),"")</f>
        <v/>
      </c>
      <c r="C252" s="36" t="str">
        <f>IFERROR(INDEX(Etapa1!$B$8:$H$307,MATCH(LARGE(Etapa1!$H$8:$H$307,A252),Etapa1!$H$8:$H$307,0),2),"")</f>
        <v/>
      </c>
      <c r="D252" s="27"/>
      <c r="E252" s="28"/>
      <c r="F252" s="29" t="str">
        <f t="shared" si="7"/>
        <v/>
      </c>
      <c r="G252" s="49"/>
      <c r="H252" s="72" t="str">
        <f t="shared" si="8"/>
        <v/>
      </c>
    </row>
    <row r="253" spans="1:8" ht="24.95" customHeight="1">
      <c r="A253" s="34">
        <v>246</v>
      </c>
      <c r="B253" s="36" t="str">
        <f>IFERROR(INDEX(Etapa1!$B$8:$H$307,MATCH(LARGE(Etapa1!$H$8:$H$307,A253),Etapa1!$H$8:$H$307,0),1),"")</f>
        <v/>
      </c>
      <c r="C253" s="36" t="str">
        <f>IFERROR(INDEX(Etapa1!$B$8:$H$307,MATCH(LARGE(Etapa1!$H$8:$H$307,A253),Etapa1!$H$8:$H$307,0),2),"")</f>
        <v/>
      </c>
      <c r="D253" s="27"/>
      <c r="E253" s="28"/>
      <c r="F253" s="29" t="str">
        <f t="shared" si="7"/>
        <v/>
      </c>
      <c r="G253" s="49"/>
      <c r="H253" s="72" t="str">
        <f t="shared" si="8"/>
        <v/>
      </c>
    </row>
    <row r="254" spans="1:8" ht="24.95" customHeight="1">
      <c r="A254" s="34">
        <v>247</v>
      </c>
      <c r="B254" s="36" t="str">
        <f>IFERROR(INDEX(Etapa1!$B$8:$H$307,MATCH(LARGE(Etapa1!$H$8:$H$307,A254),Etapa1!$H$8:$H$307,0),1),"")</f>
        <v/>
      </c>
      <c r="C254" s="36" t="str">
        <f>IFERROR(INDEX(Etapa1!$B$8:$H$307,MATCH(LARGE(Etapa1!$H$8:$H$307,A254),Etapa1!$H$8:$H$307,0),2),"")</f>
        <v/>
      </c>
      <c r="D254" s="27"/>
      <c r="E254" s="28"/>
      <c r="F254" s="29" t="str">
        <f t="shared" si="7"/>
        <v/>
      </c>
      <c r="G254" s="49"/>
      <c r="H254" s="72" t="str">
        <f t="shared" si="8"/>
        <v/>
      </c>
    </row>
    <row r="255" spans="1:8" ht="24.95" customHeight="1">
      <c r="A255" s="34">
        <v>248</v>
      </c>
      <c r="B255" s="36" t="str">
        <f>IFERROR(INDEX(Etapa1!$B$8:$H$307,MATCH(LARGE(Etapa1!$H$8:$H$307,A255),Etapa1!$H$8:$H$307,0),1),"")</f>
        <v/>
      </c>
      <c r="C255" s="36" t="str">
        <f>IFERROR(INDEX(Etapa1!$B$8:$H$307,MATCH(LARGE(Etapa1!$H$8:$H$307,A255),Etapa1!$H$8:$H$307,0),2),"")</f>
        <v/>
      </c>
      <c r="D255" s="27"/>
      <c r="E255" s="28"/>
      <c r="F255" s="29" t="str">
        <f t="shared" si="7"/>
        <v/>
      </c>
      <c r="G255" s="49"/>
      <c r="H255" s="72" t="str">
        <f t="shared" si="8"/>
        <v/>
      </c>
    </row>
    <row r="256" spans="1:8" ht="24.95" customHeight="1">
      <c r="A256" s="34">
        <v>249</v>
      </c>
      <c r="B256" s="36" t="str">
        <f>IFERROR(INDEX(Etapa1!$B$8:$H$307,MATCH(LARGE(Etapa1!$H$8:$H$307,A256),Etapa1!$H$8:$H$307,0),1),"")</f>
        <v/>
      </c>
      <c r="C256" s="36" t="str">
        <f>IFERROR(INDEX(Etapa1!$B$8:$H$307,MATCH(LARGE(Etapa1!$H$8:$H$307,A256),Etapa1!$H$8:$H$307,0),2),"")</f>
        <v/>
      </c>
      <c r="D256" s="27"/>
      <c r="E256" s="28"/>
      <c r="F256" s="29" t="str">
        <f t="shared" si="7"/>
        <v/>
      </c>
      <c r="G256" s="49"/>
      <c r="H256" s="72" t="str">
        <f t="shared" si="8"/>
        <v/>
      </c>
    </row>
    <row r="257" spans="1:8" ht="24.95" customHeight="1">
      <c r="A257" s="34">
        <v>250</v>
      </c>
      <c r="B257" s="36" t="str">
        <f>IFERROR(INDEX(Etapa1!$B$8:$H$307,MATCH(LARGE(Etapa1!$H$8:$H$307,A257),Etapa1!$H$8:$H$307,0),1),"")</f>
        <v/>
      </c>
      <c r="C257" s="36" t="str">
        <f>IFERROR(INDEX(Etapa1!$B$8:$H$307,MATCH(LARGE(Etapa1!$H$8:$H$307,A257),Etapa1!$H$8:$H$307,0),2),"")</f>
        <v/>
      </c>
      <c r="D257" s="27"/>
      <c r="E257" s="28"/>
      <c r="F257" s="29" t="str">
        <f t="shared" si="7"/>
        <v/>
      </c>
      <c r="G257" s="49"/>
      <c r="H257" s="72" t="str">
        <f t="shared" si="8"/>
        <v/>
      </c>
    </row>
    <row r="258" spans="1:8" ht="24.95" customHeight="1">
      <c r="A258" s="34">
        <v>251</v>
      </c>
      <c r="B258" s="36" t="str">
        <f>IFERROR(INDEX(Etapa1!$B$8:$H$307,MATCH(LARGE(Etapa1!$H$8:$H$307,A258),Etapa1!$H$8:$H$307,0),1),"")</f>
        <v/>
      </c>
      <c r="C258" s="36" t="str">
        <f>IFERROR(INDEX(Etapa1!$B$8:$H$307,MATCH(LARGE(Etapa1!$H$8:$H$307,A258),Etapa1!$H$8:$H$307,0),2),"")</f>
        <v/>
      </c>
      <c r="D258" s="27"/>
      <c r="E258" s="28"/>
      <c r="F258" s="29" t="str">
        <f t="shared" si="7"/>
        <v/>
      </c>
      <c r="G258" s="49"/>
      <c r="H258" s="72" t="str">
        <f t="shared" si="8"/>
        <v/>
      </c>
    </row>
    <row r="259" spans="1:8" ht="24.95" customHeight="1">
      <c r="A259" s="34">
        <v>252</v>
      </c>
      <c r="B259" s="36" t="str">
        <f>IFERROR(INDEX(Etapa1!$B$8:$H$307,MATCH(LARGE(Etapa1!$H$8:$H$307,A259),Etapa1!$H$8:$H$307,0),1),"")</f>
        <v/>
      </c>
      <c r="C259" s="36" t="str">
        <f>IFERROR(INDEX(Etapa1!$B$8:$H$307,MATCH(LARGE(Etapa1!$H$8:$H$307,A259),Etapa1!$H$8:$H$307,0),2),"")</f>
        <v/>
      </c>
      <c r="D259" s="27"/>
      <c r="E259" s="28"/>
      <c r="F259" s="29" t="str">
        <f t="shared" si="7"/>
        <v/>
      </c>
      <c r="G259" s="49"/>
      <c r="H259" s="72" t="str">
        <f t="shared" si="8"/>
        <v/>
      </c>
    </row>
    <row r="260" spans="1:8" ht="24.95" customHeight="1">
      <c r="A260" s="34">
        <v>253</v>
      </c>
      <c r="B260" s="36" t="str">
        <f>IFERROR(INDEX(Etapa1!$B$8:$H$307,MATCH(LARGE(Etapa1!$H$8:$H$307,A260),Etapa1!$H$8:$H$307,0),1),"")</f>
        <v/>
      </c>
      <c r="C260" s="36" t="str">
        <f>IFERROR(INDEX(Etapa1!$B$8:$H$307,MATCH(LARGE(Etapa1!$H$8:$H$307,A260),Etapa1!$H$8:$H$307,0),2),"")</f>
        <v/>
      </c>
      <c r="D260" s="27"/>
      <c r="E260" s="28"/>
      <c r="F260" s="29" t="str">
        <f t="shared" si="7"/>
        <v/>
      </c>
      <c r="G260" s="49"/>
      <c r="H260" s="72" t="str">
        <f t="shared" si="8"/>
        <v/>
      </c>
    </row>
    <row r="261" spans="1:8" ht="24.95" customHeight="1">
      <c r="A261" s="34">
        <v>254</v>
      </c>
      <c r="B261" s="36" t="str">
        <f>IFERROR(INDEX(Etapa1!$B$8:$H$307,MATCH(LARGE(Etapa1!$H$8:$H$307,A261),Etapa1!$H$8:$H$307,0),1),"")</f>
        <v/>
      </c>
      <c r="C261" s="36" t="str">
        <f>IFERROR(INDEX(Etapa1!$B$8:$H$307,MATCH(LARGE(Etapa1!$H$8:$H$307,A261),Etapa1!$H$8:$H$307,0),2),"")</f>
        <v/>
      </c>
      <c r="D261" s="27"/>
      <c r="E261" s="28"/>
      <c r="F261" s="29" t="str">
        <f t="shared" si="7"/>
        <v/>
      </c>
      <c r="G261" s="49"/>
      <c r="H261" s="72" t="str">
        <f t="shared" si="8"/>
        <v/>
      </c>
    </row>
    <row r="262" spans="1:8" ht="24.95" customHeight="1">
      <c r="A262" s="34">
        <v>255</v>
      </c>
      <c r="B262" s="36" t="str">
        <f>IFERROR(INDEX(Etapa1!$B$8:$H$307,MATCH(LARGE(Etapa1!$H$8:$H$307,A262),Etapa1!$H$8:$H$307,0),1),"")</f>
        <v/>
      </c>
      <c r="C262" s="36" t="str">
        <f>IFERROR(INDEX(Etapa1!$B$8:$H$307,MATCH(LARGE(Etapa1!$H$8:$H$307,A262),Etapa1!$H$8:$H$307,0),2),"")</f>
        <v/>
      </c>
      <c r="D262" s="27"/>
      <c r="E262" s="28"/>
      <c r="F262" s="29" t="str">
        <f t="shared" si="7"/>
        <v/>
      </c>
      <c r="G262" s="49"/>
      <c r="H262" s="72" t="str">
        <f t="shared" si="8"/>
        <v/>
      </c>
    </row>
    <row r="263" spans="1:8" ht="24.95" customHeight="1">
      <c r="A263" s="34">
        <v>256</v>
      </c>
      <c r="B263" s="36" t="str">
        <f>IFERROR(INDEX(Etapa1!$B$8:$H$307,MATCH(LARGE(Etapa1!$H$8:$H$307,A263),Etapa1!$H$8:$H$307,0),1),"")</f>
        <v/>
      </c>
      <c r="C263" s="36" t="str">
        <f>IFERROR(INDEX(Etapa1!$B$8:$H$307,MATCH(LARGE(Etapa1!$H$8:$H$307,A263),Etapa1!$H$8:$H$307,0),2),"")</f>
        <v/>
      </c>
      <c r="D263" s="27"/>
      <c r="E263" s="28"/>
      <c r="F263" s="29" t="str">
        <f t="shared" si="7"/>
        <v/>
      </c>
      <c r="G263" s="49"/>
      <c r="H263" s="72" t="str">
        <f t="shared" si="8"/>
        <v/>
      </c>
    </row>
    <row r="264" spans="1:8" ht="24.95" customHeight="1">
      <c r="A264" s="34">
        <v>257</v>
      </c>
      <c r="B264" s="36" t="str">
        <f>IFERROR(INDEX(Etapa1!$B$8:$H$307,MATCH(LARGE(Etapa1!$H$8:$H$307,A264),Etapa1!$H$8:$H$307,0),1),"")</f>
        <v/>
      </c>
      <c r="C264" s="36" t="str">
        <f>IFERROR(INDEX(Etapa1!$B$8:$H$307,MATCH(LARGE(Etapa1!$H$8:$H$307,A264),Etapa1!$H$8:$H$307,0),2),"")</f>
        <v/>
      </c>
      <c r="D264" s="27"/>
      <c r="E264" s="28"/>
      <c r="F264" s="29" t="str">
        <f t="shared" si="7"/>
        <v/>
      </c>
      <c r="G264" s="49"/>
      <c r="H264" s="72" t="str">
        <f t="shared" si="8"/>
        <v/>
      </c>
    </row>
    <row r="265" spans="1:8" ht="24.95" customHeight="1">
      <c r="A265" s="34">
        <v>258</v>
      </c>
      <c r="B265" s="36" t="str">
        <f>IFERROR(INDEX(Etapa1!$B$8:$H$307,MATCH(LARGE(Etapa1!$H$8:$H$307,A265),Etapa1!$H$8:$H$307,0),1),"")</f>
        <v/>
      </c>
      <c r="C265" s="36" t="str">
        <f>IFERROR(INDEX(Etapa1!$B$8:$H$307,MATCH(LARGE(Etapa1!$H$8:$H$307,A265),Etapa1!$H$8:$H$307,0),2),"")</f>
        <v/>
      </c>
      <c r="D265" s="27"/>
      <c r="E265" s="28"/>
      <c r="F265" s="29" t="str">
        <f t="shared" ref="F265:F307" si="9">IF(OR(B265="",D265=""),"",IFERROR(IF(D265&gt;$N$9,$O$8,IF(D265&gt;$N$10,$O$9,IF(D265&gt;$N$11,$O$10,IF(D265&gt;$N$12,$O$11,$O$12)))),""))</f>
        <v/>
      </c>
      <c r="G265" s="49"/>
      <c r="H265" s="72" t="str">
        <f t="shared" ref="H265:H307" si="10">IF(OR(B265="",E265="",E265&lt;&gt;"Aprovado"),"",D265+(ROW()/100000))</f>
        <v/>
      </c>
    </row>
    <row r="266" spans="1:8" ht="24.95" customHeight="1">
      <c r="A266" s="34">
        <v>259</v>
      </c>
      <c r="B266" s="36" t="str">
        <f>IFERROR(INDEX(Etapa1!$B$8:$H$307,MATCH(LARGE(Etapa1!$H$8:$H$307,A266),Etapa1!$H$8:$H$307,0),1),"")</f>
        <v/>
      </c>
      <c r="C266" s="36" t="str">
        <f>IFERROR(INDEX(Etapa1!$B$8:$H$307,MATCH(LARGE(Etapa1!$H$8:$H$307,A266),Etapa1!$H$8:$H$307,0),2),"")</f>
        <v/>
      </c>
      <c r="D266" s="27"/>
      <c r="E266" s="28"/>
      <c r="F266" s="29" t="str">
        <f t="shared" si="9"/>
        <v/>
      </c>
      <c r="G266" s="49"/>
      <c r="H266" s="72" t="str">
        <f t="shared" si="10"/>
        <v/>
      </c>
    </row>
    <row r="267" spans="1:8" ht="24.95" customHeight="1">
      <c r="A267" s="34">
        <v>260</v>
      </c>
      <c r="B267" s="36" t="str">
        <f>IFERROR(INDEX(Etapa1!$B$8:$H$307,MATCH(LARGE(Etapa1!$H$8:$H$307,A267),Etapa1!$H$8:$H$307,0),1),"")</f>
        <v/>
      </c>
      <c r="C267" s="36" t="str">
        <f>IFERROR(INDEX(Etapa1!$B$8:$H$307,MATCH(LARGE(Etapa1!$H$8:$H$307,A267),Etapa1!$H$8:$H$307,0),2),"")</f>
        <v/>
      </c>
      <c r="D267" s="27"/>
      <c r="E267" s="28"/>
      <c r="F267" s="29" t="str">
        <f t="shared" si="9"/>
        <v/>
      </c>
      <c r="G267" s="49"/>
      <c r="H267" s="72" t="str">
        <f t="shared" si="10"/>
        <v/>
      </c>
    </row>
    <row r="268" spans="1:8" ht="24.95" customHeight="1">
      <c r="A268" s="34">
        <v>261</v>
      </c>
      <c r="B268" s="36" t="str">
        <f>IFERROR(INDEX(Etapa1!$B$8:$H$307,MATCH(LARGE(Etapa1!$H$8:$H$307,A268),Etapa1!$H$8:$H$307,0),1),"")</f>
        <v/>
      </c>
      <c r="C268" s="36" t="str">
        <f>IFERROR(INDEX(Etapa1!$B$8:$H$307,MATCH(LARGE(Etapa1!$H$8:$H$307,A268),Etapa1!$H$8:$H$307,0),2),"")</f>
        <v/>
      </c>
      <c r="D268" s="27"/>
      <c r="E268" s="28"/>
      <c r="F268" s="29" t="str">
        <f t="shared" si="9"/>
        <v/>
      </c>
      <c r="G268" s="49"/>
      <c r="H268" s="72" t="str">
        <f t="shared" si="10"/>
        <v/>
      </c>
    </row>
    <row r="269" spans="1:8" ht="24.95" customHeight="1">
      <c r="A269" s="34">
        <v>262</v>
      </c>
      <c r="B269" s="36" t="str">
        <f>IFERROR(INDEX(Etapa1!$B$8:$H$307,MATCH(LARGE(Etapa1!$H$8:$H$307,A269),Etapa1!$H$8:$H$307,0),1),"")</f>
        <v/>
      </c>
      <c r="C269" s="36" t="str">
        <f>IFERROR(INDEX(Etapa1!$B$8:$H$307,MATCH(LARGE(Etapa1!$H$8:$H$307,A269),Etapa1!$H$8:$H$307,0),2),"")</f>
        <v/>
      </c>
      <c r="D269" s="27"/>
      <c r="E269" s="28"/>
      <c r="F269" s="29" t="str">
        <f t="shared" si="9"/>
        <v/>
      </c>
      <c r="G269" s="49"/>
      <c r="H269" s="72" t="str">
        <f t="shared" si="10"/>
        <v/>
      </c>
    </row>
    <row r="270" spans="1:8" ht="24.95" customHeight="1">
      <c r="A270" s="34">
        <v>263</v>
      </c>
      <c r="B270" s="36" t="str">
        <f>IFERROR(INDEX(Etapa1!$B$8:$H$307,MATCH(LARGE(Etapa1!$H$8:$H$307,A270),Etapa1!$H$8:$H$307,0),1),"")</f>
        <v/>
      </c>
      <c r="C270" s="36" t="str">
        <f>IFERROR(INDEX(Etapa1!$B$8:$H$307,MATCH(LARGE(Etapa1!$H$8:$H$307,A270),Etapa1!$H$8:$H$307,0),2),"")</f>
        <v/>
      </c>
      <c r="D270" s="27"/>
      <c r="E270" s="28"/>
      <c r="F270" s="29" t="str">
        <f t="shared" si="9"/>
        <v/>
      </c>
      <c r="G270" s="49"/>
      <c r="H270" s="72" t="str">
        <f t="shared" si="10"/>
        <v/>
      </c>
    </row>
    <row r="271" spans="1:8" ht="24.95" customHeight="1">
      <c r="A271" s="34">
        <v>264</v>
      </c>
      <c r="B271" s="36" t="str">
        <f>IFERROR(INDEX(Etapa1!$B$8:$H$307,MATCH(LARGE(Etapa1!$H$8:$H$307,A271),Etapa1!$H$8:$H$307,0),1),"")</f>
        <v/>
      </c>
      <c r="C271" s="36" t="str">
        <f>IFERROR(INDEX(Etapa1!$B$8:$H$307,MATCH(LARGE(Etapa1!$H$8:$H$307,A271),Etapa1!$H$8:$H$307,0),2),"")</f>
        <v/>
      </c>
      <c r="D271" s="27"/>
      <c r="E271" s="28"/>
      <c r="F271" s="29" t="str">
        <f t="shared" si="9"/>
        <v/>
      </c>
      <c r="G271" s="49"/>
      <c r="H271" s="72" t="str">
        <f t="shared" si="10"/>
        <v/>
      </c>
    </row>
    <row r="272" spans="1:8" ht="24.95" customHeight="1">
      <c r="A272" s="34">
        <v>265</v>
      </c>
      <c r="B272" s="36" t="str">
        <f>IFERROR(INDEX(Etapa1!$B$8:$H$307,MATCH(LARGE(Etapa1!$H$8:$H$307,A272),Etapa1!$H$8:$H$307,0),1),"")</f>
        <v/>
      </c>
      <c r="C272" s="36" t="str">
        <f>IFERROR(INDEX(Etapa1!$B$8:$H$307,MATCH(LARGE(Etapa1!$H$8:$H$307,A272),Etapa1!$H$8:$H$307,0),2),"")</f>
        <v/>
      </c>
      <c r="D272" s="27"/>
      <c r="E272" s="28"/>
      <c r="F272" s="29" t="str">
        <f t="shared" si="9"/>
        <v/>
      </c>
      <c r="G272" s="49"/>
      <c r="H272" s="72" t="str">
        <f t="shared" si="10"/>
        <v/>
      </c>
    </row>
    <row r="273" spans="1:8" ht="24.95" customHeight="1">
      <c r="A273" s="34">
        <v>266</v>
      </c>
      <c r="B273" s="36" t="str">
        <f>IFERROR(INDEX(Etapa1!$B$8:$H$307,MATCH(LARGE(Etapa1!$H$8:$H$307,A273),Etapa1!$H$8:$H$307,0),1),"")</f>
        <v/>
      </c>
      <c r="C273" s="36" t="str">
        <f>IFERROR(INDEX(Etapa1!$B$8:$H$307,MATCH(LARGE(Etapa1!$H$8:$H$307,A273),Etapa1!$H$8:$H$307,0),2),"")</f>
        <v/>
      </c>
      <c r="D273" s="27"/>
      <c r="E273" s="28"/>
      <c r="F273" s="29" t="str">
        <f t="shared" si="9"/>
        <v/>
      </c>
      <c r="G273" s="49"/>
      <c r="H273" s="72" t="str">
        <f t="shared" si="10"/>
        <v/>
      </c>
    </row>
    <row r="274" spans="1:8" ht="24.95" customHeight="1">
      <c r="A274" s="34">
        <v>267</v>
      </c>
      <c r="B274" s="36" t="str">
        <f>IFERROR(INDEX(Etapa1!$B$8:$H$307,MATCH(LARGE(Etapa1!$H$8:$H$307,A274),Etapa1!$H$8:$H$307,0),1),"")</f>
        <v/>
      </c>
      <c r="C274" s="36" t="str">
        <f>IFERROR(INDEX(Etapa1!$B$8:$H$307,MATCH(LARGE(Etapa1!$H$8:$H$307,A274),Etapa1!$H$8:$H$307,0),2),"")</f>
        <v/>
      </c>
      <c r="D274" s="27"/>
      <c r="E274" s="28"/>
      <c r="F274" s="29" t="str">
        <f t="shared" si="9"/>
        <v/>
      </c>
      <c r="G274" s="49"/>
      <c r="H274" s="72" t="str">
        <f t="shared" si="10"/>
        <v/>
      </c>
    </row>
    <row r="275" spans="1:8" ht="24.95" customHeight="1">
      <c r="A275" s="34">
        <v>268</v>
      </c>
      <c r="B275" s="36" t="str">
        <f>IFERROR(INDEX(Etapa1!$B$8:$H$307,MATCH(LARGE(Etapa1!$H$8:$H$307,A275),Etapa1!$H$8:$H$307,0),1),"")</f>
        <v/>
      </c>
      <c r="C275" s="36" t="str">
        <f>IFERROR(INDEX(Etapa1!$B$8:$H$307,MATCH(LARGE(Etapa1!$H$8:$H$307,A275),Etapa1!$H$8:$H$307,0),2),"")</f>
        <v/>
      </c>
      <c r="D275" s="27"/>
      <c r="E275" s="28"/>
      <c r="F275" s="29" t="str">
        <f t="shared" si="9"/>
        <v/>
      </c>
      <c r="G275" s="49"/>
      <c r="H275" s="72" t="str">
        <f t="shared" si="10"/>
        <v/>
      </c>
    </row>
    <row r="276" spans="1:8" ht="24.95" customHeight="1">
      <c r="A276" s="34">
        <v>269</v>
      </c>
      <c r="B276" s="36" t="str">
        <f>IFERROR(INDEX(Etapa1!$B$8:$H$307,MATCH(LARGE(Etapa1!$H$8:$H$307,A276),Etapa1!$H$8:$H$307,0),1),"")</f>
        <v/>
      </c>
      <c r="C276" s="36" t="str">
        <f>IFERROR(INDEX(Etapa1!$B$8:$H$307,MATCH(LARGE(Etapa1!$H$8:$H$307,A276),Etapa1!$H$8:$H$307,0),2),"")</f>
        <v/>
      </c>
      <c r="D276" s="27"/>
      <c r="E276" s="28"/>
      <c r="F276" s="29" t="str">
        <f t="shared" si="9"/>
        <v/>
      </c>
      <c r="G276" s="49"/>
      <c r="H276" s="72" t="str">
        <f t="shared" si="10"/>
        <v/>
      </c>
    </row>
    <row r="277" spans="1:8" ht="24.95" customHeight="1">
      <c r="A277" s="34">
        <v>270</v>
      </c>
      <c r="B277" s="36" t="str">
        <f>IFERROR(INDEX(Etapa1!$B$8:$H$307,MATCH(LARGE(Etapa1!$H$8:$H$307,A277),Etapa1!$H$8:$H$307,0),1),"")</f>
        <v/>
      </c>
      <c r="C277" s="36" t="str">
        <f>IFERROR(INDEX(Etapa1!$B$8:$H$307,MATCH(LARGE(Etapa1!$H$8:$H$307,A277),Etapa1!$H$8:$H$307,0),2),"")</f>
        <v/>
      </c>
      <c r="D277" s="27"/>
      <c r="E277" s="28"/>
      <c r="F277" s="29" t="str">
        <f t="shared" si="9"/>
        <v/>
      </c>
      <c r="G277" s="49"/>
      <c r="H277" s="72" t="str">
        <f t="shared" si="10"/>
        <v/>
      </c>
    </row>
    <row r="278" spans="1:8" ht="24.95" customHeight="1">
      <c r="A278" s="34">
        <v>271</v>
      </c>
      <c r="B278" s="36" t="str">
        <f>IFERROR(INDEX(Etapa1!$B$8:$H$307,MATCH(LARGE(Etapa1!$H$8:$H$307,A278),Etapa1!$H$8:$H$307,0),1),"")</f>
        <v/>
      </c>
      <c r="C278" s="36" t="str">
        <f>IFERROR(INDEX(Etapa1!$B$8:$H$307,MATCH(LARGE(Etapa1!$H$8:$H$307,A278),Etapa1!$H$8:$H$307,0),2),"")</f>
        <v/>
      </c>
      <c r="D278" s="27"/>
      <c r="E278" s="28"/>
      <c r="F278" s="29" t="str">
        <f t="shared" si="9"/>
        <v/>
      </c>
      <c r="G278" s="49"/>
      <c r="H278" s="72" t="str">
        <f t="shared" si="10"/>
        <v/>
      </c>
    </row>
    <row r="279" spans="1:8" ht="24.95" customHeight="1">
      <c r="A279" s="34">
        <v>272</v>
      </c>
      <c r="B279" s="36" t="str">
        <f>IFERROR(INDEX(Etapa1!$B$8:$H$307,MATCH(LARGE(Etapa1!$H$8:$H$307,A279),Etapa1!$H$8:$H$307,0),1),"")</f>
        <v/>
      </c>
      <c r="C279" s="36" t="str">
        <f>IFERROR(INDEX(Etapa1!$B$8:$H$307,MATCH(LARGE(Etapa1!$H$8:$H$307,A279),Etapa1!$H$8:$H$307,0),2),"")</f>
        <v/>
      </c>
      <c r="D279" s="27"/>
      <c r="E279" s="28"/>
      <c r="F279" s="29" t="str">
        <f t="shared" si="9"/>
        <v/>
      </c>
      <c r="G279" s="49"/>
      <c r="H279" s="72" t="str">
        <f t="shared" si="10"/>
        <v/>
      </c>
    </row>
    <row r="280" spans="1:8" ht="24.95" customHeight="1">
      <c r="A280" s="34">
        <v>273</v>
      </c>
      <c r="B280" s="36" t="str">
        <f>IFERROR(INDEX(Etapa1!$B$8:$H$307,MATCH(LARGE(Etapa1!$H$8:$H$307,A280),Etapa1!$H$8:$H$307,0),1),"")</f>
        <v/>
      </c>
      <c r="C280" s="36" t="str">
        <f>IFERROR(INDEX(Etapa1!$B$8:$H$307,MATCH(LARGE(Etapa1!$H$8:$H$307,A280),Etapa1!$H$8:$H$307,0),2),"")</f>
        <v/>
      </c>
      <c r="D280" s="27"/>
      <c r="E280" s="28"/>
      <c r="F280" s="29" t="str">
        <f t="shared" si="9"/>
        <v/>
      </c>
      <c r="G280" s="49"/>
      <c r="H280" s="72" t="str">
        <f t="shared" si="10"/>
        <v/>
      </c>
    </row>
    <row r="281" spans="1:8" ht="24.95" customHeight="1">
      <c r="A281" s="34">
        <v>274</v>
      </c>
      <c r="B281" s="36" t="str">
        <f>IFERROR(INDEX(Etapa1!$B$8:$H$307,MATCH(LARGE(Etapa1!$H$8:$H$307,A281),Etapa1!$H$8:$H$307,0),1),"")</f>
        <v/>
      </c>
      <c r="C281" s="36" t="str">
        <f>IFERROR(INDEX(Etapa1!$B$8:$H$307,MATCH(LARGE(Etapa1!$H$8:$H$307,A281),Etapa1!$H$8:$H$307,0),2),"")</f>
        <v/>
      </c>
      <c r="D281" s="27"/>
      <c r="E281" s="28"/>
      <c r="F281" s="29" t="str">
        <f t="shared" si="9"/>
        <v/>
      </c>
      <c r="G281" s="49"/>
      <c r="H281" s="72" t="str">
        <f t="shared" si="10"/>
        <v/>
      </c>
    </row>
    <row r="282" spans="1:8" ht="24.95" customHeight="1">
      <c r="A282" s="34">
        <v>275</v>
      </c>
      <c r="B282" s="36" t="str">
        <f>IFERROR(INDEX(Etapa1!$B$8:$H$307,MATCH(LARGE(Etapa1!$H$8:$H$307,A282),Etapa1!$H$8:$H$307,0),1),"")</f>
        <v/>
      </c>
      <c r="C282" s="36" t="str">
        <f>IFERROR(INDEX(Etapa1!$B$8:$H$307,MATCH(LARGE(Etapa1!$H$8:$H$307,A282),Etapa1!$H$8:$H$307,0),2),"")</f>
        <v/>
      </c>
      <c r="D282" s="27"/>
      <c r="E282" s="28"/>
      <c r="F282" s="29" t="str">
        <f t="shared" si="9"/>
        <v/>
      </c>
      <c r="G282" s="49"/>
      <c r="H282" s="72" t="str">
        <f t="shared" si="10"/>
        <v/>
      </c>
    </row>
    <row r="283" spans="1:8" ht="24.95" customHeight="1">
      <c r="A283" s="34">
        <v>276</v>
      </c>
      <c r="B283" s="36" t="str">
        <f>IFERROR(INDEX(Etapa1!$B$8:$H$307,MATCH(LARGE(Etapa1!$H$8:$H$307,A283),Etapa1!$H$8:$H$307,0),1),"")</f>
        <v/>
      </c>
      <c r="C283" s="36" t="str">
        <f>IFERROR(INDEX(Etapa1!$B$8:$H$307,MATCH(LARGE(Etapa1!$H$8:$H$307,A283),Etapa1!$H$8:$H$307,0),2),"")</f>
        <v/>
      </c>
      <c r="D283" s="27"/>
      <c r="E283" s="28"/>
      <c r="F283" s="29" t="str">
        <f t="shared" si="9"/>
        <v/>
      </c>
      <c r="G283" s="49"/>
      <c r="H283" s="72" t="str">
        <f t="shared" si="10"/>
        <v/>
      </c>
    </row>
    <row r="284" spans="1:8" ht="24.95" customHeight="1">
      <c r="A284" s="34">
        <v>277</v>
      </c>
      <c r="B284" s="36" t="str">
        <f>IFERROR(INDEX(Etapa1!$B$8:$H$307,MATCH(LARGE(Etapa1!$H$8:$H$307,A284),Etapa1!$H$8:$H$307,0),1),"")</f>
        <v/>
      </c>
      <c r="C284" s="36" t="str">
        <f>IFERROR(INDEX(Etapa1!$B$8:$H$307,MATCH(LARGE(Etapa1!$H$8:$H$307,A284),Etapa1!$H$8:$H$307,0),2),"")</f>
        <v/>
      </c>
      <c r="D284" s="27"/>
      <c r="E284" s="28"/>
      <c r="F284" s="29" t="str">
        <f t="shared" si="9"/>
        <v/>
      </c>
      <c r="G284" s="49"/>
      <c r="H284" s="72" t="str">
        <f t="shared" si="10"/>
        <v/>
      </c>
    </row>
    <row r="285" spans="1:8" ht="24.95" customHeight="1">
      <c r="A285" s="34">
        <v>278</v>
      </c>
      <c r="B285" s="36" t="str">
        <f>IFERROR(INDEX(Etapa1!$B$8:$H$307,MATCH(LARGE(Etapa1!$H$8:$H$307,A285),Etapa1!$H$8:$H$307,0),1),"")</f>
        <v/>
      </c>
      <c r="C285" s="36" t="str">
        <f>IFERROR(INDEX(Etapa1!$B$8:$H$307,MATCH(LARGE(Etapa1!$H$8:$H$307,A285),Etapa1!$H$8:$H$307,0),2),"")</f>
        <v/>
      </c>
      <c r="D285" s="27"/>
      <c r="E285" s="28"/>
      <c r="F285" s="29" t="str">
        <f t="shared" si="9"/>
        <v/>
      </c>
      <c r="G285" s="49"/>
      <c r="H285" s="72" t="str">
        <f t="shared" si="10"/>
        <v/>
      </c>
    </row>
    <row r="286" spans="1:8" ht="24.95" customHeight="1">
      <c r="A286" s="34">
        <v>279</v>
      </c>
      <c r="B286" s="36" t="str">
        <f>IFERROR(INDEX(Etapa1!$B$8:$H$307,MATCH(LARGE(Etapa1!$H$8:$H$307,A286),Etapa1!$H$8:$H$307,0),1),"")</f>
        <v/>
      </c>
      <c r="C286" s="36" t="str">
        <f>IFERROR(INDEX(Etapa1!$B$8:$H$307,MATCH(LARGE(Etapa1!$H$8:$H$307,A286),Etapa1!$H$8:$H$307,0),2),"")</f>
        <v/>
      </c>
      <c r="D286" s="27"/>
      <c r="E286" s="28"/>
      <c r="F286" s="29" t="str">
        <f t="shared" si="9"/>
        <v/>
      </c>
      <c r="G286" s="49"/>
      <c r="H286" s="72" t="str">
        <f t="shared" si="10"/>
        <v/>
      </c>
    </row>
    <row r="287" spans="1:8" ht="24.95" customHeight="1">
      <c r="A287" s="34">
        <v>280</v>
      </c>
      <c r="B287" s="36" t="str">
        <f>IFERROR(INDEX(Etapa1!$B$8:$H$307,MATCH(LARGE(Etapa1!$H$8:$H$307,A287),Etapa1!$H$8:$H$307,0),1),"")</f>
        <v/>
      </c>
      <c r="C287" s="36" t="str">
        <f>IFERROR(INDEX(Etapa1!$B$8:$H$307,MATCH(LARGE(Etapa1!$H$8:$H$307,A287),Etapa1!$H$8:$H$307,0),2),"")</f>
        <v/>
      </c>
      <c r="D287" s="27"/>
      <c r="E287" s="28"/>
      <c r="F287" s="29" t="str">
        <f t="shared" si="9"/>
        <v/>
      </c>
      <c r="G287" s="49"/>
      <c r="H287" s="72" t="str">
        <f t="shared" si="10"/>
        <v/>
      </c>
    </row>
    <row r="288" spans="1:8" ht="24.95" customHeight="1">
      <c r="A288" s="34">
        <v>281</v>
      </c>
      <c r="B288" s="36" t="str">
        <f>IFERROR(INDEX(Etapa1!$B$8:$H$307,MATCH(LARGE(Etapa1!$H$8:$H$307,A288),Etapa1!$H$8:$H$307,0),1),"")</f>
        <v/>
      </c>
      <c r="C288" s="36" t="str">
        <f>IFERROR(INDEX(Etapa1!$B$8:$H$307,MATCH(LARGE(Etapa1!$H$8:$H$307,A288),Etapa1!$H$8:$H$307,0),2),"")</f>
        <v/>
      </c>
      <c r="D288" s="27"/>
      <c r="E288" s="28"/>
      <c r="F288" s="29" t="str">
        <f t="shared" si="9"/>
        <v/>
      </c>
      <c r="G288" s="49"/>
      <c r="H288" s="72" t="str">
        <f t="shared" si="10"/>
        <v/>
      </c>
    </row>
    <row r="289" spans="1:8" ht="24.95" customHeight="1">
      <c r="A289" s="34">
        <v>282</v>
      </c>
      <c r="B289" s="36" t="str">
        <f>IFERROR(INDEX(Etapa1!$B$8:$H$307,MATCH(LARGE(Etapa1!$H$8:$H$307,A289),Etapa1!$H$8:$H$307,0),1),"")</f>
        <v/>
      </c>
      <c r="C289" s="36" t="str">
        <f>IFERROR(INDEX(Etapa1!$B$8:$H$307,MATCH(LARGE(Etapa1!$H$8:$H$307,A289),Etapa1!$H$8:$H$307,0),2),"")</f>
        <v/>
      </c>
      <c r="D289" s="27"/>
      <c r="E289" s="28"/>
      <c r="F289" s="29" t="str">
        <f t="shared" si="9"/>
        <v/>
      </c>
      <c r="G289" s="49"/>
      <c r="H289" s="72" t="str">
        <f t="shared" si="10"/>
        <v/>
      </c>
    </row>
    <row r="290" spans="1:8" ht="24.95" customHeight="1">
      <c r="A290" s="34">
        <v>283</v>
      </c>
      <c r="B290" s="36" t="str">
        <f>IFERROR(INDEX(Etapa1!$B$8:$H$307,MATCH(LARGE(Etapa1!$H$8:$H$307,A290),Etapa1!$H$8:$H$307,0),1),"")</f>
        <v/>
      </c>
      <c r="C290" s="36" t="str">
        <f>IFERROR(INDEX(Etapa1!$B$8:$H$307,MATCH(LARGE(Etapa1!$H$8:$H$307,A290),Etapa1!$H$8:$H$307,0),2),"")</f>
        <v/>
      </c>
      <c r="D290" s="27"/>
      <c r="E290" s="28"/>
      <c r="F290" s="29" t="str">
        <f t="shared" si="9"/>
        <v/>
      </c>
      <c r="G290" s="49"/>
      <c r="H290" s="72" t="str">
        <f t="shared" si="10"/>
        <v/>
      </c>
    </row>
    <row r="291" spans="1:8" ht="24.95" customHeight="1">
      <c r="A291" s="34">
        <v>284</v>
      </c>
      <c r="B291" s="36" t="str">
        <f>IFERROR(INDEX(Etapa1!$B$8:$H$307,MATCH(LARGE(Etapa1!$H$8:$H$307,A291),Etapa1!$H$8:$H$307,0),1),"")</f>
        <v/>
      </c>
      <c r="C291" s="36" t="str">
        <f>IFERROR(INDEX(Etapa1!$B$8:$H$307,MATCH(LARGE(Etapa1!$H$8:$H$307,A291),Etapa1!$H$8:$H$307,0),2),"")</f>
        <v/>
      </c>
      <c r="D291" s="27"/>
      <c r="E291" s="28"/>
      <c r="F291" s="29" t="str">
        <f t="shared" si="9"/>
        <v/>
      </c>
      <c r="G291" s="49"/>
      <c r="H291" s="72" t="str">
        <f t="shared" si="10"/>
        <v/>
      </c>
    </row>
    <row r="292" spans="1:8" ht="24.95" customHeight="1">
      <c r="A292" s="34">
        <v>285</v>
      </c>
      <c r="B292" s="36" t="str">
        <f>IFERROR(INDEX(Etapa1!$B$8:$H$307,MATCH(LARGE(Etapa1!$H$8:$H$307,A292),Etapa1!$H$8:$H$307,0),1),"")</f>
        <v/>
      </c>
      <c r="C292" s="36" t="str">
        <f>IFERROR(INDEX(Etapa1!$B$8:$H$307,MATCH(LARGE(Etapa1!$H$8:$H$307,A292),Etapa1!$H$8:$H$307,0),2),"")</f>
        <v/>
      </c>
      <c r="D292" s="27"/>
      <c r="E292" s="28"/>
      <c r="F292" s="29" t="str">
        <f t="shared" si="9"/>
        <v/>
      </c>
      <c r="G292" s="49"/>
      <c r="H292" s="72" t="str">
        <f t="shared" si="10"/>
        <v/>
      </c>
    </row>
    <row r="293" spans="1:8" ht="24.95" customHeight="1">
      <c r="A293" s="34">
        <v>286</v>
      </c>
      <c r="B293" s="36" t="str">
        <f>IFERROR(INDEX(Etapa1!$B$8:$H$307,MATCH(LARGE(Etapa1!$H$8:$H$307,A293),Etapa1!$H$8:$H$307,0),1),"")</f>
        <v/>
      </c>
      <c r="C293" s="36" t="str">
        <f>IFERROR(INDEX(Etapa1!$B$8:$H$307,MATCH(LARGE(Etapa1!$H$8:$H$307,A293),Etapa1!$H$8:$H$307,0),2),"")</f>
        <v/>
      </c>
      <c r="D293" s="27"/>
      <c r="E293" s="28"/>
      <c r="F293" s="29" t="str">
        <f t="shared" si="9"/>
        <v/>
      </c>
      <c r="G293" s="49"/>
      <c r="H293" s="72" t="str">
        <f t="shared" si="10"/>
        <v/>
      </c>
    </row>
    <row r="294" spans="1:8" ht="24.95" customHeight="1">
      <c r="A294" s="34">
        <v>287</v>
      </c>
      <c r="B294" s="36" t="str">
        <f>IFERROR(INDEX(Etapa1!$B$8:$H$307,MATCH(LARGE(Etapa1!$H$8:$H$307,A294),Etapa1!$H$8:$H$307,0),1),"")</f>
        <v/>
      </c>
      <c r="C294" s="36" t="str">
        <f>IFERROR(INDEX(Etapa1!$B$8:$H$307,MATCH(LARGE(Etapa1!$H$8:$H$307,A294),Etapa1!$H$8:$H$307,0),2),"")</f>
        <v/>
      </c>
      <c r="D294" s="27"/>
      <c r="E294" s="28"/>
      <c r="F294" s="29" t="str">
        <f t="shared" si="9"/>
        <v/>
      </c>
      <c r="G294" s="49"/>
      <c r="H294" s="72" t="str">
        <f t="shared" si="10"/>
        <v/>
      </c>
    </row>
    <row r="295" spans="1:8" ht="24.95" customHeight="1">
      <c r="A295" s="34">
        <v>288</v>
      </c>
      <c r="B295" s="36" t="str">
        <f>IFERROR(INDEX(Etapa1!$B$8:$H$307,MATCH(LARGE(Etapa1!$H$8:$H$307,A295),Etapa1!$H$8:$H$307,0),1),"")</f>
        <v/>
      </c>
      <c r="C295" s="36" t="str">
        <f>IFERROR(INDEX(Etapa1!$B$8:$H$307,MATCH(LARGE(Etapa1!$H$8:$H$307,A295),Etapa1!$H$8:$H$307,0),2),"")</f>
        <v/>
      </c>
      <c r="D295" s="27"/>
      <c r="E295" s="28"/>
      <c r="F295" s="29" t="str">
        <f t="shared" si="9"/>
        <v/>
      </c>
      <c r="G295" s="49"/>
      <c r="H295" s="72" t="str">
        <f t="shared" si="10"/>
        <v/>
      </c>
    </row>
    <row r="296" spans="1:8" ht="24.95" customHeight="1">
      <c r="A296" s="34">
        <v>289</v>
      </c>
      <c r="B296" s="36" t="str">
        <f>IFERROR(INDEX(Etapa1!$B$8:$H$307,MATCH(LARGE(Etapa1!$H$8:$H$307,A296),Etapa1!$H$8:$H$307,0),1),"")</f>
        <v/>
      </c>
      <c r="C296" s="36" t="str">
        <f>IFERROR(INDEX(Etapa1!$B$8:$H$307,MATCH(LARGE(Etapa1!$H$8:$H$307,A296),Etapa1!$H$8:$H$307,0),2),"")</f>
        <v/>
      </c>
      <c r="D296" s="27"/>
      <c r="E296" s="28"/>
      <c r="F296" s="29" t="str">
        <f t="shared" si="9"/>
        <v/>
      </c>
      <c r="G296" s="49"/>
      <c r="H296" s="72" t="str">
        <f t="shared" si="10"/>
        <v/>
      </c>
    </row>
    <row r="297" spans="1:8" ht="24.95" customHeight="1">
      <c r="A297" s="34">
        <v>290</v>
      </c>
      <c r="B297" s="36" t="str">
        <f>IFERROR(INDEX(Etapa1!$B$8:$H$307,MATCH(LARGE(Etapa1!$H$8:$H$307,A297),Etapa1!$H$8:$H$307,0),1),"")</f>
        <v/>
      </c>
      <c r="C297" s="36" t="str">
        <f>IFERROR(INDEX(Etapa1!$B$8:$H$307,MATCH(LARGE(Etapa1!$H$8:$H$307,A297),Etapa1!$H$8:$H$307,0),2),"")</f>
        <v/>
      </c>
      <c r="D297" s="27"/>
      <c r="E297" s="28"/>
      <c r="F297" s="29" t="str">
        <f t="shared" si="9"/>
        <v/>
      </c>
      <c r="G297" s="49"/>
      <c r="H297" s="72" t="str">
        <f t="shared" si="10"/>
        <v/>
      </c>
    </row>
    <row r="298" spans="1:8" ht="24.95" customHeight="1">
      <c r="A298" s="34">
        <v>291</v>
      </c>
      <c r="B298" s="36" t="str">
        <f>IFERROR(INDEX(Etapa1!$B$8:$H$307,MATCH(LARGE(Etapa1!$H$8:$H$307,A298),Etapa1!$H$8:$H$307,0),1),"")</f>
        <v/>
      </c>
      <c r="C298" s="36" t="str">
        <f>IFERROR(INDEX(Etapa1!$B$8:$H$307,MATCH(LARGE(Etapa1!$H$8:$H$307,A298),Etapa1!$H$8:$H$307,0),2),"")</f>
        <v/>
      </c>
      <c r="D298" s="27"/>
      <c r="E298" s="28"/>
      <c r="F298" s="29" t="str">
        <f t="shared" si="9"/>
        <v/>
      </c>
      <c r="G298" s="49"/>
      <c r="H298" s="72" t="str">
        <f t="shared" si="10"/>
        <v/>
      </c>
    </row>
    <row r="299" spans="1:8" ht="24.95" customHeight="1">
      <c r="A299" s="34">
        <v>292</v>
      </c>
      <c r="B299" s="36" t="str">
        <f>IFERROR(INDEX(Etapa1!$B$8:$H$307,MATCH(LARGE(Etapa1!$H$8:$H$307,A299),Etapa1!$H$8:$H$307,0),1),"")</f>
        <v/>
      </c>
      <c r="C299" s="36" t="str">
        <f>IFERROR(INDEX(Etapa1!$B$8:$H$307,MATCH(LARGE(Etapa1!$H$8:$H$307,A299),Etapa1!$H$8:$H$307,0),2),"")</f>
        <v/>
      </c>
      <c r="D299" s="27"/>
      <c r="E299" s="28"/>
      <c r="F299" s="29" t="str">
        <f t="shared" si="9"/>
        <v/>
      </c>
      <c r="G299" s="49"/>
      <c r="H299" s="72" t="str">
        <f t="shared" si="10"/>
        <v/>
      </c>
    </row>
    <row r="300" spans="1:8" ht="24.95" customHeight="1">
      <c r="A300" s="34">
        <v>293</v>
      </c>
      <c r="B300" s="36" t="str">
        <f>IFERROR(INDEX(Etapa1!$B$8:$H$307,MATCH(LARGE(Etapa1!$H$8:$H$307,A300),Etapa1!$H$8:$H$307,0),1),"")</f>
        <v/>
      </c>
      <c r="C300" s="36" t="str">
        <f>IFERROR(INDEX(Etapa1!$B$8:$H$307,MATCH(LARGE(Etapa1!$H$8:$H$307,A300),Etapa1!$H$8:$H$307,0),2),"")</f>
        <v/>
      </c>
      <c r="D300" s="27"/>
      <c r="E300" s="28"/>
      <c r="F300" s="29" t="str">
        <f t="shared" si="9"/>
        <v/>
      </c>
      <c r="G300" s="49"/>
      <c r="H300" s="72" t="str">
        <f t="shared" si="10"/>
        <v/>
      </c>
    </row>
    <row r="301" spans="1:8" ht="24.95" customHeight="1">
      <c r="A301" s="34">
        <v>294</v>
      </c>
      <c r="B301" s="36" t="str">
        <f>IFERROR(INDEX(Etapa1!$B$8:$H$307,MATCH(LARGE(Etapa1!$H$8:$H$307,A301),Etapa1!$H$8:$H$307,0),1),"")</f>
        <v/>
      </c>
      <c r="C301" s="36" t="str">
        <f>IFERROR(INDEX(Etapa1!$B$8:$H$307,MATCH(LARGE(Etapa1!$H$8:$H$307,A301),Etapa1!$H$8:$H$307,0),2),"")</f>
        <v/>
      </c>
      <c r="D301" s="27"/>
      <c r="E301" s="28"/>
      <c r="F301" s="29" t="str">
        <f t="shared" si="9"/>
        <v/>
      </c>
      <c r="G301" s="49"/>
      <c r="H301" s="72" t="str">
        <f t="shared" si="10"/>
        <v/>
      </c>
    </row>
    <row r="302" spans="1:8" ht="24.95" customHeight="1">
      <c r="A302" s="34">
        <v>295</v>
      </c>
      <c r="B302" s="36" t="str">
        <f>IFERROR(INDEX(Etapa1!$B$8:$H$307,MATCH(LARGE(Etapa1!$H$8:$H$307,A302),Etapa1!$H$8:$H$307,0),1),"")</f>
        <v/>
      </c>
      <c r="C302" s="36" t="str">
        <f>IFERROR(INDEX(Etapa1!$B$8:$H$307,MATCH(LARGE(Etapa1!$H$8:$H$307,A302),Etapa1!$H$8:$H$307,0),2),"")</f>
        <v/>
      </c>
      <c r="D302" s="27"/>
      <c r="E302" s="28"/>
      <c r="F302" s="29" t="str">
        <f t="shared" si="9"/>
        <v/>
      </c>
      <c r="G302" s="49"/>
      <c r="H302" s="72" t="str">
        <f t="shared" si="10"/>
        <v/>
      </c>
    </row>
    <row r="303" spans="1:8" ht="24.95" customHeight="1">
      <c r="A303" s="34">
        <v>296</v>
      </c>
      <c r="B303" s="36" t="str">
        <f>IFERROR(INDEX(Etapa1!$B$8:$H$307,MATCH(LARGE(Etapa1!$H$8:$H$307,A303),Etapa1!$H$8:$H$307,0),1),"")</f>
        <v/>
      </c>
      <c r="C303" s="36" t="str">
        <f>IFERROR(INDEX(Etapa1!$B$8:$H$307,MATCH(LARGE(Etapa1!$H$8:$H$307,A303),Etapa1!$H$8:$H$307,0),2),"")</f>
        <v/>
      </c>
      <c r="D303" s="27"/>
      <c r="E303" s="28"/>
      <c r="F303" s="29" t="str">
        <f t="shared" si="9"/>
        <v/>
      </c>
      <c r="G303" s="49"/>
      <c r="H303" s="72" t="str">
        <f t="shared" si="10"/>
        <v/>
      </c>
    </row>
    <row r="304" spans="1:8" ht="24.95" customHeight="1">
      <c r="A304" s="34">
        <v>297</v>
      </c>
      <c r="B304" s="36" t="str">
        <f>IFERROR(INDEX(Etapa1!$B$8:$H$307,MATCH(LARGE(Etapa1!$H$8:$H$307,A304),Etapa1!$H$8:$H$307,0),1),"")</f>
        <v/>
      </c>
      <c r="C304" s="36" t="str">
        <f>IFERROR(INDEX(Etapa1!$B$8:$H$307,MATCH(LARGE(Etapa1!$H$8:$H$307,A304),Etapa1!$H$8:$H$307,0),2),"")</f>
        <v/>
      </c>
      <c r="D304" s="27"/>
      <c r="E304" s="28"/>
      <c r="F304" s="29" t="str">
        <f t="shared" si="9"/>
        <v/>
      </c>
      <c r="G304" s="49"/>
      <c r="H304" s="72" t="str">
        <f t="shared" si="10"/>
        <v/>
      </c>
    </row>
    <row r="305" spans="1:8" ht="24.95" customHeight="1">
      <c r="A305" s="34">
        <v>298</v>
      </c>
      <c r="B305" s="36" t="str">
        <f>IFERROR(INDEX(Etapa1!$B$8:$H$307,MATCH(LARGE(Etapa1!$H$8:$H$307,A305),Etapa1!$H$8:$H$307,0),1),"")</f>
        <v/>
      </c>
      <c r="C305" s="36" t="str">
        <f>IFERROR(INDEX(Etapa1!$B$8:$H$307,MATCH(LARGE(Etapa1!$H$8:$H$307,A305),Etapa1!$H$8:$H$307,0),2),"")</f>
        <v/>
      </c>
      <c r="D305" s="27"/>
      <c r="E305" s="28"/>
      <c r="F305" s="29" t="str">
        <f t="shared" si="9"/>
        <v/>
      </c>
      <c r="G305" s="49"/>
      <c r="H305" s="72" t="str">
        <f t="shared" si="10"/>
        <v/>
      </c>
    </row>
    <row r="306" spans="1:8" ht="24.95" customHeight="1">
      <c r="A306" s="34">
        <v>299</v>
      </c>
      <c r="B306" s="36" t="str">
        <f>IFERROR(INDEX(Etapa1!$B$8:$H$307,MATCH(LARGE(Etapa1!$H$8:$H$307,A306),Etapa1!$H$8:$H$307,0),1),"")</f>
        <v/>
      </c>
      <c r="C306" s="36" t="str">
        <f>IFERROR(INDEX(Etapa1!$B$8:$H$307,MATCH(LARGE(Etapa1!$H$8:$H$307,A306),Etapa1!$H$8:$H$307,0),2),"")</f>
        <v/>
      </c>
      <c r="D306" s="27"/>
      <c r="E306" s="28"/>
      <c r="F306" s="29" t="str">
        <f t="shared" si="9"/>
        <v/>
      </c>
      <c r="G306" s="49"/>
      <c r="H306" s="72" t="str">
        <f t="shared" si="10"/>
        <v/>
      </c>
    </row>
    <row r="307" spans="1:8" ht="24.95" customHeight="1">
      <c r="A307" s="34">
        <v>300</v>
      </c>
      <c r="B307" s="36" t="str">
        <f>IFERROR(INDEX(Etapa1!$B$8:$H$307,MATCH(LARGE(Etapa1!$H$8:$H$307,A307),Etapa1!$H$8:$H$307,0),1),"")</f>
        <v/>
      </c>
      <c r="C307" s="36" t="str">
        <f>IFERROR(INDEX(Etapa1!$B$8:$H$307,MATCH(LARGE(Etapa1!$H$8:$H$307,A307),Etapa1!$H$8:$H$307,0),2),"")</f>
        <v/>
      </c>
      <c r="D307" s="27"/>
      <c r="E307" s="28"/>
      <c r="F307" s="29" t="str">
        <f t="shared" si="9"/>
        <v/>
      </c>
      <c r="G307" s="49"/>
      <c r="H307" s="72" t="str">
        <f t="shared" si="10"/>
        <v/>
      </c>
    </row>
  </sheetData>
  <sheetProtection password="9004" sheet="1" objects="1" scenarios="1" selectLockedCells="1"/>
  <autoFilter ref="B7:G307"/>
  <mergeCells count="1">
    <mergeCell ref="B6:G6"/>
  </mergeCells>
  <conditionalFormatting sqref="F8:F307">
    <cfRule type="cellIs" dxfId="24" priority="1" operator="equal">
      <formula>"Péssimo"</formula>
    </cfRule>
    <cfRule type="cellIs" dxfId="23" priority="2" operator="equal">
      <formula>"Excelente"</formula>
    </cfRule>
    <cfRule type="cellIs" dxfId="22" priority="3" operator="equal">
      <formula>"Regular"</formula>
    </cfRule>
    <cfRule type="cellIs" dxfId="21" priority="4" operator="equal">
      <formula>"Ruim"</formula>
    </cfRule>
    <cfRule type="cellIs" dxfId="20" priority="5" operator="equal">
      <formula>"Bom"</formula>
    </cfRule>
  </conditionalFormatting>
  <dataValidations count="2">
    <dataValidation type="list" allowBlank="1" showInputMessage="1" showErrorMessage="1" sqref="E8:E307">
      <formula1>"Aprovado,Reprovado"</formula1>
    </dataValidation>
    <dataValidation type="whole" allowBlank="1" showInputMessage="1" showErrorMessage="1" errorTitle="Erro de operação!" error="_x000a_Informe um número entre 1 e 10." sqref="D8:D307">
      <formula1>1</formula1>
      <formula2>10</formula2>
    </dataValidation>
  </dataValidations>
  <pageMargins left="0.25" right="0.25" top="0.75" bottom="0.75" header="0.3" footer="0.3"/>
  <pageSetup paperSize="9" orientation="landscape"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07"/>
  <sheetViews>
    <sheetView showGridLines="0" zoomScaleNormal="100" zoomScalePageLayoutView="80" workbookViewId="0">
      <selection activeCell="G8" activeCellId="1" sqref="D8:E12 G8:G12"/>
    </sheetView>
  </sheetViews>
  <sheetFormatPr defaultColWidth="9.140625" defaultRowHeight="15" customHeight="1"/>
  <cols>
    <col min="1" max="1" width="2.7109375" style="8" customWidth="1"/>
    <col min="2" max="2" width="28.85546875" style="6" customWidth="1"/>
    <col min="3" max="3" width="21.42578125" style="6" bestFit="1" customWidth="1"/>
    <col min="4" max="4" width="7" style="6" bestFit="1" customWidth="1"/>
    <col min="5" max="5" width="14.7109375" style="6" customWidth="1"/>
    <col min="6" max="6" width="14.7109375" style="5" bestFit="1" customWidth="1"/>
    <col min="7" max="7" width="83" style="5" customWidth="1"/>
    <col min="8" max="14" width="10.28515625" style="5" hidden="1" customWidth="1"/>
    <col min="15" max="15" width="12.7109375" style="5" hidden="1" customWidth="1"/>
    <col min="16" max="40" width="10.28515625" style="5" customWidth="1"/>
    <col min="41" max="49" width="10.28515625" style="6" customWidth="1"/>
    <col min="50" max="16384" width="9.140625" style="6"/>
  </cols>
  <sheetData>
    <row r="1" spans="1:40" s="91" customFormat="1" ht="30" customHeight="1"/>
    <row r="2" spans="1:40" s="92" customFormat="1" ht="24.95" customHeight="1"/>
    <row r="3" spans="1:40" s="93" customFormat="1" ht="20.100000000000001" customHeight="1"/>
    <row r="4" spans="1:40" s="15" customFormat="1" ht="21">
      <c r="A4" s="17"/>
      <c r="B4" s="24" t="s">
        <v>37</v>
      </c>
      <c r="C4" s="24"/>
      <c r="E4" s="21"/>
      <c r="F4" s="7"/>
      <c r="G4" s="7"/>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row>
    <row r="5" spans="1:40" s="8" customFormat="1">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row>
    <row r="6" spans="1:40" ht="24.95" customHeight="1">
      <c r="B6" s="80" t="str">
        <f>Cad!D10</f>
        <v>Eatpa 3 - Prova escrita</v>
      </c>
      <c r="C6" s="80"/>
      <c r="D6" s="80"/>
      <c r="E6" s="80"/>
      <c r="F6" s="80"/>
      <c r="G6" s="80"/>
    </row>
    <row r="7" spans="1:40" ht="24.95" customHeight="1">
      <c r="B7" s="31" t="s">
        <v>17</v>
      </c>
      <c r="C7" s="31" t="s">
        <v>78</v>
      </c>
      <c r="D7" s="31" t="s">
        <v>5</v>
      </c>
      <c r="E7" s="31" t="s">
        <v>16</v>
      </c>
      <c r="F7" s="31" t="s">
        <v>43</v>
      </c>
      <c r="G7" s="31" t="s">
        <v>44</v>
      </c>
      <c r="H7" s="72" t="s">
        <v>45</v>
      </c>
      <c r="M7" s="25" t="s">
        <v>46</v>
      </c>
      <c r="N7" s="25" t="s">
        <v>45</v>
      </c>
      <c r="O7" s="25" t="s">
        <v>47</v>
      </c>
    </row>
    <row r="8" spans="1:40" ht="24.95" customHeight="1">
      <c r="A8" s="34">
        <v>1</v>
      </c>
      <c r="B8" s="36" t="str">
        <f>IFERROR(INDEX(Etapa2!$B$8:$H$307,MATCH(LARGE(Etapa2!$H$8:$H$307,A8),Etapa2!$H$8:$H$307,0),1),"")</f>
        <v>Damaris De Souza Leite</v>
      </c>
      <c r="C8" s="36" t="str">
        <f>IFERROR(INDEX(Etapa2!$B$8:$H$307,MATCH(LARGE(Etapa2!$H$8:$H$307,A8),Etapa2!$H$8:$H$307,0),2),"")</f>
        <v>Coordenador-202311</v>
      </c>
      <c r="D8" s="150">
        <v>10</v>
      </c>
      <c r="E8" s="139" t="s">
        <v>23</v>
      </c>
      <c r="F8" s="29" t="str">
        <f>IF(OR(B8="",D8=""),"",IFERROR(IF(D8&gt;$N$9,$O$8,IF(D8&gt;$N$10,$O$9,IF(D8&gt;$N$11,$O$10,IF(D8&gt;$N$12,$O$11,$O$12)))),""))</f>
        <v>Excelente</v>
      </c>
      <c r="G8" s="151"/>
      <c r="H8" s="72">
        <f>IF(OR(B8="",E8="",E8&lt;&gt;"Aprovado"),"",D8+(ROW()/100000))</f>
        <v>10.000080000000001</v>
      </c>
      <c r="M8" s="25">
        <v>1</v>
      </c>
      <c r="N8" s="26">
        <v>10</v>
      </c>
      <c r="O8" s="25" t="s">
        <v>49</v>
      </c>
    </row>
    <row r="9" spans="1:40" ht="24.95" customHeight="1">
      <c r="A9" s="34">
        <v>2</v>
      </c>
      <c r="B9" s="36" t="str">
        <f>IFERROR(INDEX(Etapa2!$B$8:$H$307,MATCH(LARGE(Etapa2!$H$8:$H$307,A9),Etapa2!$H$8:$H$307,0),1),"")</f>
        <v>Christian De Campos Morais</v>
      </c>
      <c r="C9" s="36" t="str">
        <f>IFERROR(INDEX(Etapa2!$B$8:$H$307,MATCH(LARGE(Etapa2!$H$8:$H$307,A9),Etapa2!$H$8:$H$307,0),2),"")</f>
        <v>Supervisor-202321</v>
      </c>
      <c r="D9" s="150">
        <v>7</v>
      </c>
      <c r="E9" s="139" t="s">
        <v>23</v>
      </c>
      <c r="F9" s="29" t="str">
        <f t="shared" ref="F9:F72" si="0">IF(OR(B9="",D9=""),"",IFERROR(IF(D9&gt;$N$9,$O$8,IF(D9&gt;$N$10,$O$9,IF(D9&gt;$N$11,$O$10,IF(D9&gt;$N$12,$O$11,$O$12)))),""))</f>
        <v>Bom</v>
      </c>
      <c r="G9" s="151"/>
      <c r="H9" s="72">
        <f t="shared" ref="H9:H72" si="1">IF(OR(B9="",E9="",E9&lt;&gt;"Aprovado"),"",D9+(ROW()/100000))</f>
        <v>7.0000900000000001</v>
      </c>
      <c r="M9" s="25">
        <v>2</v>
      </c>
      <c r="N9" s="26">
        <v>8</v>
      </c>
      <c r="O9" s="25" t="s">
        <v>50</v>
      </c>
    </row>
    <row r="10" spans="1:40" ht="24.95" customHeight="1">
      <c r="A10" s="34">
        <v>3</v>
      </c>
      <c r="B10" s="36" t="str">
        <f>IFERROR(INDEX(Etapa2!$B$8:$H$307,MATCH(LARGE(Etapa2!$H$8:$H$307,A10),Etapa2!$H$8:$H$307,0),1),"")</f>
        <v/>
      </c>
      <c r="C10" s="36" t="str">
        <f>IFERROR(INDEX(Etapa2!$B$8:$H$307,MATCH(LARGE(Etapa2!$H$8:$H$307,A10),Etapa2!$H$8:$H$307,0),2),"")</f>
        <v/>
      </c>
      <c r="D10" s="150"/>
      <c r="E10" s="139"/>
      <c r="F10" s="29" t="str">
        <f t="shared" si="0"/>
        <v/>
      </c>
      <c r="G10" s="151"/>
      <c r="H10" s="72" t="str">
        <f t="shared" si="1"/>
        <v/>
      </c>
      <c r="M10" s="25">
        <v>3</v>
      </c>
      <c r="N10" s="26">
        <v>6</v>
      </c>
      <c r="O10" s="25" t="s">
        <v>51</v>
      </c>
    </row>
    <row r="11" spans="1:40" ht="24.95" customHeight="1">
      <c r="A11" s="34">
        <v>4</v>
      </c>
      <c r="B11" s="36" t="str">
        <f>IFERROR(INDEX(Etapa2!$B$8:$H$307,MATCH(LARGE(Etapa2!$H$8:$H$307,A11),Etapa2!$H$8:$H$307,0),1),"")</f>
        <v/>
      </c>
      <c r="C11" s="36" t="str">
        <f>IFERROR(INDEX(Etapa2!$B$8:$H$307,MATCH(LARGE(Etapa2!$H$8:$H$307,A11),Etapa2!$H$8:$H$307,0),2),"")</f>
        <v/>
      </c>
      <c r="D11" s="150"/>
      <c r="E11" s="139"/>
      <c r="F11" s="29" t="str">
        <f t="shared" si="0"/>
        <v/>
      </c>
      <c r="G11" s="151"/>
      <c r="H11" s="72" t="str">
        <f t="shared" si="1"/>
        <v/>
      </c>
      <c r="M11" s="25">
        <v>4</v>
      </c>
      <c r="N11" s="26">
        <v>4</v>
      </c>
      <c r="O11" s="25" t="s">
        <v>52</v>
      </c>
    </row>
    <row r="12" spans="1:40" ht="24.95" customHeight="1">
      <c r="A12" s="34">
        <v>5</v>
      </c>
      <c r="B12" s="36" t="str">
        <f>IFERROR(INDEX(Etapa2!$B$8:$H$307,MATCH(LARGE(Etapa2!$H$8:$H$307,A12),Etapa2!$H$8:$H$307,0),1),"")</f>
        <v/>
      </c>
      <c r="C12" s="36" t="str">
        <f>IFERROR(INDEX(Etapa2!$B$8:$H$307,MATCH(LARGE(Etapa2!$H$8:$H$307,A12),Etapa2!$H$8:$H$307,0),2),"")</f>
        <v/>
      </c>
      <c r="D12" s="150"/>
      <c r="E12" s="139"/>
      <c r="F12" s="29" t="str">
        <f t="shared" si="0"/>
        <v/>
      </c>
      <c r="G12" s="151"/>
      <c r="H12" s="72" t="str">
        <f t="shared" si="1"/>
        <v/>
      </c>
      <c r="M12" s="25">
        <v>5</v>
      </c>
      <c r="N12" s="26">
        <f t="shared" ref="N12" si="2">10/M12</f>
        <v>2</v>
      </c>
      <c r="O12" s="25" t="s">
        <v>48</v>
      </c>
    </row>
    <row r="13" spans="1:40" ht="24.95" customHeight="1">
      <c r="A13" s="34">
        <v>6</v>
      </c>
      <c r="B13" s="36" t="str">
        <f>IFERROR(INDEX(Etapa2!$B$8:$H$307,MATCH(LARGE(Etapa2!$H$8:$H$307,A13),Etapa2!$H$8:$H$307,0),1),"")</f>
        <v/>
      </c>
      <c r="C13" s="36" t="str">
        <f>IFERROR(INDEX(Etapa2!$B$8:$H$307,MATCH(LARGE(Etapa2!$H$8:$H$307,A13),Etapa2!$H$8:$H$307,0),2),"")</f>
        <v/>
      </c>
      <c r="D13" s="27"/>
      <c r="E13" s="28"/>
      <c r="F13" s="29" t="str">
        <f t="shared" si="0"/>
        <v/>
      </c>
      <c r="G13" s="49"/>
      <c r="H13" s="72" t="str">
        <f t="shared" si="1"/>
        <v/>
      </c>
    </row>
    <row r="14" spans="1:40" ht="24.95" customHeight="1">
      <c r="A14" s="34">
        <v>7</v>
      </c>
      <c r="B14" s="36" t="str">
        <f>IFERROR(INDEX(Etapa2!$B$8:$H$307,MATCH(LARGE(Etapa2!$H$8:$H$307,A14),Etapa2!$H$8:$H$307,0),1),"")</f>
        <v/>
      </c>
      <c r="C14" s="36" t="str">
        <f>IFERROR(INDEX(Etapa2!$B$8:$H$307,MATCH(LARGE(Etapa2!$H$8:$H$307,A14),Etapa2!$H$8:$H$307,0),2),"")</f>
        <v/>
      </c>
      <c r="D14" s="27"/>
      <c r="E14" s="28"/>
      <c r="F14" s="29" t="str">
        <f t="shared" si="0"/>
        <v/>
      </c>
      <c r="G14" s="49"/>
      <c r="H14" s="72" t="str">
        <f t="shared" si="1"/>
        <v/>
      </c>
      <c r="N14" s="6"/>
    </row>
    <row r="15" spans="1:40" ht="24.95" customHeight="1">
      <c r="A15" s="34">
        <v>8</v>
      </c>
      <c r="B15" s="36" t="str">
        <f>IFERROR(INDEX(Etapa2!$B$8:$H$307,MATCH(LARGE(Etapa2!$H$8:$H$307,A15),Etapa2!$H$8:$H$307,0),1),"")</f>
        <v/>
      </c>
      <c r="C15" s="36" t="str">
        <f>IFERROR(INDEX(Etapa2!$B$8:$H$307,MATCH(LARGE(Etapa2!$H$8:$H$307,A15),Etapa2!$H$8:$H$307,0),2),"")</f>
        <v/>
      </c>
      <c r="D15" s="27"/>
      <c r="E15" s="28"/>
      <c r="F15" s="29" t="str">
        <f t="shared" si="0"/>
        <v/>
      </c>
      <c r="G15" s="49"/>
      <c r="H15" s="72" t="str">
        <f t="shared" si="1"/>
        <v/>
      </c>
    </row>
    <row r="16" spans="1:40" ht="24.95" customHeight="1">
      <c r="A16" s="34">
        <v>9</v>
      </c>
      <c r="B16" s="36" t="str">
        <f>IFERROR(INDEX(Etapa2!$B$8:$H$307,MATCH(LARGE(Etapa2!$H$8:$H$307,A16),Etapa2!$H$8:$H$307,0),1),"")</f>
        <v/>
      </c>
      <c r="C16" s="36" t="str">
        <f>IFERROR(INDEX(Etapa2!$B$8:$H$307,MATCH(LARGE(Etapa2!$H$8:$H$307,A16),Etapa2!$H$8:$H$307,0),2),"")</f>
        <v/>
      </c>
      <c r="D16" s="27"/>
      <c r="E16" s="28"/>
      <c r="F16" s="29" t="str">
        <f t="shared" si="0"/>
        <v/>
      </c>
      <c r="G16" s="49"/>
      <c r="H16" s="72" t="str">
        <f t="shared" si="1"/>
        <v/>
      </c>
    </row>
    <row r="17" spans="1:8" ht="24.95" customHeight="1">
      <c r="A17" s="34">
        <v>10</v>
      </c>
      <c r="B17" s="36" t="str">
        <f>IFERROR(INDEX(Etapa2!$B$8:$H$307,MATCH(LARGE(Etapa2!$H$8:$H$307,A17),Etapa2!$H$8:$H$307,0),1),"")</f>
        <v/>
      </c>
      <c r="C17" s="36" t="str">
        <f>IFERROR(INDEX(Etapa2!$B$8:$H$307,MATCH(LARGE(Etapa2!$H$8:$H$307,A17),Etapa2!$H$8:$H$307,0),2),"")</f>
        <v/>
      </c>
      <c r="D17" s="27"/>
      <c r="E17" s="28"/>
      <c r="F17" s="29" t="str">
        <f t="shared" si="0"/>
        <v/>
      </c>
      <c r="G17" s="49"/>
      <c r="H17" s="72" t="str">
        <f t="shared" si="1"/>
        <v/>
      </c>
    </row>
    <row r="18" spans="1:8" ht="24.95" customHeight="1">
      <c r="A18" s="34">
        <v>11</v>
      </c>
      <c r="B18" s="36" t="str">
        <f>IFERROR(INDEX(Etapa2!$B$8:$H$307,MATCH(LARGE(Etapa2!$H$8:$H$307,A18),Etapa2!$H$8:$H$307,0),1),"")</f>
        <v/>
      </c>
      <c r="C18" s="36" t="str">
        <f>IFERROR(INDEX(Etapa2!$B$8:$H$307,MATCH(LARGE(Etapa2!$H$8:$H$307,A18),Etapa2!$H$8:$H$307,0),2),"")</f>
        <v/>
      </c>
      <c r="D18" s="27"/>
      <c r="E18" s="28"/>
      <c r="F18" s="29" t="str">
        <f t="shared" si="0"/>
        <v/>
      </c>
      <c r="G18" s="49"/>
      <c r="H18" s="72" t="str">
        <f t="shared" si="1"/>
        <v/>
      </c>
    </row>
    <row r="19" spans="1:8" ht="24.95" customHeight="1">
      <c r="A19" s="34">
        <v>12</v>
      </c>
      <c r="B19" s="36" t="str">
        <f>IFERROR(INDEX(Etapa2!$B$8:$H$307,MATCH(LARGE(Etapa2!$H$8:$H$307,A19),Etapa2!$H$8:$H$307,0),1),"")</f>
        <v/>
      </c>
      <c r="C19" s="36" t="str">
        <f>IFERROR(INDEX(Etapa2!$B$8:$H$307,MATCH(LARGE(Etapa2!$H$8:$H$307,A19),Etapa2!$H$8:$H$307,0),2),"")</f>
        <v/>
      </c>
      <c r="D19" s="27"/>
      <c r="E19" s="28"/>
      <c r="F19" s="29" t="str">
        <f t="shared" si="0"/>
        <v/>
      </c>
      <c r="G19" s="49"/>
      <c r="H19" s="72" t="str">
        <f t="shared" si="1"/>
        <v/>
      </c>
    </row>
    <row r="20" spans="1:8" ht="24.95" customHeight="1">
      <c r="A20" s="34">
        <v>13</v>
      </c>
      <c r="B20" s="36" t="str">
        <f>IFERROR(INDEX(Etapa2!$B$8:$H$307,MATCH(LARGE(Etapa2!$H$8:$H$307,A20),Etapa2!$H$8:$H$307,0),1),"")</f>
        <v/>
      </c>
      <c r="C20" s="36" t="str">
        <f>IFERROR(INDEX(Etapa2!$B$8:$H$307,MATCH(LARGE(Etapa2!$H$8:$H$307,A20),Etapa2!$H$8:$H$307,0),2),"")</f>
        <v/>
      </c>
      <c r="D20" s="27"/>
      <c r="E20" s="28"/>
      <c r="F20" s="29" t="str">
        <f t="shared" si="0"/>
        <v/>
      </c>
      <c r="G20" s="49"/>
      <c r="H20" s="72" t="str">
        <f t="shared" si="1"/>
        <v/>
      </c>
    </row>
    <row r="21" spans="1:8" ht="24.95" customHeight="1">
      <c r="A21" s="34">
        <v>14</v>
      </c>
      <c r="B21" s="36" t="str">
        <f>IFERROR(INDEX(Etapa2!$B$8:$H$307,MATCH(LARGE(Etapa2!$H$8:$H$307,A21),Etapa2!$H$8:$H$307,0),1),"")</f>
        <v/>
      </c>
      <c r="C21" s="36" t="str">
        <f>IFERROR(INDEX(Etapa2!$B$8:$H$307,MATCH(LARGE(Etapa2!$H$8:$H$307,A21),Etapa2!$H$8:$H$307,0),2),"")</f>
        <v/>
      </c>
      <c r="D21" s="27"/>
      <c r="E21" s="28"/>
      <c r="F21" s="29" t="str">
        <f t="shared" si="0"/>
        <v/>
      </c>
      <c r="G21" s="49"/>
      <c r="H21" s="72" t="str">
        <f t="shared" si="1"/>
        <v/>
      </c>
    </row>
    <row r="22" spans="1:8" ht="24.95" customHeight="1">
      <c r="A22" s="34">
        <v>15</v>
      </c>
      <c r="B22" s="36" t="str">
        <f>IFERROR(INDEX(Etapa2!$B$8:$H$307,MATCH(LARGE(Etapa2!$H$8:$H$307,A22),Etapa2!$H$8:$H$307,0),1),"")</f>
        <v/>
      </c>
      <c r="C22" s="36" t="str">
        <f>IFERROR(INDEX(Etapa2!$B$8:$H$307,MATCH(LARGE(Etapa2!$H$8:$H$307,A22),Etapa2!$H$8:$H$307,0),2),"")</f>
        <v/>
      </c>
      <c r="D22" s="27"/>
      <c r="E22" s="28"/>
      <c r="F22" s="29" t="str">
        <f t="shared" si="0"/>
        <v/>
      </c>
      <c r="G22" s="49"/>
      <c r="H22" s="72" t="str">
        <f t="shared" si="1"/>
        <v/>
      </c>
    </row>
    <row r="23" spans="1:8" ht="24.95" customHeight="1">
      <c r="A23" s="34">
        <v>16</v>
      </c>
      <c r="B23" s="36" t="str">
        <f>IFERROR(INDEX(Etapa2!$B$8:$H$307,MATCH(LARGE(Etapa2!$H$8:$H$307,A23),Etapa2!$H$8:$H$307,0),1),"")</f>
        <v/>
      </c>
      <c r="C23" s="36" t="str">
        <f>IFERROR(INDEX(Etapa2!$B$8:$H$307,MATCH(LARGE(Etapa2!$H$8:$H$307,A23),Etapa2!$H$8:$H$307,0),2),"")</f>
        <v/>
      </c>
      <c r="D23" s="27"/>
      <c r="E23" s="28"/>
      <c r="F23" s="29" t="str">
        <f t="shared" si="0"/>
        <v/>
      </c>
      <c r="G23" s="49"/>
      <c r="H23" s="72" t="str">
        <f t="shared" si="1"/>
        <v/>
      </c>
    </row>
    <row r="24" spans="1:8" ht="24.95" customHeight="1">
      <c r="A24" s="34">
        <v>17</v>
      </c>
      <c r="B24" s="36" t="str">
        <f>IFERROR(INDEX(Etapa2!$B$8:$H$307,MATCH(LARGE(Etapa2!$H$8:$H$307,A24),Etapa2!$H$8:$H$307,0),1),"")</f>
        <v/>
      </c>
      <c r="C24" s="36" t="str">
        <f>IFERROR(INDEX(Etapa2!$B$8:$H$307,MATCH(LARGE(Etapa2!$H$8:$H$307,A24),Etapa2!$H$8:$H$307,0),2),"")</f>
        <v/>
      </c>
      <c r="D24" s="27"/>
      <c r="E24" s="28"/>
      <c r="F24" s="29" t="str">
        <f t="shared" si="0"/>
        <v/>
      </c>
      <c r="G24" s="49"/>
      <c r="H24" s="72" t="str">
        <f t="shared" si="1"/>
        <v/>
      </c>
    </row>
    <row r="25" spans="1:8" ht="24.95" customHeight="1">
      <c r="A25" s="34">
        <v>18</v>
      </c>
      <c r="B25" s="36" t="str">
        <f>IFERROR(INDEX(Etapa2!$B$8:$H$307,MATCH(LARGE(Etapa2!$H$8:$H$307,A25),Etapa2!$H$8:$H$307,0),1),"")</f>
        <v/>
      </c>
      <c r="C25" s="36" t="str">
        <f>IFERROR(INDEX(Etapa2!$B$8:$H$307,MATCH(LARGE(Etapa2!$H$8:$H$307,A25),Etapa2!$H$8:$H$307,0),2),"")</f>
        <v/>
      </c>
      <c r="D25" s="27"/>
      <c r="E25" s="28"/>
      <c r="F25" s="29" t="str">
        <f t="shared" si="0"/>
        <v/>
      </c>
      <c r="G25" s="49"/>
      <c r="H25" s="72" t="str">
        <f t="shared" si="1"/>
        <v/>
      </c>
    </row>
    <row r="26" spans="1:8" ht="24.95" customHeight="1">
      <c r="A26" s="34">
        <v>19</v>
      </c>
      <c r="B26" s="36" t="str">
        <f>IFERROR(INDEX(Etapa2!$B$8:$H$307,MATCH(LARGE(Etapa2!$H$8:$H$307,A26),Etapa2!$H$8:$H$307,0),1),"")</f>
        <v/>
      </c>
      <c r="C26" s="36" t="str">
        <f>IFERROR(INDEX(Etapa2!$B$8:$H$307,MATCH(LARGE(Etapa2!$H$8:$H$307,A26),Etapa2!$H$8:$H$307,0),2),"")</f>
        <v/>
      </c>
      <c r="D26" s="27"/>
      <c r="E26" s="28"/>
      <c r="F26" s="29" t="str">
        <f t="shared" si="0"/>
        <v/>
      </c>
      <c r="G26" s="49"/>
      <c r="H26" s="72" t="str">
        <f t="shared" si="1"/>
        <v/>
      </c>
    </row>
    <row r="27" spans="1:8" ht="24.95" customHeight="1">
      <c r="A27" s="34">
        <v>20</v>
      </c>
      <c r="B27" s="36" t="str">
        <f>IFERROR(INDEX(Etapa2!$B$8:$H$307,MATCH(LARGE(Etapa2!$H$8:$H$307,A27),Etapa2!$H$8:$H$307,0),1),"")</f>
        <v/>
      </c>
      <c r="C27" s="36" t="str">
        <f>IFERROR(INDEX(Etapa2!$B$8:$H$307,MATCH(LARGE(Etapa2!$H$8:$H$307,A27),Etapa2!$H$8:$H$307,0),2),"")</f>
        <v/>
      </c>
      <c r="D27" s="27"/>
      <c r="E27" s="28"/>
      <c r="F27" s="29" t="str">
        <f t="shared" si="0"/>
        <v/>
      </c>
      <c r="G27" s="49"/>
      <c r="H27" s="72" t="str">
        <f t="shared" si="1"/>
        <v/>
      </c>
    </row>
    <row r="28" spans="1:8" ht="24.95" customHeight="1">
      <c r="A28" s="34">
        <v>21</v>
      </c>
      <c r="B28" s="36" t="str">
        <f>IFERROR(INDEX(Etapa2!$B$8:$H$307,MATCH(LARGE(Etapa2!$H$8:$H$307,A28),Etapa2!$H$8:$H$307,0),1),"")</f>
        <v/>
      </c>
      <c r="C28" s="36" t="str">
        <f>IFERROR(INDEX(Etapa2!$B$8:$H$307,MATCH(LARGE(Etapa2!$H$8:$H$307,A28),Etapa2!$H$8:$H$307,0),2),"")</f>
        <v/>
      </c>
      <c r="D28" s="27"/>
      <c r="E28" s="28"/>
      <c r="F28" s="29" t="str">
        <f t="shared" si="0"/>
        <v/>
      </c>
      <c r="G28" s="49"/>
      <c r="H28" s="72" t="str">
        <f t="shared" si="1"/>
        <v/>
      </c>
    </row>
    <row r="29" spans="1:8" ht="24.95" customHeight="1">
      <c r="A29" s="34">
        <v>22</v>
      </c>
      <c r="B29" s="36" t="str">
        <f>IFERROR(INDEX(Etapa2!$B$8:$H$307,MATCH(LARGE(Etapa2!$H$8:$H$307,A29),Etapa2!$H$8:$H$307,0),1),"")</f>
        <v/>
      </c>
      <c r="C29" s="36" t="str">
        <f>IFERROR(INDEX(Etapa2!$B$8:$H$307,MATCH(LARGE(Etapa2!$H$8:$H$307,A29),Etapa2!$H$8:$H$307,0),2),"")</f>
        <v/>
      </c>
      <c r="D29" s="27"/>
      <c r="E29" s="28"/>
      <c r="F29" s="29" t="str">
        <f t="shared" si="0"/>
        <v/>
      </c>
      <c r="G29" s="49"/>
      <c r="H29" s="72" t="str">
        <f t="shared" si="1"/>
        <v/>
      </c>
    </row>
    <row r="30" spans="1:8" ht="24.95" customHeight="1">
      <c r="A30" s="34">
        <v>23</v>
      </c>
      <c r="B30" s="36" t="str">
        <f>IFERROR(INDEX(Etapa2!$B$8:$H$307,MATCH(LARGE(Etapa2!$H$8:$H$307,A30),Etapa2!$H$8:$H$307,0),1),"")</f>
        <v/>
      </c>
      <c r="C30" s="36" t="str">
        <f>IFERROR(INDEX(Etapa2!$B$8:$H$307,MATCH(LARGE(Etapa2!$H$8:$H$307,A30),Etapa2!$H$8:$H$307,0),2),"")</f>
        <v/>
      </c>
      <c r="D30" s="27"/>
      <c r="E30" s="28"/>
      <c r="F30" s="29" t="str">
        <f t="shared" si="0"/>
        <v/>
      </c>
      <c r="G30" s="49"/>
      <c r="H30" s="72" t="str">
        <f t="shared" si="1"/>
        <v/>
      </c>
    </row>
    <row r="31" spans="1:8" ht="24.95" customHeight="1">
      <c r="A31" s="34">
        <v>24</v>
      </c>
      <c r="B31" s="36" t="str">
        <f>IFERROR(INDEX(Etapa2!$B$8:$H$307,MATCH(LARGE(Etapa2!$H$8:$H$307,A31),Etapa2!$H$8:$H$307,0),1),"")</f>
        <v/>
      </c>
      <c r="C31" s="36" t="str">
        <f>IFERROR(INDEX(Etapa2!$B$8:$H$307,MATCH(LARGE(Etapa2!$H$8:$H$307,A31),Etapa2!$H$8:$H$307,0),2),"")</f>
        <v/>
      </c>
      <c r="D31" s="27"/>
      <c r="E31" s="28"/>
      <c r="F31" s="29" t="str">
        <f t="shared" si="0"/>
        <v/>
      </c>
      <c r="G31" s="49"/>
      <c r="H31" s="72" t="str">
        <f t="shared" si="1"/>
        <v/>
      </c>
    </row>
    <row r="32" spans="1:8" ht="24.95" customHeight="1">
      <c r="A32" s="34">
        <v>25</v>
      </c>
      <c r="B32" s="36" t="str">
        <f>IFERROR(INDEX(Etapa2!$B$8:$H$307,MATCH(LARGE(Etapa2!$H$8:$H$307,A32),Etapa2!$H$8:$H$307,0),1),"")</f>
        <v/>
      </c>
      <c r="C32" s="36" t="str">
        <f>IFERROR(INDEX(Etapa2!$B$8:$H$307,MATCH(LARGE(Etapa2!$H$8:$H$307,A32),Etapa2!$H$8:$H$307,0),2),"")</f>
        <v/>
      </c>
      <c r="D32" s="27"/>
      <c r="E32" s="28"/>
      <c r="F32" s="29" t="str">
        <f t="shared" si="0"/>
        <v/>
      </c>
      <c r="G32" s="49"/>
      <c r="H32" s="72" t="str">
        <f t="shared" si="1"/>
        <v/>
      </c>
    </row>
    <row r="33" spans="1:8" ht="24.95" customHeight="1">
      <c r="A33" s="34">
        <v>26</v>
      </c>
      <c r="B33" s="36" t="str">
        <f>IFERROR(INDEX(Etapa2!$B$8:$H$307,MATCH(LARGE(Etapa2!$H$8:$H$307,A33),Etapa2!$H$8:$H$307,0),1),"")</f>
        <v/>
      </c>
      <c r="C33" s="36" t="str">
        <f>IFERROR(INDEX(Etapa2!$B$8:$H$307,MATCH(LARGE(Etapa2!$H$8:$H$307,A33),Etapa2!$H$8:$H$307,0),2),"")</f>
        <v/>
      </c>
      <c r="D33" s="27"/>
      <c r="E33" s="28"/>
      <c r="F33" s="29" t="str">
        <f t="shared" si="0"/>
        <v/>
      </c>
      <c r="G33" s="49"/>
      <c r="H33" s="72" t="str">
        <f t="shared" si="1"/>
        <v/>
      </c>
    </row>
    <row r="34" spans="1:8" ht="24.95" customHeight="1">
      <c r="A34" s="34">
        <v>27</v>
      </c>
      <c r="B34" s="36" t="str">
        <f>IFERROR(INDEX(Etapa2!$B$8:$H$307,MATCH(LARGE(Etapa2!$H$8:$H$307,A34),Etapa2!$H$8:$H$307,0),1),"")</f>
        <v/>
      </c>
      <c r="C34" s="36" t="str">
        <f>IFERROR(INDEX(Etapa2!$B$8:$H$307,MATCH(LARGE(Etapa2!$H$8:$H$307,A34),Etapa2!$H$8:$H$307,0),2),"")</f>
        <v/>
      </c>
      <c r="D34" s="27"/>
      <c r="E34" s="28"/>
      <c r="F34" s="29" t="str">
        <f t="shared" si="0"/>
        <v/>
      </c>
      <c r="G34" s="49"/>
      <c r="H34" s="72" t="str">
        <f t="shared" si="1"/>
        <v/>
      </c>
    </row>
    <row r="35" spans="1:8" ht="24.95" customHeight="1">
      <c r="A35" s="34">
        <v>28</v>
      </c>
      <c r="B35" s="36" t="str">
        <f>IFERROR(INDEX(Etapa2!$B$8:$H$307,MATCH(LARGE(Etapa2!$H$8:$H$307,A35),Etapa2!$H$8:$H$307,0),1),"")</f>
        <v/>
      </c>
      <c r="C35" s="36" t="str">
        <f>IFERROR(INDEX(Etapa2!$B$8:$H$307,MATCH(LARGE(Etapa2!$H$8:$H$307,A35),Etapa2!$H$8:$H$307,0),2),"")</f>
        <v/>
      </c>
      <c r="D35" s="27"/>
      <c r="E35" s="28"/>
      <c r="F35" s="29" t="str">
        <f t="shared" si="0"/>
        <v/>
      </c>
      <c r="G35" s="49"/>
      <c r="H35" s="72" t="str">
        <f t="shared" si="1"/>
        <v/>
      </c>
    </row>
    <row r="36" spans="1:8" ht="24.95" customHeight="1">
      <c r="A36" s="34">
        <v>29</v>
      </c>
      <c r="B36" s="36" t="str">
        <f>IFERROR(INDEX(Etapa2!$B$8:$H$307,MATCH(LARGE(Etapa2!$H$8:$H$307,A36),Etapa2!$H$8:$H$307,0),1),"")</f>
        <v/>
      </c>
      <c r="C36" s="36" t="str">
        <f>IFERROR(INDEX(Etapa2!$B$8:$H$307,MATCH(LARGE(Etapa2!$H$8:$H$307,A36),Etapa2!$H$8:$H$307,0),2),"")</f>
        <v/>
      </c>
      <c r="D36" s="27"/>
      <c r="E36" s="28"/>
      <c r="F36" s="29" t="str">
        <f t="shared" si="0"/>
        <v/>
      </c>
      <c r="G36" s="49"/>
      <c r="H36" s="72" t="str">
        <f t="shared" si="1"/>
        <v/>
      </c>
    </row>
    <row r="37" spans="1:8" ht="24.95" customHeight="1">
      <c r="A37" s="34">
        <v>30</v>
      </c>
      <c r="B37" s="36" t="str">
        <f>IFERROR(INDEX(Etapa2!$B$8:$H$307,MATCH(LARGE(Etapa2!$H$8:$H$307,A37),Etapa2!$H$8:$H$307,0),1),"")</f>
        <v/>
      </c>
      <c r="C37" s="36" t="str">
        <f>IFERROR(INDEX(Etapa2!$B$8:$H$307,MATCH(LARGE(Etapa2!$H$8:$H$307,A37),Etapa2!$H$8:$H$307,0),2),"")</f>
        <v/>
      </c>
      <c r="D37" s="27"/>
      <c r="E37" s="28"/>
      <c r="F37" s="29" t="str">
        <f t="shared" si="0"/>
        <v/>
      </c>
      <c r="G37" s="49"/>
      <c r="H37" s="72" t="str">
        <f t="shared" si="1"/>
        <v/>
      </c>
    </row>
    <row r="38" spans="1:8" ht="24.95" customHeight="1">
      <c r="A38" s="34">
        <v>31</v>
      </c>
      <c r="B38" s="36" t="str">
        <f>IFERROR(INDEX(Etapa2!$B$8:$H$307,MATCH(LARGE(Etapa2!$H$8:$H$307,A38),Etapa2!$H$8:$H$307,0),1),"")</f>
        <v/>
      </c>
      <c r="C38" s="36" t="str">
        <f>IFERROR(INDEX(Etapa2!$B$8:$H$307,MATCH(LARGE(Etapa2!$H$8:$H$307,A38),Etapa2!$H$8:$H$307,0),2),"")</f>
        <v/>
      </c>
      <c r="D38" s="27"/>
      <c r="E38" s="28"/>
      <c r="F38" s="29" t="str">
        <f t="shared" si="0"/>
        <v/>
      </c>
      <c r="G38" s="49"/>
      <c r="H38" s="72" t="str">
        <f t="shared" si="1"/>
        <v/>
      </c>
    </row>
    <row r="39" spans="1:8" ht="24.95" customHeight="1">
      <c r="A39" s="34">
        <v>32</v>
      </c>
      <c r="B39" s="36" t="str">
        <f>IFERROR(INDEX(Etapa2!$B$8:$H$307,MATCH(LARGE(Etapa2!$H$8:$H$307,A39),Etapa2!$H$8:$H$307,0),1),"")</f>
        <v/>
      </c>
      <c r="C39" s="36" t="str">
        <f>IFERROR(INDEX(Etapa2!$B$8:$H$307,MATCH(LARGE(Etapa2!$H$8:$H$307,A39),Etapa2!$H$8:$H$307,0),2),"")</f>
        <v/>
      </c>
      <c r="D39" s="27"/>
      <c r="E39" s="28"/>
      <c r="F39" s="29" t="str">
        <f t="shared" si="0"/>
        <v/>
      </c>
      <c r="G39" s="49"/>
      <c r="H39" s="72" t="str">
        <f t="shared" si="1"/>
        <v/>
      </c>
    </row>
    <row r="40" spans="1:8" ht="24.95" customHeight="1">
      <c r="A40" s="34">
        <v>33</v>
      </c>
      <c r="B40" s="36" t="str">
        <f>IFERROR(INDEX(Etapa2!$B$8:$H$307,MATCH(LARGE(Etapa2!$H$8:$H$307,A40),Etapa2!$H$8:$H$307,0),1),"")</f>
        <v/>
      </c>
      <c r="C40" s="36" t="str">
        <f>IFERROR(INDEX(Etapa2!$B$8:$H$307,MATCH(LARGE(Etapa2!$H$8:$H$307,A40),Etapa2!$H$8:$H$307,0),2),"")</f>
        <v/>
      </c>
      <c r="D40" s="27"/>
      <c r="E40" s="28"/>
      <c r="F40" s="29" t="str">
        <f t="shared" si="0"/>
        <v/>
      </c>
      <c r="G40" s="49"/>
      <c r="H40" s="72" t="str">
        <f t="shared" si="1"/>
        <v/>
      </c>
    </row>
    <row r="41" spans="1:8" ht="24.95" customHeight="1">
      <c r="A41" s="34">
        <v>34</v>
      </c>
      <c r="B41" s="36" t="str">
        <f>IFERROR(INDEX(Etapa2!$B$8:$H$307,MATCH(LARGE(Etapa2!$H$8:$H$307,A41),Etapa2!$H$8:$H$307,0),1),"")</f>
        <v/>
      </c>
      <c r="C41" s="36" t="str">
        <f>IFERROR(INDEX(Etapa2!$B$8:$H$307,MATCH(LARGE(Etapa2!$H$8:$H$307,A41),Etapa2!$H$8:$H$307,0),2),"")</f>
        <v/>
      </c>
      <c r="D41" s="27"/>
      <c r="E41" s="28"/>
      <c r="F41" s="29" t="str">
        <f t="shared" si="0"/>
        <v/>
      </c>
      <c r="G41" s="49"/>
      <c r="H41" s="72" t="str">
        <f t="shared" si="1"/>
        <v/>
      </c>
    </row>
    <row r="42" spans="1:8" ht="24.95" customHeight="1">
      <c r="A42" s="34">
        <v>35</v>
      </c>
      <c r="B42" s="36" t="str">
        <f>IFERROR(INDEX(Etapa2!$B$8:$H$307,MATCH(LARGE(Etapa2!$H$8:$H$307,A42),Etapa2!$H$8:$H$307,0),1),"")</f>
        <v/>
      </c>
      <c r="C42" s="36" t="str">
        <f>IFERROR(INDEX(Etapa2!$B$8:$H$307,MATCH(LARGE(Etapa2!$H$8:$H$307,A42),Etapa2!$H$8:$H$307,0),2),"")</f>
        <v/>
      </c>
      <c r="D42" s="27"/>
      <c r="E42" s="28"/>
      <c r="F42" s="29" t="str">
        <f t="shared" si="0"/>
        <v/>
      </c>
      <c r="G42" s="49"/>
      <c r="H42" s="72" t="str">
        <f t="shared" si="1"/>
        <v/>
      </c>
    </row>
    <row r="43" spans="1:8" ht="24.95" customHeight="1">
      <c r="A43" s="34">
        <v>36</v>
      </c>
      <c r="B43" s="36" t="str">
        <f>IFERROR(INDEX(Etapa2!$B$8:$H$307,MATCH(LARGE(Etapa2!$H$8:$H$307,A43),Etapa2!$H$8:$H$307,0),1),"")</f>
        <v/>
      </c>
      <c r="C43" s="36" t="str">
        <f>IFERROR(INDEX(Etapa2!$B$8:$H$307,MATCH(LARGE(Etapa2!$H$8:$H$307,A43),Etapa2!$H$8:$H$307,0),2),"")</f>
        <v/>
      </c>
      <c r="D43" s="27"/>
      <c r="E43" s="28"/>
      <c r="F43" s="29" t="str">
        <f t="shared" si="0"/>
        <v/>
      </c>
      <c r="G43" s="49"/>
      <c r="H43" s="72" t="str">
        <f t="shared" si="1"/>
        <v/>
      </c>
    </row>
    <row r="44" spans="1:8" ht="24.95" customHeight="1">
      <c r="A44" s="34">
        <v>37</v>
      </c>
      <c r="B44" s="36" t="str">
        <f>IFERROR(INDEX(Etapa2!$B$8:$H$307,MATCH(LARGE(Etapa2!$H$8:$H$307,A44),Etapa2!$H$8:$H$307,0),1),"")</f>
        <v/>
      </c>
      <c r="C44" s="36" t="str">
        <f>IFERROR(INDEX(Etapa2!$B$8:$H$307,MATCH(LARGE(Etapa2!$H$8:$H$307,A44),Etapa2!$H$8:$H$307,0),2),"")</f>
        <v/>
      </c>
      <c r="D44" s="27"/>
      <c r="E44" s="28"/>
      <c r="F44" s="29" t="str">
        <f t="shared" si="0"/>
        <v/>
      </c>
      <c r="G44" s="49"/>
      <c r="H44" s="72" t="str">
        <f t="shared" si="1"/>
        <v/>
      </c>
    </row>
    <row r="45" spans="1:8" ht="24.95" customHeight="1">
      <c r="A45" s="34">
        <v>38</v>
      </c>
      <c r="B45" s="36" t="str">
        <f>IFERROR(INDEX(Etapa2!$B$8:$H$307,MATCH(LARGE(Etapa2!$H$8:$H$307,A45),Etapa2!$H$8:$H$307,0),1),"")</f>
        <v/>
      </c>
      <c r="C45" s="36" t="str">
        <f>IFERROR(INDEX(Etapa2!$B$8:$H$307,MATCH(LARGE(Etapa2!$H$8:$H$307,A45),Etapa2!$H$8:$H$307,0),2),"")</f>
        <v/>
      </c>
      <c r="D45" s="27"/>
      <c r="E45" s="28"/>
      <c r="F45" s="29" t="str">
        <f t="shared" si="0"/>
        <v/>
      </c>
      <c r="G45" s="49"/>
      <c r="H45" s="72" t="str">
        <f t="shared" si="1"/>
        <v/>
      </c>
    </row>
    <row r="46" spans="1:8" ht="24.95" customHeight="1">
      <c r="A46" s="34">
        <v>39</v>
      </c>
      <c r="B46" s="36" t="str">
        <f>IFERROR(INDEX(Etapa2!$B$8:$H$307,MATCH(LARGE(Etapa2!$H$8:$H$307,A46),Etapa2!$H$8:$H$307,0),1),"")</f>
        <v/>
      </c>
      <c r="C46" s="36" t="str">
        <f>IFERROR(INDEX(Etapa2!$B$8:$H$307,MATCH(LARGE(Etapa2!$H$8:$H$307,A46),Etapa2!$H$8:$H$307,0),2),"")</f>
        <v/>
      </c>
      <c r="D46" s="27"/>
      <c r="E46" s="28"/>
      <c r="F46" s="29" t="str">
        <f t="shared" si="0"/>
        <v/>
      </c>
      <c r="G46" s="49"/>
      <c r="H46" s="72" t="str">
        <f t="shared" si="1"/>
        <v/>
      </c>
    </row>
    <row r="47" spans="1:8" ht="24.95" customHeight="1">
      <c r="A47" s="34">
        <v>40</v>
      </c>
      <c r="B47" s="36" t="str">
        <f>IFERROR(INDEX(Etapa2!$B$8:$H$307,MATCH(LARGE(Etapa2!$H$8:$H$307,A47),Etapa2!$H$8:$H$307,0),1),"")</f>
        <v/>
      </c>
      <c r="C47" s="36" t="str">
        <f>IFERROR(INDEX(Etapa2!$B$8:$H$307,MATCH(LARGE(Etapa2!$H$8:$H$307,A47),Etapa2!$H$8:$H$307,0),2),"")</f>
        <v/>
      </c>
      <c r="D47" s="27"/>
      <c r="E47" s="28"/>
      <c r="F47" s="29" t="str">
        <f t="shared" si="0"/>
        <v/>
      </c>
      <c r="G47" s="49"/>
      <c r="H47" s="72" t="str">
        <f t="shared" si="1"/>
        <v/>
      </c>
    </row>
    <row r="48" spans="1:8" ht="24.95" customHeight="1">
      <c r="A48" s="34">
        <v>41</v>
      </c>
      <c r="B48" s="36" t="str">
        <f>IFERROR(INDEX(Etapa2!$B$8:$H$307,MATCH(LARGE(Etapa2!$H$8:$H$307,A48),Etapa2!$H$8:$H$307,0),1),"")</f>
        <v/>
      </c>
      <c r="C48" s="36" t="str">
        <f>IFERROR(INDEX(Etapa2!$B$8:$H$307,MATCH(LARGE(Etapa2!$H$8:$H$307,A48),Etapa2!$H$8:$H$307,0),2),"")</f>
        <v/>
      </c>
      <c r="D48" s="27"/>
      <c r="E48" s="28"/>
      <c r="F48" s="29" t="str">
        <f t="shared" si="0"/>
        <v/>
      </c>
      <c r="G48" s="49"/>
      <c r="H48" s="72" t="str">
        <f t="shared" si="1"/>
        <v/>
      </c>
    </row>
    <row r="49" spans="1:8" ht="24.95" customHeight="1">
      <c r="A49" s="34">
        <v>42</v>
      </c>
      <c r="B49" s="36" t="str">
        <f>IFERROR(INDEX(Etapa2!$B$8:$H$307,MATCH(LARGE(Etapa2!$H$8:$H$307,A49),Etapa2!$H$8:$H$307,0),1),"")</f>
        <v/>
      </c>
      <c r="C49" s="36" t="str">
        <f>IFERROR(INDEX(Etapa2!$B$8:$H$307,MATCH(LARGE(Etapa2!$H$8:$H$307,A49),Etapa2!$H$8:$H$307,0),2),"")</f>
        <v/>
      </c>
      <c r="D49" s="27"/>
      <c r="E49" s="28"/>
      <c r="F49" s="29" t="str">
        <f t="shared" si="0"/>
        <v/>
      </c>
      <c r="G49" s="49"/>
      <c r="H49" s="72" t="str">
        <f t="shared" si="1"/>
        <v/>
      </c>
    </row>
    <row r="50" spans="1:8" ht="24.95" customHeight="1">
      <c r="A50" s="34">
        <v>43</v>
      </c>
      <c r="B50" s="36" t="str">
        <f>IFERROR(INDEX(Etapa2!$B$8:$H$307,MATCH(LARGE(Etapa2!$H$8:$H$307,A50),Etapa2!$H$8:$H$307,0),1),"")</f>
        <v/>
      </c>
      <c r="C50" s="36" t="str">
        <f>IFERROR(INDEX(Etapa2!$B$8:$H$307,MATCH(LARGE(Etapa2!$H$8:$H$307,A50),Etapa2!$H$8:$H$307,0),2),"")</f>
        <v/>
      </c>
      <c r="D50" s="27"/>
      <c r="E50" s="28"/>
      <c r="F50" s="29" t="str">
        <f t="shared" si="0"/>
        <v/>
      </c>
      <c r="G50" s="49"/>
      <c r="H50" s="72" t="str">
        <f t="shared" si="1"/>
        <v/>
      </c>
    </row>
    <row r="51" spans="1:8" ht="24.95" customHeight="1">
      <c r="A51" s="34">
        <v>44</v>
      </c>
      <c r="B51" s="36" t="str">
        <f>IFERROR(INDEX(Etapa2!$B$8:$H$307,MATCH(LARGE(Etapa2!$H$8:$H$307,A51),Etapa2!$H$8:$H$307,0),1),"")</f>
        <v/>
      </c>
      <c r="C51" s="36" t="str">
        <f>IFERROR(INDEX(Etapa2!$B$8:$H$307,MATCH(LARGE(Etapa2!$H$8:$H$307,A51),Etapa2!$H$8:$H$307,0),2),"")</f>
        <v/>
      </c>
      <c r="D51" s="27"/>
      <c r="E51" s="28"/>
      <c r="F51" s="29" t="str">
        <f t="shared" si="0"/>
        <v/>
      </c>
      <c r="G51" s="49"/>
      <c r="H51" s="72" t="str">
        <f t="shared" si="1"/>
        <v/>
      </c>
    </row>
    <row r="52" spans="1:8" ht="24.95" customHeight="1">
      <c r="A52" s="34">
        <v>45</v>
      </c>
      <c r="B52" s="36" t="str">
        <f>IFERROR(INDEX(Etapa2!$B$8:$H$307,MATCH(LARGE(Etapa2!$H$8:$H$307,A52),Etapa2!$H$8:$H$307,0),1),"")</f>
        <v/>
      </c>
      <c r="C52" s="36" t="str">
        <f>IFERROR(INDEX(Etapa2!$B$8:$H$307,MATCH(LARGE(Etapa2!$H$8:$H$307,A52),Etapa2!$H$8:$H$307,0),2),"")</f>
        <v/>
      </c>
      <c r="D52" s="27"/>
      <c r="E52" s="28"/>
      <c r="F52" s="29" t="str">
        <f t="shared" si="0"/>
        <v/>
      </c>
      <c r="G52" s="49"/>
      <c r="H52" s="72" t="str">
        <f t="shared" si="1"/>
        <v/>
      </c>
    </row>
    <row r="53" spans="1:8" ht="24.95" customHeight="1">
      <c r="A53" s="34">
        <v>46</v>
      </c>
      <c r="B53" s="36" t="str">
        <f>IFERROR(INDEX(Etapa2!$B$8:$H$307,MATCH(LARGE(Etapa2!$H$8:$H$307,A53),Etapa2!$H$8:$H$307,0),1),"")</f>
        <v/>
      </c>
      <c r="C53" s="36" t="str">
        <f>IFERROR(INDEX(Etapa2!$B$8:$H$307,MATCH(LARGE(Etapa2!$H$8:$H$307,A53),Etapa2!$H$8:$H$307,0),2),"")</f>
        <v/>
      </c>
      <c r="D53" s="27"/>
      <c r="E53" s="28"/>
      <c r="F53" s="29" t="str">
        <f t="shared" si="0"/>
        <v/>
      </c>
      <c r="G53" s="49"/>
      <c r="H53" s="72" t="str">
        <f t="shared" si="1"/>
        <v/>
      </c>
    </row>
    <row r="54" spans="1:8" ht="24.95" customHeight="1">
      <c r="A54" s="34">
        <v>47</v>
      </c>
      <c r="B54" s="36" t="str">
        <f>IFERROR(INDEX(Etapa2!$B$8:$H$307,MATCH(LARGE(Etapa2!$H$8:$H$307,A54),Etapa2!$H$8:$H$307,0),1),"")</f>
        <v/>
      </c>
      <c r="C54" s="36" t="str">
        <f>IFERROR(INDEX(Etapa2!$B$8:$H$307,MATCH(LARGE(Etapa2!$H$8:$H$307,A54),Etapa2!$H$8:$H$307,0),2),"")</f>
        <v/>
      </c>
      <c r="D54" s="27"/>
      <c r="E54" s="28"/>
      <c r="F54" s="29" t="str">
        <f t="shared" si="0"/>
        <v/>
      </c>
      <c r="G54" s="49"/>
      <c r="H54" s="72" t="str">
        <f t="shared" si="1"/>
        <v/>
      </c>
    </row>
    <row r="55" spans="1:8" ht="24.95" customHeight="1">
      <c r="A55" s="34">
        <v>48</v>
      </c>
      <c r="B55" s="36" t="str">
        <f>IFERROR(INDEX(Etapa2!$B$8:$H$307,MATCH(LARGE(Etapa2!$H$8:$H$307,A55),Etapa2!$H$8:$H$307,0),1),"")</f>
        <v/>
      </c>
      <c r="C55" s="36" t="str">
        <f>IFERROR(INDEX(Etapa2!$B$8:$H$307,MATCH(LARGE(Etapa2!$H$8:$H$307,A55),Etapa2!$H$8:$H$307,0),2),"")</f>
        <v/>
      </c>
      <c r="D55" s="27"/>
      <c r="E55" s="28"/>
      <c r="F55" s="29" t="str">
        <f t="shared" si="0"/>
        <v/>
      </c>
      <c r="G55" s="49"/>
      <c r="H55" s="72" t="str">
        <f t="shared" si="1"/>
        <v/>
      </c>
    </row>
    <row r="56" spans="1:8" ht="24.95" customHeight="1">
      <c r="A56" s="34">
        <v>49</v>
      </c>
      <c r="B56" s="36" t="str">
        <f>IFERROR(INDEX(Etapa2!$B$8:$H$307,MATCH(LARGE(Etapa2!$H$8:$H$307,A56),Etapa2!$H$8:$H$307,0),1),"")</f>
        <v/>
      </c>
      <c r="C56" s="36" t="str">
        <f>IFERROR(INDEX(Etapa2!$B$8:$H$307,MATCH(LARGE(Etapa2!$H$8:$H$307,A56),Etapa2!$H$8:$H$307,0),2),"")</f>
        <v/>
      </c>
      <c r="D56" s="27"/>
      <c r="E56" s="28"/>
      <c r="F56" s="29" t="str">
        <f t="shared" si="0"/>
        <v/>
      </c>
      <c r="G56" s="49"/>
      <c r="H56" s="72" t="str">
        <f t="shared" si="1"/>
        <v/>
      </c>
    </row>
    <row r="57" spans="1:8" ht="24.95" customHeight="1">
      <c r="A57" s="34">
        <v>50</v>
      </c>
      <c r="B57" s="36" t="str">
        <f>IFERROR(INDEX(Etapa2!$B$8:$H$307,MATCH(LARGE(Etapa2!$H$8:$H$307,A57),Etapa2!$H$8:$H$307,0),1),"")</f>
        <v/>
      </c>
      <c r="C57" s="36" t="str">
        <f>IFERROR(INDEX(Etapa2!$B$8:$H$307,MATCH(LARGE(Etapa2!$H$8:$H$307,A57),Etapa2!$H$8:$H$307,0),2),"")</f>
        <v/>
      </c>
      <c r="D57" s="27"/>
      <c r="E57" s="28"/>
      <c r="F57" s="29" t="str">
        <f t="shared" si="0"/>
        <v/>
      </c>
      <c r="G57" s="49"/>
      <c r="H57" s="72" t="str">
        <f t="shared" si="1"/>
        <v/>
      </c>
    </row>
    <row r="58" spans="1:8" ht="24.95" customHeight="1">
      <c r="A58" s="34">
        <v>51</v>
      </c>
      <c r="B58" s="36" t="str">
        <f>IFERROR(INDEX(Etapa2!$B$8:$H$307,MATCH(LARGE(Etapa2!$H$8:$H$307,A58),Etapa2!$H$8:$H$307,0),1),"")</f>
        <v/>
      </c>
      <c r="C58" s="36" t="str">
        <f>IFERROR(INDEX(Etapa2!$B$8:$H$307,MATCH(LARGE(Etapa2!$H$8:$H$307,A58),Etapa2!$H$8:$H$307,0),2),"")</f>
        <v/>
      </c>
      <c r="D58" s="27"/>
      <c r="E58" s="28"/>
      <c r="F58" s="29" t="str">
        <f t="shared" si="0"/>
        <v/>
      </c>
      <c r="G58" s="49"/>
      <c r="H58" s="72" t="str">
        <f t="shared" si="1"/>
        <v/>
      </c>
    </row>
    <row r="59" spans="1:8" ht="24.95" customHeight="1">
      <c r="A59" s="34">
        <v>52</v>
      </c>
      <c r="B59" s="36" t="str">
        <f>IFERROR(INDEX(Etapa2!$B$8:$H$307,MATCH(LARGE(Etapa2!$H$8:$H$307,A59),Etapa2!$H$8:$H$307,0),1),"")</f>
        <v/>
      </c>
      <c r="C59" s="36" t="str">
        <f>IFERROR(INDEX(Etapa2!$B$8:$H$307,MATCH(LARGE(Etapa2!$H$8:$H$307,A59),Etapa2!$H$8:$H$307,0),2),"")</f>
        <v/>
      </c>
      <c r="D59" s="27"/>
      <c r="E59" s="28"/>
      <c r="F59" s="29" t="str">
        <f t="shared" si="0"/>
        <v/>
      </c>
      <c r="G59" s="49"/>
      <c r="H59" s="72" t="str">
        <f t="shared" si="1"/>
        <v/>
      </c>
    </row>
    <row r="60" spans="1:8" ht="24.95" customHeight="1">
      <c r="A60" s="34">
        <v>53</v>
      </c>
      <c r="B60" s="36" t="str">
        <f>IFERROR(INDEX(Etapa2!$B$8:$H$307,MATCH(LARGE(Etapa2!$H$8:$H$307,A60),Etapa2!$H$8:$H$307,0),1),"")</f>
        <v/>
      </c>
      <c r="C60" s="36" t="str">
        <f>IFERROR(INDEX(Etapa2!$B$8:$H$307,MATCH(LARGE(Etapa2!$H$8:$H$307,A60),Etapa2!$H$8:$H$307,0),2),"")</f>
        <v/>
      </c>
      <c r="D60" s="27"/>
      <c r="E60" s="28"/>
      <c r="F60" s="29" t="str">
        <f t="shared" si="0"/>
        <v/>
      </c>
      <c r="G60" s="49"/>
      <c r="H60" s="72" t="str">
        <f t="shared" si="1"/>
        <v/>
      </c>
    </row>
    <row r="61" spans="1:8" ht="24.95" customHeight="1">
      <c r="A61" s="34">
        <v>54</v>
      </c>
      <c r="B61" s="36" t="str">
        <f>IFERROR(INDEX(Etapa2!$B$8:$H$307,MATCH(LARGE(Etapa2!$H$8:$H$307,A61),Etapa2!$H$8:$H$307,0),1),"")</f>
        <v/>
      </c>
      <c r="C61" s="36" t="str">
        <f>IFERROR(INDEX(Etapa2!$B$8:$H$307,MATCH(LARGE(Etapa2!$H$8:$H$307,A61),Etapa2!$H$8:$H$307,0),2),"")</f>
        <v/>
      </c>
      <c r="D61" s="27"/>
      <c r="E61" s="28"/>
      <c r="F61" s="29" t="str">
        <f t="shared" si="0"/>
        <v/>
      </c>
      <c r="G61" s="49"/>
      <c r="H61" s="72" t="str">
        <f t="shared" si="1"/>
        <v/>
      </c>
    </row>
    <row r="62" spans="1:8" ht="24.95" customHeight="1">
      <c r="A62" s="34">
        <v>55</v>
      </c>
      <c r="B62" s="36" t="str">
        <f>IFERROR(INDEX(Etapa2!$B$8:$H$307,MATCH(LARGE(Etapa2!$H$8:$H$307,A62),Etapa2!$H$8:$H$307,0),1),"")</f>
        <v/>
      </c>
      <c r="C62" s="36" t="str">
        <f>IFERROR(INDEX(Etapa2!$B$8:$H$307,MATCH(LARGE(Etapa2!$H$8:$H$307,A62),Etapa2!$H$8:$H$307,0),2),"")</f>
        <v/>
      </c>
      <c r="D62" s="27"/>
      <c r="E62" s="28"/>
      <c r="F62" s="29" t="str">
        <f t="shared" si="0"/>
        <v/>
      </c>
      <c r="G62" s="49"/>
      <c r="H62" s="72" t="str">
        <f t="shared" si="1"/>
        <v/>
      </c>
    </row>
    <row r="63" spans="1:8" ht="24.95" customHeight="1">
      <c r="A63" s="34">
        <v>56</v>
      </c>
      <c r="B63" s="36" t="str">
        <f>IFERROR(INDEX(Etapa2!$B$8:$H$307,MATCH(LARGE(Etapa2!$H$8:$H$307,A63),Etapa2!$H$8:$H$307,0),1),"")</f>
        <v/>
      </c>
      <c r="C63" s="36" t="str">
        <f>IFERROR(INDEX(Etapa2!$B$8:$H$307,MATCH(LARGE(Etapa2!$H$8:$H$307,A63),Etapa2!$H$8:$H$307,0),2),"")</f>
        <v/>
      </c>
      <c r="D63" s="27"/>
      <c r="E63" s="28"/>
      <c r="F63" s="29" t="str">
        <f t="shared" si="0"/>
        <v/>
      </c>
      <c r="G63" s="49"/>
      <c r="H63" s="72" t="str">
        <f t="shared" si="1"/>
        <v/>
      </c>
    </row>
    <row r="64" spans="1:8" ht="24.95" customHeight="1">
      <c r="A64" s="34">
        <v>57</v>
      </c>
      <c r="B64" s="36" t="str">
        <f>IFERROR(INDEX(Etapa2!$B$8:$H$307,MATCH(LARGE(Etapa2!$H$8:$H$307,A64),Etapa2!$H$8:$H$307,0),1),"")</f>
        <v/>
      </c>
      <c r="C64" s="36" t="str">
        <f>IFERROR(INDEX(Etapa2!$B$8:$H$307,MATCH(LARGE(Etapa2!$H$8:$H$307,A64),Etapa2!$H$8:$H$307,0),2),"")</f>
        <v/>
      </c>
      <c r="D64" s="27"/>
      <c r="E64" s="28"/>
      <c r="F64" s="29" t="str">
        <f t="shared" si="0"/>
        <v/>
      </c>
      <c r="G64" s="49"/>
      <c r="H64" s="72" t="str">
        <f t="shared" si="1"/>
        <v/>
      </c>
    </row>
    <row r="65" spans="1:8" ht="24.95" customHeight="1">
      <c r="A65" s="34">
        <v>58</v>
      </c>
      <c r="B65" s="36" t="str">
        <f>IFERROR(INDEX(Etapa2!$B$8:$H$307,MATCH(LARGE(Etapa2!$H$8:$H$307,A65),Etapa2!$H$8:$H$307,0),1),"")</f>
        <v/>
      </c>
      <c r="C65" s="36" t="str">
        <f>IFERROR(INDEX(Etapa2!$B$8:$H$307,MATCH(LARGE(Etapa2!$H$8:$H$307,A65),Etapa2!$H$8:$H$307,0),2),"")</f>
        <v/>
      </c>
      <c r="D65" s="27"/>
      <c r="E65" s="28"/>
      <c r="F65" s="29" t="str">
        <f t="shared" si="0"/>
        <v/>
      </c>
      <c r="G65" s="49"/>
      <c r="H65" s="72" t="str">
        <f t="shared" si="1"/>
        <v/>
      </c>
    </row>
    <row r="66" spans="1:8" ht="24.95" customHeight="1">
      <c r="A66" s="34">
        <v>59</v>
      </c>
      <c r="B66" s="36" t="str">
        <f>IFERROR(INDEX(Etapa2!$B$8:$H$307,MATCH(LARGE(Etapa2!$H$8:$H$307,A66),Etapa2!$H$8:$H$307,0),1),"")</f>
        <v/>
      </c>
      <c r="C66" s="36" t="str">
        <f>IFERROR(INDEX(Etapa2!$B$8:$H$307,MATCH(LARGE(Etapa2!$H$8:$H$307,A66),Etapa2!$H$8:$H$307,0),2),"")</f>
        <v/>
      </c>
      <c r="D66" s="27"/>
      <c r="E66" s="28"/>
      <c r="F66" s="29" t="str">
        <f t="shared" si="0"/>
        <v/>
      </c>
      <c r="G66" s="49"/>
      <c r="H66" s="72" t="str">
        <f t="shared" si="1"/>
        <v/>
      </c>
    </row>
    <row r="67" spans="1:8" ht="24.95" customHeight="1">
      <c r="A67" s="34">
        <v>60</v>
      </c>
      <c r="B67" s="36" t="str">
        <f>IFERROR(INDEX(Etapa2!$B$8:$H$307,MATCH(LARGE(Etapa2!$H$8:$H$307,A67),Etapa2!$H$8:$H$307,0),1),"")</f>
        <v/>
      </c>
      <c r="C67" s="36" t="str">
        <f>IFERROR(INDEX(Etapa2!$B$8:$H$307,MATCH(LARGE(Etapa2!$H$8:$H$307,A67),Etapa2!$H$8:$H$307,0),2),"")</f>
        <v/>
      </c>
      <c r="D67" s="27"/>
      <c r="E67" s="28"/>
      <c r="F67" s="29" t="str">
        <f t="shared" si="0"/>
        <v/>
      </c>
      <c r="G67" s="49"/>
      <c r="H67" s="72" t="str">
        <f t="shared" si="1"/>
        <v/>
      </c>
    </row>
    <row r="68" spans="1:8" ht="24.95" customHeight="1">
      <c r="A68" s="34">
        <v>61</v>
      </c>
      <c r="B68" s="36" t="str">
        <f>IFERROR(INDEX(Etapa2!$B$8:$H$307,MATCH(LARGE(Etapa2!$H$8:$H$307,A68),Etapa2!$H$8:$H$307,0),1),"")</f>
        <v/>
      </c>
      <c r="C68" s="36" t="str">
        <f>IFERROR(INDEX(Etapa2!$B$8:$H$307,MATCH(LARGE(Etapa2!$H$8:$H$307,A68),Etapa2!$H$8:$H$307,0),2),"")</f>
        <v/>
      </c>
      <c r="D68" s="27"/>
      <c r="E68" s="28"/>
      <c r="F68" s="29" t="str">
        <f t="shared" si="0"/>
        <v/>
      </c>
      <c r="G68" s="49"/>
      <c r="H68" s="72" t="str">
        <f t="shared" si="1"/>
        <v/>
      </c>
    </row>
    <row r="69" spans="1:8" ht="24.95" customHeight="1">
      <c r="A69" s="34">
        <v>62</v>
      </c>
      <c r="B69" s="36" t="str">
        <f>IFERROR(INDEX(Etapa2!$B$8:$H$307,MATCH(LARGE(Etapa2!$H$8:$H$307,A69),Etapa2!$H$8:$H$307,0),1),"")</f>
        <v/>
      </c>
      <c r="C69" s="36" t="str">
        <f>IFERROR(INDEX(Etapa2!$B$8:$H$307,MATCH(LARGE(Etapa2!$H$8:$H$307,A69),Etapa2!$H$8:$H$307,0),2),"")</f>
        <v/>
      </c>
      <c r="D69" s="27"/>
      <c r="E69" s="28"/>
      <c r="F69" s="29" t="str">
        <f t="shared" si="0"/>
        <v/>
      </c>
      <c r="G69" s="49"/>
      <c r="H69" s="72" t="str">
        <f t="shared" si="1"/>
        <v/>
      </c>
    </row>
    <row r="70" spans="1:8" ht="24.95" customHeight="1">
      <c r="A70" s="34">
        <v>63</v>
      </c>
      <c r="B70" s="36" t="str">
        <f>IFERROR(INDEX(Etapa2!$B$8:$H$307,MATCH(LARGE(Etapa2!$H$8:$H$307,A70),Etapa2!$H$8:$H$307,0),1),"")</f>
        <v/>
      </c>
      <c r="C70" s="36" t="str">
        <f>IFERROR(INDEX(Etapa2!$B$8:$H$307,MATCH(LARGE(Etapa2!$H$8:$H$307,A70),Etapa2!$H$8:$H$307,0),2),"")</f>
        <v/>
      </c>
      <c r="D70" s="27"/>
      <c r="E70" s="28"/>
      <c r="F70" s="29" t="str">
        <f t="shared" si="0"/>
        <v/>
      </c>
      <c r="G70" s="49"/>
      <c r="H70" s="72" t="str">
        <f t="shared" si="1"/>
        <v/>
      </c>
    </row>
    <row r="71" spans="1:8" ht="24.95" customHeight="1">
      <c r="A71" s="34">
        <v>64</v>
      </c>
      <c r="B71" s="36" t="str">
        <f>IFERROR(INDEX(Etapa2!$B$8:$H$307,MATCH(LARGE(Etapa2!$H$8:$H$307,A71),Etapa2!$H$8:$H$307,0),1),"")</f>
        <v/>
      </c>
      <c r="C71" s="36" t="str">
        <f>IFERROR(INDEX(Etapa2!$B$8:$H$307,MATCH(LARGE(Etapa2!$H$8:$H$307,A71),Etapa2!$H$8:$H$307,0),2),"")</f>
        <v/>
      </c>
      <c r="D71" s="27"/>
      <c r="E71" s="28"/>
      <c r="F71" s="29" t="str">
        <f t="shared" si="0"/>
        <v/>
      </c>
      <c r="G71" s="49"/>
      <c r="H71" s="72" t="str">
        <f t="shared" si="1"/>
        <v/>
      </c>
    </row>
    <row r="72" spans="1:8" ht="24.95" customHeight="1">
      <c r="A72" s="34">
        <v>65</v>
      </c>
      <c r="B72" s="36" t="str">
        <f>IFERROR(INDEX(Etapa2!$B$8:$H$307,MATCH(LARGE(Etapa2!$H$8:$H$307,A72),Etapa2!$H$8:$H$307,0),1),"")</f>
        <v/>
      </c>
      <c r="C72" s="36" t="str">
        <f>IFERROR(INDEX(Etapa2!$B$8:$H$307,MATCH(LARGE(Etapa2!$H$8:$H$307,A72),Etapa2!$H$8:$H$307,0),2),"")</f>
        <v/>
      </c>
      <c r="D72" s="27"/>
      <c r="E72" s="28"/>
      <c r="F72" s="29" t="str">
        <f t="shared" si="0"/>
        <v/>
      </c>
      <c r="G72" s="49"/>
      <c r="H72" s="72" t="str">
        <f t="shared" si="1"/>
        <v/>
      </c>
    </row>
    <row r="73" spans="1:8" ht="24.95" customHeight="1">
      <c r="A73" s="34">
        <v>66</v>
      </c>
      <c r="B73" s="36" t="str">
        <f>IFERROR(INDEX(Etapa2!$B$8:$H$307,MATCH(LARGE(Etapa2!$H$8:$H$307,A73),Etapa2!$H$8:$H$307,0),1),"")</f>
        <v/>
      </c>
      <c r="C73" s="36" t="str">
        <f>IFERROR(INDEX(Etapa2!$B$8:$H$307,MATCH(LARGE(Etapa2!$H$8:$H$307,A73),Etapa2!$H$8:$H$307,0),2),"")</f>
        <v/>
      </c>
      <c r="D73" s="27"/>
      <c r="E73" s="28"/>
      <c r="F73" s="29" t="str">
        <f t="shared" ref="F73:F136" si="3">IF(OR(B73="",D73=""),"",IFERROR(IF(D73&gt;$N$9,$O$8,IF(D73&gt;$N$10,$O$9,IF(D73&gt;$N$11,$O$10,IF(D73&gt;$N$12,$O$11,$O$12)))),""))</f>
        <v/>
      </c>
      <c r="G73" s="49"/>
      <c r="H73" s="72" t="str">
        <f t="shared" ref="H73:H136" si="4">IF(OR(B73="",E73="",E73&lt;&gt;"Aprovado"),"",D73+(ROW()/100000))</f>
        <v/>
      </c>
    </row>
    <row r="74" spans="1:8" ht="24.95" customHeight="1">
      <c r="A74" s="34">
        <v>67</v>
      </c>
      <c r="B74" s="36" t="str">
        <f>IFERROR(INDEX(Etapa2!$B$8:$H$307,MATCH(LARGE(Etapa2!$H$8:$H$307,A74),Etapa2!$H$8:$H$307,0),1),"")</f>
        <v/>
      </c>
      <c r="C74" s="36" t="str">
        <f>IFERROR(INDEX(Etapa2!$B$8:$H$307,MATCH(LARGE(Etapa2!$H$8:$H$307,A74),Etapa2!$H$8:$H$307,0),2),"")</f>
        <v/>
      </c>
      <c r="D74" s="27"/>
      <c r="E74" s="28"/>
      <c r="F74" s="29" t="str">
        <f t="shared" si="3"/>
        <v/>
      </c>
      <c r="G74" s="49"/>
      <c r="H74" s="72" t="str">
        <f t="shared" si="4"/>
        <v/>
      </c>
    </row>
    <row r="75" spans="1:8" ht="24.95" customHeight="1">
      <c r="A75" s="34">
        <v>68</v>
      </c>
      <c r="B75" s="36" t="str">
        <f>IFERROR(INDEX(Etapa2!$B$8:$H$307,MATCH(LARGE(Etapa2!$H$8:$H$307,A75),Etapa2!$H$8:$H$307,0),1),"")</f>
        <v/>
      </c>
      <c r="C75" s="36" t="str">
        <f>IFERROR(INDEX(Etapa2!$B$8:$H$307,MATCH(LARGE(Etapa2!$H$8:$H$307,A75),Etapa2!$H$8:$H$307,0),2),"")</f>
        <v/>
      </c>
      <c r="D75" s="27"/>
      <c r="E75" s="28"/>
      <c r="F75" s="29" t="str">
        <f t="shared" si="3"/>
        <v/>
      </c>
      <c r="G75" s="49"/>
      <c r="H75" s="72" t="str">
        <f t="shared" si="4"/>
        <v/>
      </c>
    </row>
    <row r="76" spans="1:8" ht="24.95" customHeight="1">
      <c r="A76" s="34">
        <v>69</v>
      </c>
      <c r="B76" s="36" t="str">
        <f>IFERROR(INDEX(Etapa2!$B$8:$H$307,MATCH(LARGE(Etapa2!$H$8:$H$307,A76),Etapa2!$H$8:$H$307,0),1),"")</f>
        <v/>
      </c>
      <c r="C76" s="36" t="str">
        <f>IFERROR(INDEX(Etapa2!$B$8:$H$307,MATCH(LARGE(Etapa2!$H$8:$H$307,A76),Etapa2!$H$8:$H$307,0),2),"")</f>
        <v/>
      </c>
      <c r="D76" s="27"/>
      <c r="E76" s="28"/>
      <c r="F76" s="29" t="str">
        <f t="shared" si="3"/>
        <v/>
      </c>
      <c r="G76" s="49"/>
      <c r="H76" s="72" t="str">
        <f t="shared" si="4"/>
        <v/>
      </c>
    </row>
    <row r="77" spans="1:8" ht="24.95" customHeight="1">
      <c r="A77" s="34">
        <v>70</v>
      </c>
      <c r="B77" s="36" t="str">
        <f>IFERROR(INDEX(Etapa2!$B$8:$H$307,MATCH(LARGE(Etapa2!$H$8:$H$307,A77),Etapa2!$H$8:$H$307,0),1),"")</f>
        <v/>
      </c>
      <c r="C77" s="36" t="str">
        <f>IFERROR(INDEX(Etapa2!$B$8:$H$307,MATCH(LARGE(Etapa2!$H$8:$H$307,A77),Etapa2!$H$8:$H$307,0),2),"")</f>
        <v/>
      </c>
      <c r="D77" s="27"/>
      <c r="E77" s="28"/>
      <c r="F77" s="29" t="str">
        <f t="shared" si="3"/>
        <v/>
      </c>
      <c r="G77" s="49"/>
      <c r="H77" s="72" t="str">
        <f t="shared" si="4"/>
        <v/>
      </c>
    </row>
    <row r="78" spans="1:8" ht="24.95" customHeight="1">
      <c r="A78" s="34">
        <v>71</v>
      </c>
      <c r="B78" s="36" t="str">
        <f>IFERROR(INDEX(Etapa2!$B$8:$H$307,MATCH(LARGE(Etapa2!$H$8:$H$307,A78),Etapa2!$H$8:$H$307,0),1),"")</f>
        <v/>
      </c>
      <c r="C78" s="36" t="str">
        <f>IFERROR(INDEX(Etapa2!$B$8:$H$307,MATCH(LARGE(Etapa2!$H$8:$H$307,A78),Etapa2!$H$8:$H$307,0),2),"")</f>
        <v/>
      </c>
      <c r="D78" s="27"/>
      <c r="E78" s="28"/>
      <c r="F78" s="29" t="str">
        <f t="shared" si="3"/>
        <v/>
      </c>
      <c r="G78" s="49"/>
      <c r="H78" s="72" t="str">
        <f t="shared" si="4"/>
        <v/>
      </c>
    </row>
    <row r="79" spans="1:8" ht="24.95" customHeight="1">
      <c r="A79" s="34">
        <v>72</v>
      </c>
      <c r="B79" s="36" t="str">
        <f>IFERROR(INDEX(Etapa2!$B$8:$H$307,MATCH(LARGE(Etapa2!$H$8:$H$307,A79),Etapa2!$H$8:$H$307,0),1),"")</f>
        <v/>
      </c>
      <c r="C79" s="36" t="str">
        <f>IFERROR(INDEX(Etapa2!$B$8:$H$307,MATCH(LARGE(Etapa2!$H$8:$H$307,A79),Etapa2!$H$8:$H$307,0),2),"")</f>
        <v/>
      </c>
      <c r="D79" s="27"/>
      <c r="E79" s="28"/>
      <c r="F79" s="29" t="str">
        <f t="shared" si="3"/>
        <v/>
      </c>
      <c r="G79" s="49"/>
      <c r="H79" s="72" t="str">
        <f t="shared" si="4"/>
        <v/>
      </c>
    </row>
    <row r="80" spans="1:8" ht="24.95" customHeight="1">
      <c r="A80" s="34">
        <v>73</v>
      </c>
      <c r="B80" s="36" t="str">
        <f>IFERROR(INDEX(Etapa2!$B$8:$H$307,MATCH(LARGE(Etapa2!$H$8:$H$307,A80),Etapa2!$H$8:$H$307,0),1),"")</f>
        <v/>
      </c>
      <c r="C80" s="36" t="str">
        <f>IFERROR(INDEX(Etapa2!$B$8:$H$307,MATCH(LARGE(Etapa2!$H$8:$H$307,A80),Etapa2!$H$8:$H$307,0),2),"")</f>
        <v/>
      </c>
      <c r="D80" s="27"/>
      <c r="E80" s="28"/>
      <c r="F80" s="29" t="str">
        <f t="shared" si="3"/>
        <v/>
      </c>
      <c r="G80" s="49"/>
      <c r="H80" s="72" t="str">
        <f t="shared" si="4"/>
        <v/>
      </c>
    </row>
    <row r="81" spans="1:8" ht="24.95" customHeight="1">
      <c r="A81" s="34">
        <v>74</v>
      </c>
      <c r="B81" s="36" t="str">
        <f>IFERROR(INDEX(Etapa2!$B$8:$H$307,MATCH(LARGE(Etapa2!$H$8:$H$307,A81),Etapa2!$H$8:$H$307,0),1),"")</f>
        <v/>
      </c>
      <c r="C81" s="36" t="str">
        <f>IFERROR(INDEX(Etapa2!$B$8:$H$307,MATCH(LARGE(Etapa2!$H$8:$H$307,A81),Etapa2!$H$8:$H$307,0),2),"")</f>
        <v/>
      </c>
      <c r="D81" s="27"/>
      <c r="E81" s="28"/>
      <c r="F81" s="29" t="str">
        <f t="shared" si="3"/>
        <v/>
      </c>
      <c r="G81" s="49"/>
      <c r="H81" s="72" t="str">
        <f t="shared" si="4"/>
        <v/>
      </c>
    </row>
    <row r="82" spans="1:8" ht="24.95" customHeight="1">
      <c r="A82" s="34">
        <v>75</v>
      </c>
      <c r="B82" s="36" t="str">
        <f>IFERROR(INDEX(Etapa2!$B$8:$H$307,MATCH(LARGE(Etapa2!$H$8:$H$307,A82),Etapa2!$H$8:$H$307,0),1),"")</f>
        <v/>
      </c>
      <c r="C82" s="36" t="str">
        <f>IFERROR(INDEX(Etapa2!$B$8:$H$307,MATCH(LARGE(Etapa2!$H$8:$H$307,A82),Etapa2!$H$8:$H$307,0),2),"")</f>
        <v/>
      </c>
      <c r="D82" s="27"/>
      <c r="E82" s="28"/>
      <c r="F82" s="29" t="str">
        <f t="shared" si="3"/>
        <v/>
      </c>
      <c r="G82" s="49"/>
      <c r="H82" s="72" t="str">
        <f t="shared" si="4"/>
        <v/>
      </c>
    </row>
    <row r="83" spans="1:8" ht="24.95" customHeight="1">
      <c r="A83" s="34">
        <v>76</v>
      </c>
      <c r="B83" s="36" t="str">
        <f>IFERROR(INDEX(Etapa2!$B$8:$H$307,MATCH(LARGE(Etapa2!$H$8:$H$307,A83),Etapa2!$H$8:$H$307,0),1),"")</f>
        <v/>
      </c>
      <c r="C83" s="36" t="str">
        <f>IFERROR(INDEX(Etapa2!$B$8:$H$307,MATCH(LARGE(Etapa2!$H$8:$H$307,A83),Etapa2!$H$8:$H$307,0),2),"")</f>
        <v/>
      </c>
      <c r="D83" s="27"/>
      <c r="E83" s="28"/>
      <c r="F83" s="29" t="str">
        <f t="shared" si="3"/>
        <v/>
      </c>
      <c r="G83" s="49"/>
      <c r="H83" s="72" t="str">
        <f t="shared" si="4"/>
        <v/>
      </c>
    </row>
    <row r="84" spans="1:8" ht="24.95" customHeight="1">
      <c r="A84" s="34">
        <v>77</v>
      </c>
      <c r="B84" s="36" t="str">
        <f>IFERROR(INDEX(Etapa2!$B$8:$H$307,MATCH(LARGE(Etapa2!$H$8:$H$307,A84),Etapa2!$H$8:$H$307,0),1),"")</f>
        <v/>
      </c>
      <c r="C84" s="36" t="str">
        <f>IFERROR(INDEX(Etapa2!$B$8:$H$307,MATCH(LARGE(Etapa2!$H$8:$H$307,A84),Etapa2!$H$8:$H$307,0),2),"")</f>
        <v/>
      </c>
      <c r="D84" s="27"/>
      <c r="E84" s="28"/>
      <c r="F84" s="29" t="str">
        <f t="shared" si="3"/>
        <v/>
      </c>
      <c r="G84" s="49"/>
      <c r="H84" s="72" t="str">
        <f t="shared" si="4"/>
        <v/>
      </c>
    </row>
    <row r="85" spans="1:8" ht="24.95" customHeight="1">
      <c r="A85" s="34">
        <v>78</v>
      </c>
      <c r="B85" s="36" t="str">
        <f>IFERROR(INDEX(Etapa2!$B$8:$H$307,MATCH(LARGE(Etapa2!$H$8:$H$307,A85),Etapa2!$H$8:$H$307,0),1),"")</f>
        <v/>
      </c>
      <c r="C85" s="36" t="str">
        <f>IFERROR(INDEX(Etapa2!$B$8:$H$307,MATCH(LARGE(Etapa2!$H$8:$H$307,A85),Etapa2!$H$8:$H$307,0),2),"")</f>
        <v/>
      </c>
      <c r="D85" s="27"/>
      <c r="E85" s="28"/>
      <c r="F85" s="29" t="str">
        <f t="shared" si="3"/>
        <v/>
      </c>
      <c r="G85" s="49"/>
      <c r="H85" s="72" t="str">
        <f t="shared" si="4"/>
        <v/>
      </c>
    </row>
    <row r="86" spans="1:8" ht="24.95" customHeight="1">
      <c r="A86" s="34">
        <v>79</v>
      </c>
      <c r="B86" s="36" t="str">
        <f>IFERROR(INDEX(Etapa2!$B$8:$H$307,MATCH(LARGE(Etapa2!$H$8:$H$307,A86),Etapa2!$H$8:$H$307,0),1),"")</f>
        <v/>
      </c>
      <c r="C86" s="36" t="str">
        <f>IFERROR(INDEX(Etapa2!$B$8:$H$307,MATCH(LARGE(Etapa2!$H$8:$H$307,A86),Etapa2!$H$8:$H$307,0),2),"")</f>
        <v/>
      </c>
      <c r="D86" s="27"/>
      <c r="E86" s="28"/>
      <c r="F86" s="29" t="str">
        <f t="shared" si="3"/>
        <v/>
      </c>
      <c r="G86" s="49"/>
      <c r="H86" s="72" t="str">
        <f t="shared" si="4"/>
        <v/>
      </c>
    </row>
    <row r="87" spans="1:8" ht="24.95" customHeight="1">
      <c r="A87" s="34">
        <v>80</v>
      </c>
      <c r="B87" s="36" t="str">
        <f>IFERROR(INDEX(Etapa2!$B$8:$H$307,MATCH(LARGE(Etapa2!$H$8:$H$307,A87),Etapa2!$H$8:$H$307,0),1),"")</f>
        <v/>
      </c>
      <c r="C87" s="36" t="str">
        <f>IFERROR(INDEX(Etapa2!$B$8:$H$307,MATCH(LARGE(Etapa2!$H$8:$H$307,A87),Etapa2!$H$8:$H$307,0),2),"")</f>
        <v/>
      </c>
      <c r="D87" s="27"/>
      <c r="E87" s="28"/>
      <c r="F87" s="29" t="str">
        <f t="shared" si="3"/>
        <v/>
      </c>
      <c r="G87" s="49"/>
      <c r="H87" s="72" t="str">
        <f t="shared" si="4"/>
        <v/>
      </c>
    </row>
    <row r="88" spans="1:8" ht="24.95" customHeight="1">
      <c r="A88" s="34">
        <v>81</v>
      </c>
      <c r="B88" s="36" t="str">
        <f>IFERROR(INDEX(Etapa2!$B$8:$H$307,MATCH(LARGE(Etapa2!$H$8:$H$307,A88),Etapa2!$H$8:$H$307,0),1),"")</f>
        <v/>
      </c>
      <c r="C88" s="36" t="str">
        <f>IFERROR(INDEX(Etapa2!$B$8:$H$307,MATCH(LARGE(Etapa2!$H$8:$H$307,A88),Etapa2!$H$8:$H$307,0),2),"")</f>
        <v/>
      </c>
      <c r="D88" s="27"/>
      <c r="E88" s="28"/>
      <c r="F88" s="29" t="str">
        <f t="shared" si="3"/>
        <v/>
      </c>
      <c r="G88" s="49"/>
      <c r="H88" s="72" t="str">
        <f t="shared" si="4"/>
        <v/>
      </c>
    </row>
    <row r="89" spans="1:8" ht="24.95" customHeight="1">
      <c r="A89" s="34">
        <v>82</v>
      </c>
      <c r="B89" s="36" t="str">
        <f>IFERROR(INDEX(Etapa2!$B$8:$H$307,MATCH(LARGE(Etapa2!$H$8:$H$307,A89),Etapa2!$H$8:$H$307,0),1),"")</f>
        <v/>
      </c>
      <c r="C89" s="36" t="str">
        <f>IFERROR(INDEX(Etapa2!$B$8:$H$307,MATCH(LARGE(Etapa2!$H$8:$H$307,A89),Etapa2!$H$8:$H$307,0),2),"")</f>
        <v/>
      </c>
      <c r="D89" s="27"/>
      <c r="E89" s="28"/>
      <c r="F89" s="29" t="str">
        <f t="shared" si="3"/>
        <v/>
      </c>
      <c r="G89" s="49"/>
      <c r="H89" s="72" t="str">
        <f t="shared" si="4"/>
        <v/>
      </c>
    </row>
    <row r="90" spans="1:8" ht="24.95" customHeight="1">
      <c r="A90" s="34">
        <v>83</v>
      </c>
      <c r="B90" s="36" t="str">
        <f>IFERROR(INDEX(Etapa2!$B$8:$H$307,MATCH(LARGE(Etapa2!$H$8:$H$307,A90),Etapa2!$H$8:$H$307,0),1),"")</f>
        <v/>
      </c>
      <c r="C90" s="36" t="str">
        <f>IFERROR(INDEX(Etapa2!$B$8:$H$307,MATCH(LARGE(Etapa2!$H$8:$H$307,A90),Etapa2!$H$8:$H$307,0),2),"")</f>
        <v/>
      </c>
      <c r="D90" s="27"/>
      <c r="E90" s="28"/>
      <c r="F90" s="29" t="str">
        <f t="shared" si="3"/>
        <v/>
      </c>
      <c r="G90" s="49"/>
      <c r="H90" s="72" t="str">
        <f t="shared" si="4"/>
        <v/>
      </c>
    </row>
    <row r="91" spans="1:8" ht="24.95" customHeight="1">
      <c r="A91" s="34">
        <v>84</v>
      </c>
      <c r="B91" s="36" t="str">
        <f>IFERROR(INDEX(Etapa2!$B$8:$H$307,MATCH(LARGE(Etapa2!$H$8:$H$307,A91),Etapa2!$H$8:$H$307,0),1),"")</f>
        <v/>
      </c>
      <c r="C91" s="36" t="str">
        <f>IFERROR(INDEX(Etapa2!$B$8:$H$307,MATCH(LARGE(Etapa2!$H$8:$H$307,A91),Etapa2!$H$8:$H$307,0),2),"")</f>
        <v/>
      </c>
      <c r="D91" s="27"/>
      <c r="E91" s="28"/>
      <c r="F91" s="29" t="str">
        <f t="shared" si="3"/>
        <v/>
      </c>
      <c r="G91" s="49"/>
      <c r="H91" s="72" t="str">
        <f t="shared" si="4"/>
        <v/>
      </c>
    </row>
    <row r="92" spans="1:8" ht="24.95" customHeight="1">
      <c r="A92" s="34">
        <v>85</v>
      </c>
      <c r="B92" s="36" t="str">
        <f>IFERROR(INDEX(Etapa2!$B$8:$H$307,MATCH(LARGE(Etapa2!$H$8:$H$307,A92),Etapa2!$H$8:$H$307,0),1),"")</f>
        <v/>
      </c>
      <c r="C92" s="36" t="str">
        <f>IFERROR(INDEX(Etapa2!$B$8:$H$307,MATCH(LARGE(Etapa2!$H$8:$H$307,A92),Etapa2!$H$8:$H$307,0),2),"")</f>
        <v/>
      </c>
      <c r="D92" s="27"/>
      <c r="E92" s="28"/>
      <c r="F92" s="29" t="str">
        <f t="shared" si="3"/>
        <v/>
      </c>
      <c r="G92" s="49"/>
      <c r="H92" s="72" t="str">
        <f t="shared" si="4"/>
        <v/>
      </c>
    </row>
    <row r="93" spans="1:8" ht="24.95" customHeight="1">
      <c r="A93" s="34">
        <v>86</v>
      </c>
      <c r="B93" s="36" t="str">
        <f>IFERROR(INDEX(Etapa2!$B$8:$H$307,MATCH(LARGE(Etapa2!$H$8:$H$307,A93),Etapa2!$H$8:$H$307,0),1),"")</f>
        <v/>
      </c>
      <c r="C93" s="36" t="str">
        <f>IFERROR(INDEX(Etapa2!$B$8:$H$307,MATCH(LARGE(Etapa2!$H$8:$H$307,A93),Etapa2!$H$8:$H$307,0),2),"")</f>
        <v/>
      </c>
      <c r="D93" s="27"/>
      <c r="E93" s="28"/>
      <c r="F93" s="29" t="str">
        <f t="shared" si="3"/>
        <v/>
      </c>
      <c r="G93" s="49"/>
      <c r="H93" s="72" t="str">
        <f t="shared" si="4"/>
        <v/>
      </c>
    </row>
    <row r="94" spans="1:8" ht="24.95" customHeight="1">
      <c r="A94" s="34">
        <v>87</v>
      </c>
      <c r="B94" s="36" t="str">
        <f>IFERROR(INDEX(Etapa2!$B$8:$H$307,MATCH(LARGE(Etapa2!$H$8:$H$307,A94),Etapa2!$H$8:$H$307,0),1),"")</f>
        <v/>
      </c>
      <c r="C94" s="36" t="str">
        <f>IFERROR(INDEX(Etapa2!$B$8:$H$307,MATCH(LARGE(Etapa2!$H$8:$H$307,A94),Etapa2!$H$8:$H$307,0),2),"")</f>
        <v/>
      </c>
      <c r="D94" s="27"/>
      <c r="E94" s="28"/>
      <c r="F94" s="29" t="str">
        <f t="shared" si="3"/>
        <v/>
      </c>
      <c r="G94" s="49"/>
      <c r="H94" s="72" t="str">
        <f t="shared" si="4"/>
        <v/>
      </c>
    </row>
    <row r="95" spans="1:8" ht="24.95" customHeight="1">
      <c r="A95" s="34">
        <v>88</v>
      </c>
      <c r="B95" s="36" t="str">
        <f>IFERROR(INDEX(Etapa2!$B$8:$H$307,MATCH(LARGE(Etapa2!$H$8:$H$307,A95),Etapa2!$H$8:$H$307,0),1),"")</f>
        <v/>
      </c>
      <c r="C95" s="36" t="str">
        <f>IFERROR(INDEX(Etapa2!$B$8:$H$307,MATCH(LARGE(Etapa2!$H$8:$H$307,A95),Etapa2!$H$8:$H$307,0),2),"")</f>
        <v/>
      </c>
      <c r="D95" s="27"/>
      <c r="E95" s="28"/>
      <c r="F95" s="29" t="str">
        <f t="shared" si="3"/>
        <v/>
      </c>
      <c r="G95" s="49"/>
      <c r="H95" s="72" t="str">
        <f t="shared" si="4"/>
        <v/>
      </c>
    </row>
    <row r="96" spans="1:8" ht="24.95" customHeight="1">
      <c r="A96" s="34">
        <v>89</v>
      </c>
      <c r="B96" s="36" t="str">
        <f>IFERROR(INDEX(Etapa2!$B$8:$H$307,MATCH(LARGE(Etapa2!$H$8:$H$307,A96),Etapa2!$H$8:$H$307,0),1),"")</f>
        <v/>
      </c>
      <c r="C96" s="36" t="str">
        <f>IFERROR(INDEX(Etapa2!$B$8:$H$307,MATCH(LARGE(Etapa2!$H$8:$H$307,A96),Etapa2!$H$8:$H$307,0),2),"")</f>
        <v/>
      </c>
      <c r="D96" s="27"/>
      <c r="E96" s="28"/>
      <c r="F96" s="29" t="str">
        <f t="shared" si="3"/>
        <v/>
      </c>
      <c r="G96" s="49"/>
      <c r="H96" s="72" t="str">
        <f t="shared" si="4"/>
        <v/>
      </c>
    </row>
    <row r="97" spans="1:8" ht="24.95" customHeight="1">
      <c r="A97" s="34">
        <v>90</v>
      </c>
      <c r="B97" s="36" t="str">
        <f>IFERROR(INDEX(Etapa2!$B$8:$H$307,MATCH(LARGE(Etapa2!$H$8:$H$307,A97),Etapa2!$H$8:$H$307,0),1),"")</f>
        <v/>
      </c>
      <c r="C97" s="36" t="str">
        <f>IFERROR(INDEX(Etapa2!$B$8:$H$307,MATCH(LARGE(Etapa2!$H$8:$H$307,A97),Etapa2!$H$8:$H$307,0),2),"")</f>
        <v/>
      </c>
      <c r="D97" s="27"/>
      <c r="E97" s="28"/>
      <c r="F97" s="29" t="str">
        <f t="shared" si="3"/>
        <v/>
      </c>
      <c r="G97" s="49"/>
      <c r="H97" s="72" t="str">
        <f t="shared" si="4"/>
        <v/>
      </c>
    </row>
    <row r="98" spans="1:8" ht="24.95" customHeight="1">
      <c r="A98" s="34">
        <v>91</v>
      </c>
      <c r="B98" s="36" t="str">
        <f>IFERROR(INDEX(Etapa2!$B$8:$H$307,MATCH(LARGE(Etapa2!$H$8:$H$307,A98),Etapa2!$H$8:$H$307,0),1),"")</f>
        <v/>
      </c>
      <c r="C98" s="36" t="str">
        <f>IFERROR(INDEX(Etapa2!$B$8:$H$307,MATCH(LARGE(Etapa2!$H$8:$H$307,A98),Etapa2!$H$8:$H$307,0),2),"")</f>
        <v/>
      </c>
      <c r="D98" s="27"/>
      <c r="E98" s="28"/>
      <c r="F98" s="29" t="str">
        <f t="shared" si="3"/>
        <v/>
      </c>
      <c r="G98" s="49"/>
      <c r="H98" s="72" t="str">
        <f t="shared" si="4"/>
        <v/>
      </c>
    </row>
    <row r="99" spans="1:8" ht="24.95" customHeight="1">
      <c r="A99" s="34">
        <v>92</v>
      </c>
      <c r="B99" s="36" t="str">
        <f>IFERROR(INDEX(Etapa2!$B$8:$H$307,MATCH(LARGE(Etapa2!$H$8:$H$307,A99),Etapa2!$H$8:$H$307,0),1),"")</f>
        <v/>
      </c>
      <c r="C99" s="36" t="str">
        <f>IFERROR(INDEX(Etapa2!$B$8:$H$307,MATCH(LARGE(Etapa2!$H$8:$H$307,A99),Etapa2!$H$8:$H$307,0),2),"")</f>
        <v/>
      </c>
      <c r="D99" s="27"/>
      <c r="E99" s="28"/>
      <c r="F99" s="29" t="str">
        <f t="shared" si="3"/>
        <v/>
      </c>
      <c r="G99" s="49"/>
      <c r="H99" s="72" t="str">
        <f t="shared" si="4"/>
        <v/>
      </c>
    </row>
    <row r="100" spans="1:8" ht="24.95" customHeight="1">
      <c r="A100" s="34">
        <v>93</v>
      </c>
      <c r="B100" s="36" t="str">
        <f>IFERROR(INDEX(Etapa2!$B$8:$H$307,MATCH(LARGE(Etapa2!$H$8:$H$307,A100),Etapa2!$H$8:$H$307,0),1),"")</f>
        <v/>
      </c>
      <c r="C100" s="36" t="str">
        <f>IFERROR(INDEX(Etapa2!$B$8:$H$307,MATCH(LARGE(Etapa2!$H$8:$H$307,A100),Etapa2!$H$8:$H$307,0),2),"")</f>
        <v/>
      </c>
      <c r="D100" s="27"/>
      <c r="E100" s="28"/>
      <c r="F100" s="29" t="str">
        <f t="shared" si="3"/>
        <v/>
      </c>
      <c r="G100" s="49"/>
      <c r="H100" s="72" t="str">
        <f t="shared" si="4"/>
        <v/>
      </c>
    </row>
    <row r="101" spans="1:8" ht="24.95" customHeight="1">
      <c r="A101" s="34">
        <v>94</v>
      </c>
      <c r="B101" s="36" t="str">
        <f>IFERROR(INDEX(Etapa2!$B$8:$H$307,MATCH(LARGE(Etapa2!$H$8:$H$307,A101),Etapa2!$H$8:$H$307,0),1),"")</f>
        <v/>
      </c>
      <c r="C101" s="36" t="str">
        <f>IFERROR(INDEX(Etapa2!$B$8:$H$307,MATCH(LARGE(Etapa2!$H$8:$H$307,A101),Etapa2!$H$8:$H$307,0),2),"")</f>
        <v/>
      </c>
      <c r="D101" s="27"/>
      <c r="E101" s="28"/>
      <c r="F101" s="29" t="str">
        <f t="shared" si="3"/>
        <v/>
      </c>
      <c r="G101" s="49"/>
      <c r="H101" s="72" t="str">
        <f t="shared" si="4"/>
        <v/>
      </c>
    </row>
    <row r="102" spans="1:8" ht="24.95" customHeight="1">
      <c r="A102" s="34">
        <v>95</v>
      </c>
      <c r="B102" s="36" t="str">
        <f>IFERROR(INDEX(Etapa2!$B$8:$H$307,MATCH(LARGE(Etapa2!$H$8:$H$307,A102),Etapa2!$H$8:$H$307,0),1),"")</f>
        <v/>
      </c>
      <c r="C102" s="36" t="str">
        <f>IFERROR(INDEX(Etapa2!$B$8:$H$307,MATCH(LARGE(Etapa2!$H$8:$H$307,A102),Etapa2!$H$8:$H$307,0),2),"")</f>
        <v/>
      </c>
      <c r="D102" s="27"/>
      <c r="E102" s="28"/>
      <c r="F102" s="29" t="str">
        <f t="shared" si="3"/>
        <v/>
      </c>
      <c r="G102" s="49"/>
      <c r="H102" s="72" t="str">
        <f t="shared" si="4"/>
        <v/>
      </c>
    </row>
    <row r="103" spans="1:8" ht="24.95" customHeight="1">
      <c r="A103" s="34">
        <v>96</v>
      </c>
      <c r="B103" s="36" t="str">
        <f>IFERROR(INDEX(Etapa2!$B$8:$H$307,MATCH(LARGE(Etapa2!$H$8:$H$307,A103),Etapa2!$H$8:$H$307,0),1),"")</f>
        <v/>
      </c>
      <c r="C103" s="36" t="str">
        <f>IFERROR(INDEX(Etapa2!$B$8:$H$307,MATCH(LARGE(Etapa2!$H$8:$H$307,A103),Etapa2!$H$8:$H$307,0),2),"")</f>
        <v/>
      </c>
      <c r="D103" s="27"/>
      <c r="E103" s="28"/>
      <c r="F103" s="29" t="str">
        <f t="shared" si="3"/>
        <v/>
      </c>
      <c r="G103" s="49"/>
      <c r="H103" s="72" t="str">
        <f t="shared" si="4"/>
        <v/>
      </c>
    </row>
    <row r="104" spans="1:8" ht="24.95" customHeight="1">
      <c r="A104" s="34">
        <v>97</v>
      </c>
      <c r="B104" s="36" t="str">
        <f>IFERROR(INDEX(Etapa2!$B$8:$H$307,MATCH(LARGE(Etapa2!$H$8:$H$307,A104),Etapa2!$H$8:$H$307,0),1),"")</f>
        <v/>
      </c>
      <c r="C104" s="36" t="str">
        <f>IFERROR(INDEX(Etapa2!$B$8:$H$307,MATCH(LARGE(Etapa2!$H$8:$H$307,A104),Etapa2!$H$8:$H$307,0),2),"")</f>
        <v/>
      </c>
      <c r="D104" s="27"/>
      <c r="E104" s="28"/>
      <c r="F104" s="29" t="str">
        <f t="shared" si="3"/>
        <v/>
      </c>
      <c r="G104" s="49"/>
      <c r="H104" s="72" t="str">
        <f t="shared" si="4"/>
        <v/>
      </c>
    </row>
    <row r="105" spans="1:8" ht="24.95" customHeight="1">
      <c r="A105" s="34">
        <v>98</v>
      </c>
      <c r="B105" s="36" t="str">
        <f>IFERROR(INDEX(Etapa2!$B$8:$H$307,MATCH(LARGE(Etapa2!$H$8:$H$307,A105),Etapa2!$H$8:$H$307,0),1),"")</f>
        <v/>
      </c>
      <c r="C105" s="36" t="str">
        <f>IFERROR(INDEX(Etapa2!$B$8:$H$307,MATCH(LARGE(Etapa2!$H$8:$H$307,A105),Etapa2!$H$8:$H$307,0),2),"")</f>
        <v/>
      </c>
      <c r="D105" s="27"/>
      <c r="E105" s="28"/>
      <c r="F105" s="29" t="str">
        <f t="shared" si="3"/>
        <v/>
      </c>
      <c r="G105" s="49"/>
      <c r="H105" s="72" t="str">
        <f t="shared" si="4"/>
        <v/>
      </c>
    </row>
    <row r="106" spans="1:8" ht="24.95" customHeight="1">
      <c r="A106" s="34">
        <v>99</v>
      </c>
      <c r="B106" s="36" t="str">
        <f>IFERROR(INDEX(Etapa2!$B$8:$H$307,MATCH(LARGE(Etapa2!$H$8:$H$307,A106),Etapa2!$H$8:$H$307,0),1),"")</f>
        <v/>
      </c>
      <c r="C106" s="36" t="str">
        <f>IFERROR(INDEX(Etapa2!$B$8:$H$307,MATCH(LARGE(Etapa2!$H$8:$H$307,A106),Etapa2!$H$8:$H$307,0),2),"")</f>
        <v/>
      </c>
      <c r="D106" s="27"/>
      <c r="E106" s="28"/>
      <c r="F106" s="29" t="str">
        <f t="shared" si="3"/>
        <v/>
      </c>
      <c r="G106" s="49"/>
      <c r="H106" s="72" t="str">
        <f t="shared" si="4"/>
        <v/>
      </c>
    </row>
    <row r="107" spans="1:8" ht="24.95" customHeight="1">
      <c r="A107" s="34">
        <v>100</v>
      </c>
      <c r="B107" s="36" t="str">
        <f>IFERROR(INDEX(Etapa2!$B$8:$H$307,MATCH(LARGE(Etapa2!$H$8:$H$307,A107),Etapa2!$H$8:$H$307,0),1),"")</f>
        <v/>
      </c>
      <c r="C107" s="36" t="str">
        <f>IFERROR(INDEX(Etapa2!$B$8:$H$307,MATCH(LARGE(Etapa2!$H$8:$H$307,A107),Etapa2!$H$8:$H$307,0),2),"")</f>
        <v/>
      </c>
      <c r="D107" s="27"/>
      <c r="E107" s="28"/>
      <c r="F107" s="29" t="str">
        <f t="shared" si="3"/>
        <v/>
      </c>
      <c r="G107" s="49"/>
      <c r="H107" s="72" t="str">
        <f t="shared" si="4"/>
        <v/>
      </c>
    </row>
    <row r="108" spans="1:8" ht="24.95" customHeight="1">
      <c r="A108" s="34">
        <v>101</v>
      </c>
      <c r="B108" s="36" t="str">
        <f>IFERROR(INDEX(Etapa2!$B$8:$H$307,MATCH(LARGE(Etapa2!$H$8:$H$307,A108),Etapa2!$H$8:$H$307,0),1),"")</f>
        <v/>
      </c>
      <c r="C108" s="36" t="str">
        <f>IFERROR(INDEX(Etapa2!$B$8:$H$307,MATCH(LARGE(Etapa2!$H$8:$H$307,A108),Etapa2!$H$8:$H$307,0),2),"")</f>
        <v/>
      </c>
      <c r="D108" s="27"/>
      <c r="E108" s="28"/>
      <c r="F108" s="29" t="str">
        <f t="shared" si="3"/>
        <v/>
      </c>
      <c r="G108" s="49"/>
      <c r="H108" s="72" t="str">
        <f t="shared" si="4"/>
        <v/>
      </c>
    </row>
    <row r="109" spans="1:8" ht="24.95" customHeight="1">
      <c r="A109" s="34">
        <v>102</v>
      </c>
      <c r="B109" s="36" t="str">
        <f>IFERROR(INDEX(Etapa2!$B$8:$H$307,MATCH(LARGE(Etapa2!$H$8:$H$307,A109),Etapa2!$H$8:$H$307,0),1),"")</f>
        <v/>
      </c>
      <c r="C109" s="36" t="str">
        <f>IFERROR(INDEX(Etapa2!$B$8:$H$307,MATCH(LARGE(Etapa2!$H$8:$H$307,A109),Etapa2!$H$8:$H$307,0),2),"")</f>
        <v/>
      </c>
      <c r="D109" s="27"/>
      <c r="E109" s="28"/>
      <c r="F109" s="29" t="str">
        <f t="shared" si="3"/>
        <v/>
      </c>
      <c r="G109" s="49"/>
      <c r="H109" s="72" t="str">
        <f t="shared" si="4"/>
        <v/>
      </c>
    </row>
    <row r="110" spans="1:8" ht="24.95" customHeight="1">
      <c r="A110" s="34">
        <v>103</v>
      </c>
      <c r="B110" s="36" t="str">
        <f>IFERROR(INDEX(Etapa2!$B$8:$H$307,MATCH(LARGE(Etapa2!$H$8:$H$307,A110),Etapa2!$H$8:$H$307,0),1),"")</f>
        <v/>
      </c>
      <c r="C110" s="36" t="str">
        <f>IFERROR(INDEX(Etapa2!$B$8:$H$307,MATCH(LARGE(Etapa2!$H$8:$H$307,A110),Etapa2!$H$8:$H$307,0),2),"")</f>
        <v/>
      </c>
      <c r="D110" s="27"/>
      <c r="E110" s="28"/>
      <c r="F110" s="29" t="str">
        <f t="shared" si="3"/>
        <v/>
      </c>
      <c r="G110" s="49"/>
      <c r="H110" s="72" t="str">
        <f t="shared" si="4"/>
        <v/>
      </c>
    </row>
    <row r="111" spans="1:8" ht="24.95" customHeight="1">
      <c r="A111" s="34">
        <v>104</v>
      </c>
      <c r="B111" s="36" t="str">
        <f>IFERROR(INDEX(Etapa2!$B$8:$H$307,MATCH(LARGE(Etapa2!$H$8:$H$307,A111),Etapa2!$H$8:$H$307,0),1),"")</f>
        <v/>
      </c>
      <c r="C111" s="36" t="str">
        <f>IFERROR(INDEX(Etapa2!$B$8:$H$307,MATCH(LARGE(Etapa2!$H$8:$H$307,A111),Etapa2!$H$8:$H$307,0),2),"")</f>
        <v/>
      </c>
      <c r="D111" s="27"/>
      <c r="E111" s="28"/>
      <c r="F111" s="29" t="str">
        <f t="shared" si="3"/>
        <v/>
      </c>
      <c r="G111" s="49"/>
      <c r="H111" s="72" t="str">
        <f t="shared" si="4"/>
        <v/>
      </c>
    </row>
    <row r="112" spans="1:8" ht="24.95" customHeight="1">
      <c r="A112" s="34">
        <v>105</v>
      </c>
      <c r="B112" s="36" t="str">
        <f>IFERROR(INDEX(Etapa2!$B$8:$H$307,MATCH(LARGE(Etapa2!$H$8:$H$307,A112),Etapa2!$H$8:$H$307,0),1),"")</f>
        <v/>
      </c>
      <c r="C112" s="36" t="str">
        <f>IFERROR(INDEX(Etapa2!$B$8:$H$307,MATCH(LARGE(Etapa2!$H$8:$H$307,A112),Etapa2!$H$8:$H$307,0),2),"")</f>
        <v/>
      </c>
      <c r="D112" s="27"/>
      <c r="E112" s="28"/>
      <c r="F112" s="29" t="str">
        <f t="shared" si="3"/>
        <v/>
      </c>
      <c r="G112" s="49"/>
      <c r="H112" s="72" t="str">
        <f t="shared" si="4"/>
        <v/>
      </c>
    </row>
    <row r="113" spans="1:8" ht="24.95" customHeight="1">
      <c r="A113" s="34">
        <v>106</v>
      </c>
      <c r="B113" s="36" t="str">
        <f>IFERROR(INDEX(Etapa2!$B$8:$H$307,MATCH(LARGE(Etapa2!$H$8:$H$307,A113),Etapa2!$H$8:$H$307,0),1),"")</f>
        <v/>
      </c>
      <c r="C113" s="36" t="str">
        <f>IFERROR(INDEX(Etapa2!$B$8:$H$307,MATCH(LARGE(Etapa2!$H$8:$H$307,A113),Etapa2!$H$8:$H$307,0),2),"")</f>
        <v/>
      </c>
      <c r="D113" s="27"/>
      <c r="E113" s="28"/>
      <c r="F113" s="29" t="str">
        <f t="shared" si="3"/>
        <v/>
      </c>
      <c r="G113" s="49"/>
      <c r="H113" s="72" t="str">
        <f t="shared" si="4"/>
        <v/>
      </c>
    </row>
    <row r="114" spans="1:8" ht="24.95" customHeight="1">
      <c r="A114" s="34">
        <v>107</v>
      </c>
      <c r="B114" s="36" t="str">
        <f>IFERROR(INDEX(Etapa2!$B$8:$H$307,MATCH(LARGE(Etapa2!$H$8:$H$307,A114),Etapa2!$H$8:$H$307,0),1),"")</f>
        <v/>
      </c>
      <c r="C114" s="36" t="str">
        <f>IFERROR(INDEX(Etapa2!$B$8:$H$307,MATCH(LARGE(Etapa2!$H$8:$H$307,A114),Etapa2!$H$8:$H$307,0),2),"")</f>
        <v/>
      </c>
      <c r="D114" s="27"/>
      <c r="E114" s="28"/>
      <c r="F114" s="29" t="str">
        <f t="shared" si="3"/>
        <v/>
      </c>
      <c r="G114" s="49"/>
      <c r="H114" s="72" t="str">
        <f t="shared" si="4"/>
        <v/>
      </c>
    </row>
    <row r="115" spans="1:8" ht="24.95" customHeight="1">
      <c r="A115" s="34">
        <v>108</v>
      </c>
      <c r="B115" s="36" t="str">
        <f>IFERROR(INDEX(Etapa2!$B$8:$H$307,MATCH(LARGE(Etapa2!$H$8:$H$307,A115),Etapa2!$H$8:$H$307,0),1),"")</f>
        <v/>
      </c>
      <c r="C115" s="36" t="str">
        <f>IFERROR(INDEX(Etapa2!$B$8:$H$307,MATCH(LARGE(Etapa2!$H$8:$H$307,A115),Etapa2!$H$8:$H$307,0),2),"")</f>
        <v/>
      </c>
      <c r="D115" s="27"/>
      <c r="E115" s="28"/>
      <c r="F115" s="29" t="str">
        <f t="shared" si="3"/>
        <v/>
      </c>
      <c r="G115" s="49"/>
      <c r="H115" s="72" t="str">
        <f t="shared" si="4"/>
        <v/>
      </c>
    </row>
    <row r="116" spans="1:8" ht="24.95" customHeight="1">
      <c r="A116" s="34">
        <v>109</v>
      </c>
      <c r="B116" s="36" t="str">
        <f>IFERROR(INDEX(Etapa2!$B$8:$H$307,MATCH(LARGE(Etapa2!$H$8:$H$307,A116),Etapa2!$H$8:$H$307,0),1),"")</f>
        <v/>
      </c>
      <c r="C116" s="36" t="str">
        <f>IFERROR(INDEX(Etapa2!$B$8:$H$307,MATCH(LARGE(Etapa2!$H$8:$H$307,A116),Etapa2!$H$8:$H$307,0),2),"")</f>
        <v/>
      </c>
      <c r="D116" s="27"/>
      <c r="E116" s="28"/>
      <c r="F116" s="29" t="str">
        <f t="shared" si="3"/>
        <v/>
      </c>
      <c r="G116" s="49"/>
      <c r="H116" s="72" t="str">
        <f t="shared" si="4"/>
        <v/>
      </c>
    </row>
    <row r="117" spans="1:8" ht="24.95" customHeight="1">
      <c r="A117" s="34">
        <v>110</v>
      </c>
      <c r="B117" s="36" t="str">
        <f>IFERROR(INDEX(Etapa2!$B$8:$H$307,MATCH(LARGE(Etapa2!$H$8:$H$307,A117),Etapa2!$H$8:$H$307,0),1),"")</f>
        <v/>
      </c>
      <c r="C117" s="36" t="str">
        <f>IFERROR(INDEX(Etapa2!$B$8:$H$307,MATCH(LARGE(Etapa2!$H$8:$H$307,A117),Etapa2!$H$8:$H$307,0),2),"")</f>
        <v/>
      </c>
      <c r="D117" s="27"/>
      <c r="E117" s="28"/>
      <c r="F117" s="29" t="str">
        <f t="shared" si="3"/>
        <v/>
      </c>
      <c r="G117" s="49"/>
      <c r="H117" s="72" t="str">
        <f t="shared" si="4"/>
        <v/>
      </c>
    </row>
    <row r="118" spans="1:8" ht="24.95" customHeight="1">
      <c r="A118" s="34">
        <v>111</v>
      </c>
      <c r="B118" s="36" t="str">
        <f>IFERROR(INDEX(Etapa2!$B$8:$H$307,MATCH(LARGE(Etapa2!$H$8:$H$307,A118),Etapa2!$H$8:$H$307,0),1),"")</f>
        <v/>
      </c>
      <c r="C118" s="36" t="str">
        <f>IFERROR(INDEX(Etapa2!$B$8:$H$307,MATCH(LARGE(Etapa2!$H$8:$H$307,A118),Etapa2!$H$8:$H$307,0),2),"")</f>
        <v/>
      </c>
      <c r="D118" s="27"/>
      <c r="E118" s="28"/>
      <c r="F118" s="29" t="str">
        <f t="shared" si="3"/>
        <v/>
      </c>
      <c r="G118" s="49"/>
      <c r="H118" s="72" t="str">
        <f t="shared" si="4"/>
        <v/>
      </c>
    </row>
    <row r="119" spans="1:8" ht="24.95" customHeight="1">
      <c r="A119" s="34">
        <v>112</v>
      </c>
      <c r="B119" s="36" t="str">
        <f>IFERROR(INDEX(Etapa2!$B$8:$H$307,MATCH(LARGE(Etapa2!$H$8:$H$307,A119),Etapa2!$H$8:$H$307,0),1),"")</f>
        <v/>
      </c>
      <c r="C119" s="36" t="str">
        <f>IFERROR(INDEX(Etapa2!$B$8:$H$307,MATCH(LARGE(Etapa2!$H$8:$H$307,A119),Etapa2!$H$8:$H$307,0),2),"")</f>
        <v/>
      </c>
      <c r="D119" s="27"/>
      <c r="E119" s="28"/>
      <c r="F119" s="29" t="str">
        <f t="shared" si="3"/>
        <v/>
      </c>
      <c r="G119" s="49"/>
      <c r="H119" s="72" t="str">
        <f t="shared" si="4"/>
        <v/>
      </c>
    </row>
    <row r="120" spans="1:8" ht="24.95" customHeight="1">
      <c r="A120" s="34">
        <v>113</v>
      </c>
      <c r="B120" s="36" t="str">
        <f>IFERROR(INDEX(Etapa2!$B$8:$H$307,MATCH(LARGE(Etapa2!$H$8:$H$307,A120),Etapa2!$H$8:$H$307,0),1),"")</f>
        <v/>
      </c>
      <c r="C120" s="36" t="str">
        <f>IFERROR(INDEX(Etapa2!$B$8:$H$307,MATCH(LARGE(Etapa2!$H$8:$H$307,A120),Etapa2!$H$8:$H$307,0),2),"")</f>
        <v/>
      </c>
      <c r="D120" s="27"/>
      <c r="E120" s="28"/>
      <c r="F120" s="29" t="str">
        <f t="shared" si="3"/>
        <v/>
      </c>
      <c r="G120" s="49"/>
      <c r="H120" s="72" t="str">
        <f t="shared" si="4"/>
        <v/>
      </c>
    </row>
    <row r="121" spans="1:8" ht="24.95" customHeight="1">
      <c r="A121" s="34">
        <v>114</v>
      </c>
      <c r="B121" s="36" t="str">
        <f>IFERROR(INDEX(Etapa2!$B$8:$H$307,MATCH(LARGE(Etapa2!$H$8:$H$307,A121),Etapa2!$H$8:$H$307,0),1),"")</f>
        <v/>
      </c>
      <c r="C121" s="36" t="str">
        <f>IFERROR(INDEX(Etapa2!$B$8:$H$307,MATCH(LARGE(Etapa2!$H$8:$H$307,A121),Etapa2!$H$8:$H$307,0),2),"")</f>
        <v/>
      </c>
      <c r="D121" s="27"/>
      <c r="E121" s="28"/>
      <c r="F121" s="29" t="str">
        <f t="shared" si="3"/>
        <v/>
      </c>
      <c r="G121" s="49"/>
      <c r="H121" s="72" t="str">
        <f t="shared" si="4"/>
        <v/>
      </c>
    </row>
    <row r="122" spans="1:8" ht="24.95" customHeight="1">
      <c r="A122" s="34">
        <v>115</v>
      </c>
      <c r="B122" s="36" t="str">
        <f>IFERROR(INDEX(Etapa2!$B$8:$H$307,MATCH(LARGE(Etapa2!$H$8:$H$307,A122),Etapa2!$H$8:$H$307,0),1),"")</f>
        <v/>
      </c>
      <c r="C122" s="36" t="str">
        <f>IFERROR(INDEX(Etapa2!$B$8:$H$307,MATCH(LARGE(Etapa2!$H$8:$H$307,A122),Etapa2!$H$8:$H$307,0),2),"")</f>
        <v/>
      </c>
      <c r="D122" s="27"/>
      <c r="E122" s="28"/>
      <c r="F122" s="29" t="str">
        <f t="shared" si="3"/>
        <v/>
      </c>
      <c r="G122" s="49"/>
      <c r="H122" s="72" t="str">
        <f t="shared" si="4"/>
        <v/>
      </c>
    </row>
    <row r="123" spans="1:8" ht="24.95" customHeight="1">
      <c r="A123" s="34">
        <v>116</v>
      </c>
      <c r="B123" s="36" t="str">
        <f>IFERROR(INDEX(Etapa2!$B$8:$H$307,MATCH(LARGE(Etapa2!$H$8:$H$307,A123),Etapa2!$H$8:$H$307,0),1),"")</f>
        <v/>
      </c>
      <c r="C123" s="36" t="str">
        <f>IFERROR(INDEX(Etapa2!$B$8:$H$307,MATCH(LARGE(Etapa2!$H$8:$H$307,A123),Etapa2!$H$8:$H$307,0),2),"")</f>
        <v/>
      </c>
      <c r="D123" s="27"/>
      <c r="E123" s="28"/>
      <c r="F123" s="29" t="str">
        <f t="shared" si="3"/>
        <v/>
      </c>
      <c r="G123" s="49"/>
      <c r="H123" s="72" t="str">
        <f t="shared" si="4"/>
        <v/>
      </c>
    </row>
    <row r="124" spans="1:8" ht="24.95" customHeight="1">
      <c r="A124" s="34">
        <v>117</v>
      </c>
      <c r="B124" s="36" t="str">
        <f>IFERROR(INDEX(Etapa2!$B$8:$H$307,MATCH(LARGE(Etapa2!$H$8:$H$307,A124),Etapa2!$H$8:$H$307,0),1),"")</f>
        <v/>
      </c>
      <c r="C124" s="36" t="str">
        <f>IFERROR(INDEX(Etapa2!$B$8:$H$307,MATCH(LARGE(Etapa2!$H$8:$H$307,A124),Etapa2!$H$8:$H$307,0),2),"")</f>
        <v/>
      </c>
      <c r="D124" s="27"/>
      <c r="E124" s="28"/>
      <c r="F124" s="29" t="str">
        <f t="shared" si="3"/>
        <v/>
      </c>
      <c r="G124" s="49"/>
      <c r="H124" s="72" t="str">
        <f t="shared" si="4"/>
        <v/>
      </c>
    </row>
    <row r="125" spans="1:8" ht="24.95" customHeight="1">
      <c r="A125" s="34">
        <v>118</v>
      </c>
      <c r="B125" s="36" t="str">
        <f>IFERROR(INDEX(Etapa2!$B$8:$H$307,MATCH(LARGE(Etapa2!$H$8:$H$307,A125),Etapa2!$H$8:$H$307,0),1),"")</f>
        <v/>
      </c>
      <c r="C125" s="36" t="str">
        <f>IFERROR(INDEX(Etapa2!$B$8:$H$307,MATCH(LARGE(Etapa2!$H$8:$H$307,A125),Etapa2!$H$8:$H$307,0),2),"")</f>
        <v/>
      </c>
      <c r="D125" s="27"/>
      <c r="E125" s="28"/>
      <c r="F125" s="29" t="str">
        <f t="shared" si="3"/>
        <v/>
      </c>
      <c r="G125" s="49"/>
      <c r="H125" s="72" t="str">
        <f t="shared" si="4"/>
        <v/>
      </c>
    </row>
    <row r="126" spans="1:8" ht="24.95" customHeight="1">
      <c r="A126" s="34">
        <v>119</v>
      </c>
      <c r="B126" s="36" t="str">
        <f>IFERROR(INDEX(Etapa2!$B$8:$H$307,MATCH(LARGE(Etapa2!$H$8:$H$307,A126),Etapa2!$H$8:$H$307,0),1),"")</f>
        <v/>
      </c>
      <c r="C126" s="36" t="str">
        <f>IFERROR(INDEX(Etapa2!$B$8:$H$307,MATCH(LARGE(Etapa2!$H$8:$H$307,A126),Etapa2!$H$8:$H$307,0),2),"")</f>
        <v/>
      </c>
      <c r="D126" s="27"/>
      <c r="E126" s="28"/>
      <c r="F126" s="29" t="str">
        <f t="shared" si="3"/>
        <v/>
      </c>
      <c r="G126" s="49"/>
      <c r="H126" s="72" t="str">
        <f t="shared" si="4"/>
        <v/>
      </c>
    </row>
    <row r="127" spans="1:8" ht="24.95" customHeight="1">
      <c r="A127" s="34">
        <v>120</v>
      </c>
      <c r="B127" s="36" t="str">
        <f>IFERROR(INDEX(Etapa2!$B$8:$H$307,MATCH(LARGE(Etapa2!$H$8:$H$307,A127),Etapa2!$H$8:$H$307,0),1),"")</f>
        <v/>
      </c>
      <c r="C127" s="36" t="str">
        <f>IFERROR(INDEX(Etapa2!$B$8:$H$307,MATCH(LARGE(Etapa2!$H$8:$H$307,A127),Etapa2!$H$8:$H$307,0),2),"")</f>
        <v/>
      </c>
      <c r="D127" s="27"/>
      <c r="E127" s="28"/>
      <c r="F127" s="29" t="str">
        <f t="shared" si="3"/>
        <v/>
      </c>
      <c r="G127" s="49"/>
      <c r="H127" s="72" t="str">
        <f t="shared" si="4"/>
        <v/>
      </c>
    </row>
    <row r="128" spans="1:8" ht="24.95" customHeight="1">
      <c r="A128" s="34">
        <v>121</v>
      </c>
      <c r="B128" s="36" t="str">
        <f>IFERROR(INDEX(Etapa2!$B$8:$H$307,MATCH(LARGE(Etapa2!$H$8:$H$307,A128),Etapa2!$H$8:$H$307,0),1),"")</f>
        <v/>
      </c>
      <c r="C128" s="36" t="str">
        <f>IFERROR(INDEX(Etapa2!$B$8:$H$307,MATCH(LARGE(Etapa2!$H$8:$H$307,A128),Etapa2!$H$8:$H$307,0),2),"")</f>
        <v/>
      </c>
      <c r="D128" s="27"/>
      <c r="E128" s="28"/>
      <c r="F128" s="29" t="str">
        <f t="shared" si="3"/>
        <v/>
      </c>
      <c r="G128" s="49"/>
      <c r="H128" s="72" t="str">
        <f t="shared" si="4"/>
        <v/>
      </c>
    </row>
    <row r="129" spans="1:8" ht="24.95" customHeight="1">
      <c r="A129" s="34">
        <v>122</v>
      </c>
      <c r="B129" s="36" t="str">
        <f>IFERROR(INDEX(Etapa2!$B$8:$H$307,MATCH(LARGE(Etapa2!$H$8:$H$307,A129),Etapa2!$H$8:$H$307,0),1),"")</f>
        <v/>
      </c>
      <c r="C129" s="36" t="str">
        <f>IFERROR(INDEX(Etapa2!$B$8:$H$307,MATCH(LARGE(Etapa2!$H$8:$H$307,A129),Etapa2!$H$8:$H$307,0),2),"")</f>
        <v/>
      </c>
      <c r="D129" s="27"/>
      <c r="E129" s="28"/>
      <c r="F129" s="29" t="str">
        <f t="shared" si="3"/>
        <v/>
      </c>
      <c r="G129" s="49"/>
      <c r="H129" s="72" t="str">
        <f t="shared" si="4"/>
        <v/>
      </c>
    </row>
    <row r="130" spans="1:8" ht="24.95" customHeight="1">
      <c r="A130" s="34">
        <v>123</v>
      </c>
      <c r="B130" s="36" t="str">
        <f>IFERROR(INDEX(Etapa2!$B$8:$H$307,MATCH(LARGE(Etapa2!$H$8:$H$307,A130),Etapa2!$H$8:$H$307,0),1),"")</f>
        <v/>
      </c>
      <c r="C130" s="36" t="str">
        <f>IFERROR(INDEX(Etapa2!$B$8:$H$307,MATCH(LARGE(Etapa2!$H$8:$H$307,A130),Etapa2!$H$8:$H$307,0),2),"")</f>
        <v/>
      </c>
      <c r="D130" s="27"/>
      <c r="E130" s="28"/>
      <c r="F130" s="29" t="str">
        <f t="shared" si="3"/>
        <v/>
      </c>
      <c r="G130" s="49"/>
      <c r="H130" s="72" t="str">
        <f t="shared" si="4"/>
        <v/>
      </c>
    </row>
    <row r="131" spans="1:8" ht="24.95" customHeight="1">
      <c r="A131" s="34">
        <v>124</v>
      </c>
      <c r="B131" s="36" t="str">
        <f>IFERROR(INDEX(Etapa2!$B$8:$H$307,MATCH(LARGE(Etapa2!$H$8:$H$307,A131),Etapa2!$H$8:$H$307,0),1),"")</f>
        <v/>
      </c>
      <c r="C131" s="36" t="str">
        <f>IFERROR(INDEX(Etapa2!$B$8:$H$307,MATCH(LARGE(Etapa2!$H$8:$H$307,A131),Etapa2!$H$8:$H$307,0),2),"")</f>
        <v/>
      </c>
      <c r="D131" s="27"/>
      <c r="E131" s="28"/>
      <c r="F131" s="29" t="str">
        <f t="shared" si="3"/>
        <v/>
      </c>
      <c r="G131" s="49"/>
      <c r="H131" s="72" t="str">
        <f t="shared" si="4"/>
        <v/>
      </c>
    </row>
    <row r="132" spans="1:8" ht="24.95" customHeight="1">
      <c r="A132" s="34">
        <v>125</v>
      </c>
      <c r="B132" s="36" t="str">
        <f>IFERROR(INDEX(Etapa2!$B$8:$H$307,MATCH(LARGE(Etapa2!$H$8:$H$307,A132),Etapa2!$H$8:$H$307,0),1),"")</f>
        <v/>
      </c>
      <c r="C132" s="36" t="str">
        <f>IFERROR(INDEX(Etapa2!$B$8:$H$307,MATCH(LARGE(Etapa2!$H$8:$H$307,A132),Etapa2!$H$8:$H$307,0),2),"")</f>
        <v/>
      </c>
      <c r="D132" s="27"/>
      <c r="E132" s="28"/>
      <c r="F132" s="29" t="str">
        <f t="shared" si="3"/>
        <v/>
      </c>
      <c r="G132" s="49"/>
      <c r="H132" s="72" t="str">
        <f t="shared" si="4"/>
        <v/>
      </c>
    </row>
    <row r="133" spans="1:8" ht="24.95" customHeight="1">
      <c r="A133" s="34">
        <v>126</v>
      </c>
      <c r="B133" s="36" t="str">
        <f>IFERROR(INDEX(Etapa2!$B$8:$H$307,MATCH(LARGE(Etapa2!$H$8:$H$307,A133),Etapa2!$H$8:$H$307,0),1),"")</f>
        <v/>
      </c>
      <c r="C133" s="36" t="str">
        <f>IFERROR(INDEX(Etapa2!$B$8:$H$307,MATCH(LARGE(Etapa2!$H$8:$H$307,A133),Etapa2!$H$8:$H$307,0),2),"")</f>
        <v/>
      </c>
      <c r="D133" s="27"/>
      <c r="E133" s="28"/>
      <c r="F133" s="29" t="str">
        <f t="shared" si="3"/>
        <v/>
      </c>
      <c r="G133" s="49"/>
      <c r="H133" s="72" t="str">
        <f t="shared" si="4"/>
        <v/>
      </c>
    </row>
    <row r="134" spans="1:8" ht="24.95" customHeight="1">
      <c r="A134" s="34">
        <v>127</v>
      </c>
      <c r="B134" s="36" t="str">
        <f>IFERROR(INDEX(Etapa2!$B$8:$H$307,MATCH(LARGE(Etapa2!$H$8:$H$307,A134),Etapa2!$H$8:$H$307,0),1),"")</f>
        <v/>
      </c>
      <c r="C134" s="36" t="str">
        <f>IFERROR(INDEX(Etapa2!$B$8:$H$307,MATCH(LARGE(Etapa2!$H$8:$H$307,A134),Etapa2!$H$8:$H$307,0),2),"")</f>
        <v/>
      </c>
      <c r="D134" s="27"/>
      <c r="E134" s="28"/>
      <c r="F134" s="29" t="str">
        <f t="shared" si="3"/>
        <v/>
      </c>
      <c r="G134" s="49"/>
      <c r="H134" s="72" t="str">
        <f t="shared" si="4"/>
        <v/>
      </c>
    </row>
    <row r="135" spans="1:8" ht="24.95" customHeight="1">
      <c r="A135" s="34">
        <v>128</v>
      </c>
      <c r="B135" s="36" t="str">
        <f>IFERROR(INDEX(Etapa2!$B$8:$H$307,MATCH(LARGE(Etapa2!$H$8:$H$307,A135),Etapa2!$H$8:$H$307,0),1),"")</f>
        <v/>
      </c>
      <c r="C135" s="36" t="str">
        <f>IFERROR(INDEX(Etapa2!$B$8:$H$307,MATCH(LARGE(Etapa2!$H$8:$H$307,A135),Etapa2!$H$8:$H$307,0),2),"")</f>
        <v/>
      </c>
      <c r="D135" s="27"/>
      <c r="E135" s="28"/>
      <c r="F135" s="29" t="str">
        <f t="shared" si="3"/>
        <v/>
      </c>
      <c r="G135" s="49"/>
      <c r="H135" s="72" t="str">
        <f t="shared" si="4"/>
        <v/>
      </c>
    </row>
    <row r="136" spans="1:8" ht="24.95" customHeight="1">
      <c r="A136" s="34">
        <v>129</v>
      </c>
      <c r="B136" s="36" t="str">
        <f>IFERROR(INDEX(Etapa2!$B$8:$H$307,MATCH(LARGE(Etapa2!$H$8:$H$307,A136),Etapa2!$H$8:$H$307,0),1),"")</f>
        <v/>
      </c>
      <c r="C136" s="36" t="str">
        <f>IFERROR(INDEX(Etapa2!$B$8:$H$307,MATCH(LARGE(Etapa2!$H$8:$H$307,A136),Etapa2!$H$8:$H$307,0),2),"")</f>
        <v/>
      </c>
      <c r="D136" s="27"/>
      <c r="E136" s="28"/>
      <c r="F136" s="29" t="str">
        <f t="shared" si="3"/>
        <v/>
      </c>
      <c r="G136" s="49"/>
      <c r="H136" s="72" t="str">
        <f t="shared" si="4"/>
        <v/>
      </c>
    </row>
    <row r="137" spans="1:8" ht="24.95" customHeight="1">
      <c r="A137" s="34">
        <v>130</v>
      </c>
      <c r="B137" s="36" t="str">
        <f>IFERROR(INDEX(Etapa2!$B$8:$H$307,MATCH(LARGE(Etapa2!$H$8:$H$307,A137),Etapa2!$H$8:$H$307,0),1),"")</f>
        <v/>
      </c>
      <c r="C137" s="36" t="str">
        <f>IFERROR(INDEX(Etapa2!$B$8:$H$307,MATCH(LARGE(Etapa2!$H$8:$H$307,A137),Etapa2!$H$8:$H$307,0),2),"")</f>
        <v/>
      </c>
      <c r="D137" s="27"/>
      <c r="E137" s="28"/>
      <c r="F137" s="29" t="str">
        <f t="shared" ref="F137:F200" si="5">IF(OR(B137="",D137=""),"",IFERROR(IF(D137&gt;$N$9,$O$8,IF(D137&gt;$N$10,$O$9,IF(D137&gt;$N$11,$O$10,IF(D137&gt;$N$12,$O$11,$O$12)))),""))</f>
        <v/>
      </c>
      <c r="G137" s="49"/>
      <c r="H137" s="72" t="str">
        <f t="shared" ref="H137:H200" si="6">IF(OR(B137="",E137="",E137&lt;&gt;"Aprovado"),"",D137+(ROW()/100000))</f>
        <v/>
      </c>
    </row>
    <row r="138" spans="1:8" ht="24.95" customHeight="1">
      <c r="A138" s="34">
        <v>131</v>
      </c>
      <c r="B138" s="36" t="str">
        <f>IFERROR(INDEX(Etapa2!$B$8:$H$307,MATCH(LARGE(Etapa2!$H$8:$H$307,A138),Etapa2!$H$8:$H$307,0),1),"")</f>
        <v/>
      </c>
      <c r="C138" s="36" t="str">
        <f>IFERROR(INDEX(Etapa2!$B$8:$H$307,MATCH(LARGE(Etapa2!$H$8:$H$307,A138),Etapa2!$H$8:$H$307,0),2),"")</f>
        <v/>
      </c>
      <c r="D138" s="27"/>
      <c r="E138" s="28"/>
      <c r="F138" s="29" t="str">
        <f t="shared" si="5"/>
        <v/>
      </c>
      <c r="G138" s="49"/>
      <c r="H138" s="72" t="str">
        <f t="shared" si="6"/>
        <v/>
      </c>
    </row>
    <row r="139" spans="1:8" ht="24.95" customHeight="1">
      <c r="A139" s="34">
        <v>132</v>
      </c>
      <c r="B139" s="36" t="str">
        <f>IFERROR(INDEX(Etapa2!$B$8:$H$307,MATCH(LARGE(Etapa2!$H$8:$H$307,A139),Etapa2!$H$8:$H$307,0),1),"")</f>
        <v/>
      </c>
      <c r="C139" s="36" t="str">
        <f>IFERROR(INDEX(Etapa2!$B$8:$H$307,MATCH(LARGE(Etapa2!$H$8:$H$307,A139),Etapa2!$H$8:$H$307,0),2),"")</f>
        <v/>
      </c>
      <c r="D139" s="27"/>
      <c r="E139" s="28"/>
      <c r="F139" s="29" t="str">
        <f t="shared" si="5"/>
        <v/>
      </c>
      <c r="G139" s="49"/>
      <c r="H139" s="72" t="str">
        <f t="shared" si="6"/>
        <v/>
      </c>
    </row>
    <row r="140" spans="1:8" ht="24.95" customHeight="1">
      <c r="A140" s="34">
        <v>133</v>
      </c>
      <c r="B140" s="36" t="str">
        <f>IFERROR(INDEX(Etapa2!$B$8:$H$307,MATCH(LARGE(Etapa2!$H$8:$H$307,A140),Etapa2!$H$8:$H$307,0),1),"")</f>
        <v/>
      </c>
      <c r="C140" s="36" t="str">
        <f>IFERROR(INDEX(Etapa2!$B$8:$H$307,MATCH(LARGE(Etapa2!$H$8:$H$307,A140),Etapa2!$H$8:$H$307,0),2),"")</f>
        <v/>
      </c>
      <c r="D140" s="27"/>
      <c r="E140" s="28"/>
      <c r="F140" s="29" t="str">
        <f t="shared" si="5"/>
        <v/>
      </c>
      <c r="G140" s="49"/>
      <c r="H140" s="72" t="str">
        <f t="shared" si="6"/>
        <v/>
      </c>
    </row>
    <row r="141" spans="1:8" ht="24.95" customHeight="1">
      <c r="A141" s="34">
        <v>134</v>
      </c>
      <c r="B141" s="36" t="str">
        <f>IFERROR(INDEX(Etapa2!$B$8:$H$307,MATCH(LARGE(Etapa2!$H$8:$H$307,A141),Etapa2!$H$8:$H$307,0),1),"")</f>
        <v/>
      </c>
      <c r="C141" s="36" t="str">
        <f>IFERROR(INDEX(Etapa2!$B$8:$H$307,MATCH(LARGE(Etapa2!$H$8:$H$307,A141),Etapa2!$H$8:$H$307,0),2),"")</f>
        <v/>
      </c>
      <c r="D141" s="27"/>
      <c r="E141" s="28"/>
      <c r="F141" s="29" t="str">
        <f t="shared" si="5"/>
        <v/>
      </c>
      <c r="G141" s="49"/>
      <c r="H141" s="72" t="str">
        <f t="shared" si="6"/>
        <v/>
      </c>
    </row>
    <row r="142" spans="1:8" ht="24.95" customHeight="1">
      <c r="A142" s="34">
        <v>135</v>
      </c>
      <c r="B142" s="36" t="str">
        <f>IFERROR(INDEX(Etapa2!$B$8:$H$307,MATCH(LARGE(Etapa2!$H$8:$H$307,A142),Etapa2!$H$8:$H$307,0),1),"")</f>
        <v/>
      </c>
      <c r="C142" s="36" t="str">
        <f>IFERROR(INDEX(Etapa2!$B$8:$H$307,MATCH(LARGE(Etapa2!$H$8:$H$307,A142),Etapa2!$H$8:$H$307,0),2),"")</f>
        <v/>
      </c>
      <c r="D142" s="27"/>
      <c r="E142" s="28"/>
      <c r="F142" s="29" t="str">
        <f t="shared" si="5"/>
        <v/>
      </c>
      <c r="G142" s="49"/>
      <c r="H142" s="72" t="str">
        <f t="shared" si="6"/>
        <v/>
      </c>
    </row>
    <row r="143" spans="1:8" ht="24.95" customHeight="1">
      <c r="A143" s="34">
        <v>136</v>
      </c>
      <c r="B143" s="36" t="str">
        <f>IFERROR(INDEX(Etapa2!$B$8:$H$307,MATCH(LARGE(Etapa2!$H$8:$H$307,A143),Etapa2!$H$8:$H$307,0),1),"")</f>
        <v/>
      </c>
      <c r="C143" s="36" t="str">
        <f>IFERROR(INDEX(Etapa2!$B$8:$H$307,MATCH(LARGE(Etapa2!$H$8:$H$307,A143),Etapa2!$H$8:$H$307,0),2),"")</f>
        <v/>
      </c>
      <c r="D143" s="27"/>
      <c r="E143" s="28"/>
      <c r="F143" s="29" t="str">
        <f t="shared" si="5"/>
        <v/>
      </c>
      <c r="G143" s="49"/>
      <c r="H143" s="72" t="str">
        <f t="shared" si="6"/>
        <v/>
      </c>
    </row>
    <row r="144" spans="1:8" ht="24.95" customHeight="1">
      <c r="A144" s="34">
        <v>137</v>
      </c>
      <c r="B144" s="36" t="str">
        <f>IFERROR(INDEX(Etapa2!$B$8:$H$307,MATCH(LARGE(Etapa2!$H$8:$H$307,A144),Etapa2!$H$8:$H$307,0),1),"")</f>
        <v/>
      </c>
      <c r="C144" s="36" t="str">
        <f>IFERROR(INDEX(Etapa2!$B$8:$H$307,MATCH(LARGE(Etapa2!$H$8:$H$307,A144),Etapa2!$H$8:$H$307,0),2),"")</f>
        <v/>
      </c>
      <c r="D144" s="27"/>
      <c r="E144" s="28"/>
      <c r="F144" s="29" t="str">
        <f t="shared" si="5"/>
        <v/>
      </c>
      <c r="G144" s="49"/>
      <c r="H144" s="72" t="str">
        <f t="shared" si="6"/>
        <v/>
      </c>
    </row>
    <row r="145" spans="1:8" ht="24.95" customHeight="1">
      <c r="A145" s="34">
        <v>138</v>
      </c>
      <c r="B145" s="36" t="str">
        <f>IFERROR(INDEX(Etapa2!$B$8:$H$307,MATCH(LARGE(Etapa2!$H$8:$H$307,A145),Etapa2!$H$8:$H$307,0),1),"")</f>
        <v/>
      </c>
      <c r="C145" s="36" t="str">
        <f>IFERROR(INDEX(Etapa2!$B$8:$H$307,MATCH(LARGE(Etapa2!$H$8:$H$307,A145),Etapa2!$H$8:$H$307,0),2),"")</f>
        <v/>
      </c>
      <c r="D145" s="27"/>
      <c r="E145" s="28"/>
      <c r="F145" s="29" t="str">
        <f t="shared" si="5"/>
        <v/>
      </c>
      <c r="G145" s="49"/>
      <c r="H145" s="72" t="str">
        <f t="shared" si="6"/>
        <v/>
      </c>
    </row>
    <row r="146" spans="1:8" ht="24.95" customHeight="1">
      <c r="A146" s="34">
        <v>139</v>
      </c>
      <c r="B146" s="36" t="str">
        <f>IFERROR(INDEX(Etapa2!$B$8:$H$307,MATCH(LARGE(Etapa2!$H$8:$H$307,A146),Etapa2!$H$8:$H$307,0),1),"")</f>
        <v/>
      </c>
      <c r="C146" s="36" t="str">
        <f>IFERROR(INDEX(Etapa2!$B$8:$H$307,MATCH(LARGE(Etapa2!$H$8:$H$307,A146),Etapa2!$H$8:$H$307,0),2),"")</f>
        <v/>
      </c>
      <c r="D146" s="27"/>
      <c r="E146" s="28"/>
      <c r="F146" s="29" t="str">
        <f t="shared" si="5"/>
        <v/>
      </c>
      <c r="G146" s="49"/>
      <c r="H146" s="72" t="str">
        <f t="shared" si="6"/>
        <v/>
      </c>
    </row>
    <row r="147" spans="1:8" ht="24.95" customHeight="1">
      <c r="A147" s="34">
        <v>140</v>
      </c>
      <c r="B147" s="36" t="str">
        <f>IFERROR(INDEX(Etapa2!$B$8:$H$307,MATCH(LARGE(Etapa2!$H$8:$H$307,A147),Etapa2!$H$8:$H$307,0),1),"")</f>
        <v/>
      </c>
      <c r="C147" s="36" t="str">
        <f>IFERROR(INDEX(Etapa2!$B$8:$H$307,MATCH(LARGE(Etapa2!$H$8:$H$307,A147),Etapa2!$H$8:$H$307,0),2),"")</f>
        <v/>
      </c>
      <c r="D147" s="27"/>
      <c r="E147" s="28"/>
      <c r="F147" s="29" t="str">
        <f t="shared" si="5"/>
        <v/>
      </c>
      <c r="G147" s="49"/>
      <c r="H147" s="72" t="str">
        <f t="shared" si="6"/>
        <v/>
      </c>
    </row>
    <row r="148" spans="1:8" ht="24.95" customHeight="1">
      <c r="A148" s="34">
        <v>141</v>
      </c>
      <c r="B148" s="36" t="str">
        <f>IFERROR(INDEX(Etapa2!$B$8:$H$307,MATCH(LARGE(Etapa2!$H$8:$H$307,A148),Etapa2!$H$8:$H$307,0),1),"")</f>
        <v/>
      </c>
      <c r="C148" s="36" t="str">
        <f>IFERROR(INDEX(Etapa2!$B$8:$H$307,MATCH(LARGE(Etapa2!$H$8:$H$307,A148),Etapa2!$H$8:$H$307,0),2),"")</f>
        <v/>
      </c>
      <c r="D148" s="27"/>
      <c r="E148" s="28"/>
      <c r="F148" s="29" t="str">
        <f t="shared" si="5"/>
        <v/>
      </c>
      <c r="G148" s="49"/>
      <c r="H148" s="72" t="str">
        <f t="shared" si="6"/>
        <v/>
      </c>
    </row>
    <row r="149" spans="1:8" ht="24.95" customHeight="1">
      <c r="A149" s="34">
        <v>142</v>
      </c>
      <c r="B149" s="36" t="str">
        <f>IFERROR(INDEX(Etapa2!$B$8:$H$307,MATCH(LARGE(Etapa2!$H$8:$H$307,A149),Etapa2!$H$8:$H$307,0),1),"")</f>
        <v/>
      </c>
      <c r="C149" s="36" t="str">
        <f>IFERROR(INDEX(Etapa2!$B$8:$H$307,MATCH(LARGE(Etapa2!$H$8:$H$307,A149),Etapa2!$H$8:$H$307,0),2),"")</f>
        <v/>
      </c>
      <c r="D149" s="27"/>
      <c r="E149" s="28"/>
      <c r="F149" s="29" t="str">
        <f t="shared" si="5"/>
        <v/>
      </c>
      <c r="G149" s="49"/>
      <c r="H149" s="72" t="str">
        <f t="shared" si="6"/>
        <v/>
      </c>
    </row>
    <row r="150" spans="1:8" ht="24.95" customHeight="1">
      <c r="A150" s="34">
        <v>143</v>
      </c>
      <c r="B150" s="36" t="str">
        <f>IFERROR(INDEX(Etapa2!$B$8:$H$307,MATCH(LARGE(Etapa2!$H$8:$H$307,A150),Etapa2!$H$8:$H$307,0),1),"")</f>
        <v/>
      </c>
      <c r="C150" s="36" t="str">
        <f>IFERROR(INDEX(Etapa2!$B$8:$H$307,MATCH(LARGE(Etapa2!$H$8:$H$307,A150),Etapa2!$H$8:$H$307,0),2),"")</f>
        <v/>
      </c>
      <c r="D150" s="27"/>
      <c r="E150" s="28"/>
      <c r="F150" s="29" t="str">
        <f t="shared" si="5"/>
        <v/>
      </c>
      <c r="G150" s="49"/>
      <c r="H150" s="72" t="str">
        <f t="shared" si="6"/>
        <v/>
      </c>
    </row>
    <row r="151" spans="1:8" ht="24.95" customHeight="1">
      <c r="A151" s="34">
        <v>144</v>
      </c>
      <c r="B151" s="36" t="str">
        <f>IFERROR(INDEX(Etapa2!$B$8:$H$307,MATCH(LARGE(Etapa2!$H$8:$H$307,A151),Etapa2!$H$8:$H$307,0),1),"")</f>
        <v/>
      </c>
      <c r="C151" s="36" t="str">
        <f>IFERROR(INDEX(Etapa2!$B$8:$H$307,MATCH(LARGE(Etapa2!$H$8:$H$307,A151),Etapa2!$H$8:$H$307,0),2),"")</f>
        <v/>
      </c>
      <c r="D151" s="27"/>
      <c r="E151" s="28"/>
      <c r="F151" s="29" t="str">
        <f t="shared" si="5"/>
        <v/>
      </c>
      <c r="G151" s="49"/>
      <c r="H151" s="72" t="str">
        <f t="shared" si="6"/>
        <v/>
      </c>
    </row>
    <row r="152" spans="1:8" ht="24.95" customHeight="1">
      <c r="A152" s="34">
        <v>145</v>
      </c>
      <c r="B152" s="36" t="str">
        <f>IFERROR(INDEX(Etapa2!$B$8:$H$307,MATCH(LARGE(Etapa2!$H$8:$H$307,A152),Etapa2!$H$8:$H$307,0),1),"")</f>
        <v/>
      </c>
      <c r="C152" s="36" t="str">
        <f>IFERROR(INDEX(Etapa2!$B$8:$H$307,MATCH(LARGE(Etapa2!$H$8:$H$307,A152),Etapa2!$H$8:$H$307,0),2),"")</f>
        <v/>
      </c>
      <c r="D152" s="27"/>
      <c r="E152" s="28"/>
      <c r="F152" s="29" t="str">
        <f t="shared" si="5"/>
        <v/>
      </c>
      <c r="G152" s="49"/>
      <c r="H152" s="72" t="str">
        <f t="shared" si="6"/>
        <v/>
      </c>
    </row>
    <row r="153" spans="1:8" ht="24.95" customHeight="1">
      <c r="A153" s="34">
        <v>146</v>
      </c>
      <c r="B153" s="36" t="str">
        <f>IFERROR(INDEX(Etapa2!$B$8:$H$307,MATCH(LARGE(Etapa2!$H$8:$H$307,A153),Etapa2!$H$8:$H$307,0),1),"")</f>
        <v/>
      </c>
      <c r="C153" s="36" t="str">
        <f>IFERROR(INDEX(Etapa2!$B$8:$H$307,MATCH(LARGE(Etapa2!$H$8:$H$307,A153),Etapa2!$H$8:$H$307,0),2),"")</f>
        <v/>
      </c>
      <c r="D153" s="27"/>
      <c r="E153" s="28"/>
      <c r="F153" s="29" t="str">
        <f t="shared" si="5"/>
        <v/>
      </c>
      <c r="G153" s="49"/>
      <c r="H153" s="72" t="str">
        <f t="shared" si="6"/>
        <v/>
      </c>
    </row>
    <row r="154" spans="1:8" ht="24.95" customHeight="1">
      <c r="A154" s="34">
        <v>147</v>
      </c>
      <c r="B154" s="36" t="str">
        <f>IFERROR(INDEX(Etapa2!$B$8:$H$307,MATCH(LARGE(Etapa2!$H$8:$H$307,A154),Etapa2!$H$8:$H$307,0),1),"")</f>
        <v/>
      </c>
      <c r="C154" s="36" t="str">
        <f>IFERROR(INDEX(Etapa2!$B$8:$H$307,MATCH(LARGE(Etapa2!$H$8:$H$307,A154),Etapa2!$H$8:$H$307,0),2),"")</f>
        <v/>
      </c>
      <c r="D154" s="27"/>
      <c r="E154" s="28"/>
      <c r="F154" s="29" t="str">
        <f t="shared" si="5"/>
        <v/>
      </c>
      <c r="G154" s="49"/>
      <c r="H154" s="72" t="str">
        <f t="shared" si="6"/>
        <v/>
      </c>
    </row>
    <row r="155" spans="1:8" ht="24.95" customHeight="1">
      <c r="A155" s="34">
        <v>148</v>
      </c>
      <c r="B155" s="36" t="str">
        <f>IFERROR(INDEX(Etapa2!$B$8:$H$307,MATCH(LARGE(Etapa2!$H$8:$H$307,A155),Etapa2!$H$8:$H$307,0),1),"")</f>
        <v/>
      </c>
      <c r="C155" s="36" t="str">
        <f>IFERROR(INDEX(Etapa2!$B$8:$H$307,MATCH(LARGE(Etapa2!$H$8:$H$307,A155),Etapa2!$H$8:$H$307,0),2),"")</f>
        <v/>
      </c>
      <c r="D155" s="27"/>
      <c r="E155" s="28"/>
      <c r="F155" s="29" t="str">
        <f t="shared" si="5"/>
        <v/>
      </c>
      <c r="G155" s="49"/>
      <c r="H155" s="72" t="str">
        <f t="shared" si="6"/>
        <v/>
      </c>
    </row>
    <row r="156" spans="1:8" ht="24.95" customHeight="1">
      <c r="A156" s="34">
        <v>149</v>
      </c>
      <c r="B156" s="36" t="str">
        <f>IFERROR(INDEX(Etapa2!$B$8:$H$307,MATCH(LARGE(Etapa2!$H$8:$H$307,A156),Etapa2!$H$8:$H$307,0),1),"")</f>
        <v/>
      </c>
      <c r="C156" s="36" t="str">
        <f>IFERROR(INDEX(Etapa2!$B$8:$H$307,MATCH(LARGE(Etapa2!$H$8:$H$307,A156),Etapa2!$H$8:$H$307,0),2),"")</f>
        <v/>
      </c>
      <c r="D156" s="27"/>
      <c r="E156" s="28"/>
      <c r="F156" s="29" t="str">
        <f t="shared" si="5"/>
        <v/>
      </c>
      <c r="G156" s="49"/>
      <c r="H156" s="72" t="str">
        <f t="shared" si="6"/>
        <v/>
      </c>
    </row>
    <row r="157" spans="1:8" ht="24.95" customHeight="1">
      <c r="A157" s="34">
        <v>150</v>
      </c>
      <c r="B157" s="36" t="str">
        <f>IFERROR(INDEX(Etapa2!$B$8:$H$307,MATCH(LARGE(Etapa2!$H$8:$H$307,A157),Etapa2!$H$8:$H$307,0),1),"")</f>
        <v/>
      </c>
      <c r="C157" s="36" t="str">
        <f>IFERROR(INDEX(Etapa2!$B$8:$H$307,MATCH(LARGE(Etapa2!$H$8:$H$307,A157),Etapa2!$H$8:$H$307,0),2),"")</f>
        <v/>
      </c>
      <c r="D157" s="27"/>
      <c r="E157" s="28"/>
      <c r="F157" s="29" t="str">
        <f t="shared" si="5"/>
        <v/>
      </c>
      <c r="G157" s="49"/>
      <c r="H157" s="72" t="str">
        <f t="shared" si="6"/>
        <v/>
      </c>
    </row>
    <row r="158" spans="1:8" ht="24.95" customHeight="1">
      <c r="A158" s="34">
        <v>151</v>
      </c>
      <c r="B158" s="36" t="str">
        <f>IFERROR(INDEX(Etapa2!$B$8:$H$307,MATCH(LARGE(Etapa2!$H$8:$H$307,A158),Etapa2!$H$8:$H$307,0),1),"")</f>
        <v/>
      </c>
      <c r="C158" s="36" t="str">
        <f>IFERROR(INDEX(Etapa2!$B$8:$H$307,MATCH(LARGE(Etapa2!$H$8:$H$307,A158),Etapa2!$H$8:$H$307,0),2),"")</f>
        <v/>
      </c>
      <c r="D158" s="27"/>
      <c r="E158" s="28"/>
      <c r="F158" s="29" t="str">
        <f t="shared" si="5"/>
        <v/>
      </c>
      <c r="G158" s="49"/>
      <c r="H158" s="72" t="str">
        <f t="shared" si="6"/>
        <v/>
      </c>
    </row>
    <row r="159" spans="1:8" ht="24.95" customHeight="1">
      <c r="A159" s="34">
        <v>152</v>
      </c>
      <c r="B159" s="36" t="str">
        <f>IFERROR(INDEX(Etapa2!$B$8:$H$307,MATCH(LARGE(Etapa2!$H$8:$H$307,A159),Etapa2!$H$8:$H$307,0),1),"")</f>
        <v/>
      </c>
      <c r="C159" s="36" t="str">
        <f>IFERROR(INDEX(Etapa2!$B$8:$H$307,MATCH(LARGE(Etapa2!$H$8:$H$307,A159),Etapa2!$H$8:$H$307,0),2),"")</f>
        <v/>
      </c>
      <c r="D159" s="27"/>
      <c r="E159" s="28"/>
      <c r="F159" s="29" t="str">
        <f t="shared" si="5"/>
        <v/>
      </c>
      <c r="G159" s="49"/>
      <c r="H159" s="72" t="str">
        <f t="shared" si="6"/>
        <v/>
      </c>
    </row>
    <row r="160" spans="1:8" ht="24.95" customHeight="1">
      <c r="A160" s="34">
        <v>153</v>
      </c>
      <c r="B160" s="36" t="str">
        <f>IFERROR(INDEX(Etapa2!$B$8:$H$307,MATCH(LARGE(Etapa2!$H$8:$H$307,A160),Etapa2!$H$8:$H$307,0),1),"")</f>
        <v/>
      </c>
      <c r="C160" s="36" t="str">
        <f>IFERROR(INDEX(Etapa2!$B$8:$H$307,MATCH(LARGE(Etapa2!$H$8:$H$307,A160),Etapa2!$H$8:$H$307,0),2),"")</f>
        <v/>
      </c>
      <c r="D160" s="27"/>
      <c r="E160" s="28"/>
      <c r="F160" s="29" t="str">
        <f t="shared" si="5"/>
        <v/>
      </c>
      <c r="G160" s="49"/>
      <c r="H160" s="72" t="str">
        <f t="shared" si="6"/>
        <v/>
      </c>
    </row>
    <row r="161" spans="1:8" ht="24.95" customHeight="1">
      <c r="A161" s="34">
        <v>154</v>
      </c>
      <c r="B161" s="36" t="str">
        <f>IFERROR(INDEX(Etapa2!$B$8:$H$307,MATCH(LARGE(Etapa2!$H$8:$H$307,A161),Etapa2!$H$8:$H$307,0),1),"")</f>
        <v/>
      </c>
      <c r="C161" s="36" t="str">
        <f>IFERROR(INDEX(Etapa2!$B$8:$H$307,MATCH(LARGE(Etapa2!$H$8:$H$307,A161),Etapa2!$H$8:$H$307,0),2),"")</f>
        <v/>
      </c>
      <c r="D161" s="27"/>
      <c r="E161" s="28"/>
      <c r="F161" s="29" t="str">
        <f t="shared" si="5"/>
        <v/>
      </c>
      <c r="G161" s="49"/>
      <c r="H161" s="72" t="str">
        <f t="shared" si="6"/>
        <v/>
      </c>
    </row>
    <row r="162" spans="1:8" ht="24.95" customHeight="1">
      <c r="A162" s="34">
        <v>155</v>
      </c>
      <c r="B162" s="36" t="str">
        <f>IFERROR(INDEX(Etapa2!$B$8:$H$307,MATCH(LARGE(Etapa2!$H$8:$H$307,A162),Etapa2!$H$8:$H$307,0),1),"")</f>
        <v/>
      </c>
      <c r="C162" s="36" t="str">
        <f>IFERROR(INDEX(Etapa2!$B$8:$H$307,MATCH(LARGE(Etapa2!$H$8:$H$307,A162),Etapa2!$H$8:$H$307,0),2),"")</f>
        <v/>
      </c>
      <c r="D162" s="27"/>
      <c r="E162" s="28"/>
      <c r="F162" s="29" t="str">
        <f t="shared" si="5"/>
        <v/>
      </c>
      <c r="G162" s="49"/>
      <c r="H162" s="72" t="str">
        <f t="shared" si="6"/>
        <v/>
      </c>
    </row>
    <row r="163" spans="1:8" ht="24.95" customHeight="1">
      <c r="A163" s="34">
        <v>156</v>
      </c>
      <c r="B163" s="36" t="str">
        <f>IFERROR(INDEX(Etapa2!$B$8:$H$307,MATCH(LARGE(Etapa2!$H$8:$H$307,A163),Etapa2!$H$8:$H$307,0),1),"")</f>
        <v/>
      </c>
      <c r="C163" s="36" t="str">
        <f>IFERROR(INDEX(Etapa2!$B$8:$H$307,MATCH(LARGE(Etapa2!$H$8:$H$307,A163),Etapa2!$H$8:$H$307,0),2),"")</f>
        <v/>
      </c>
      <c r="D163" s="27"/>
      <c r="E163" s="28"/>
      <c r="F163" s="29" t="str">
        <f t="shared" si="5"/>
        <v/>
      </c>
      <c r="G163" s="49"/>
      <c r="H163" s="72" t="str">
        <f t="shared" si="6"/>
        <v/>
      </c>
    </row>
    <row r="164" spans="1:8" ht="24.95" customHeight="1">
      <c r="A164" s="34">
        <v>157</v>
      </c>
      <c r="B164" s="36" t="str">
        <f>IFERROR(INDEX(Etapa2!$B$8:$H$307,MATCH(LARGE(Etapa2!$H$8:$H$307,A164),Etapa2!$H$8:$H$307,0),1),"")</f>
        <v/>
      </c>
      <c r="C164" s="36" t="str">
        <f>IFERROR(INDEX(Etapa2!$B$8:$H$307,MATCH(LARGE(Etapa2!$H$8:$H$307,A164),Etapa2!$H$8:$H$307,0),2),"")</f>
        <v/>
      </c>
      <c r="D164" s="27"/>
      <c r="E164" s="28"/>
      <c r="F164" s="29" t="str">
        <f t="shared" si="5"/>
        <v/>
      </c>
      <c r="G164" s="49"/>
      <c r="H164" s="72" t="str">
        <f t="shared" si="6"/>
        <v/>
      </c>
    </row>
    <row r="165" spans="1:8" ht="24.95" customHeight="1">
      <c r="A165" s="34">
        <v>158</v>
      </c>
      <c r="B165" s="36" t="str">
        <f>IFERROR(INDEX(Etapa2!$B$8:$H$307,MATCH(LARGE(Etapa2!$H$8:$H$307,A165),Etapa2!$H$8:$H$307,0),1),"")</f>
        <v/>
      </c>
      <c r="C165" s="36" t="str">
        <f>IFERROR(INDEX(Etapa2!$B$8:$H$307,MATCH(LARGE(Etapa2!$H$8:$H$307,A165),Etapa2!$H$8:$H$307,0),2),"")</f>
        <v/>
      </c>
      <c r="D165" s="27"/>
      <c r="E165" s="28"/>
      <c r="F165" s="29" t="str">
        <f t="shared" si="5"/>
        <v/>
      </c>
      <c r="G165" s="49"/>
      <c r="H165" s="72" t="str">
        <f t="shared" si="6"/>
        <v/>
      </c>
    </row>
    <row r="166" spans="1:8" ht="24.95" customHeight="1">
      <c r="A166" s="34">
        <v>159</v>
      </c>
      <c r="B166" s="36" t="str">
        <f>IFERROR(INDEX(Etapa2!$B$8:$H$307,MATCH(LARGE(Etapa2!$H$8:$H$307,A166),Etapa2!$H$8:$H$307,0),1),"")</f>
        <v/>
      </c>
      <c r="C166" s="36" t="str">
        <f>IFERROR(INDEX(Etapa2!$B$8:$H$307,MATCH(LARGE(Etapa2!$H$8:$H$307,A166),Etapa2!$H$8:$H$307,0),2),"")</f>
        <v/>
      </c>
      <c r="D166" s="27"/>
      <c r="E166" s="28"/>
      <c r="F166" s="29" t="str">
        <f t="shared" si="5"/>
        <v/>
      </c>
      <c r="G166" s="49"/>
      <c r="H166" s="72" t="str">
        <f t="shared" si="6"/>
        <v/>
      </c>
    </row>
    <row r="167" spans="1:8" ht="24.95" customHeight="1">
      <c r="A167" s="34">
        <v>160</v>
      </c>
      <c r="B167" s="36" t="str">
        <f>IFERROR(INDEX(Etapa2!$B$8:$H$307,MATCH(LARGE(Etapa2!$H$8:$H$307,A167),Etapa2!$H$8:$H$307,0),1),"")</f>
        <v/>
      </c>
      <c r="C167" s="36" t="str">
        <f>IFERROR(INDEX(Etapa2!$B$8:$H$307,MATCH(LARGE(Etapa2!$H$8:$H$307,A167),Etapa2!$H$8:$H$307,0),2),"")</f>
        <v/>
      </c>
      <c r="D167" s="27"/>
      <c r="E167" s="28"/>
      <c r="F167" s="29" t="str">
        <f t="shared" si="5"/>
        <v/>
      </c>
      <c r="G167" s="49"/>
      <c r="H167" s="72" t="str">
        <f t="shared" si="6"/>
        <v/>
      </c>
    </row>
    <row r="168" spans="1:8" ht="24.95" customHeight="1">
      <c r="A168" s="34">
        <v>161</v>
      </c>
      <c r="B168" s="36" t="str">
        <f>IFERROR(INDEX(Etapa2!$B$8:$H$307,MATCH(LARGE(Etapa2!$H$8:$H$307,A168),Etapa2!$H$8:$H$307,0),1),"")</f>
        <v/>
      </c>
      <c r="C168" s="36" t="str">
        <f>IFERROR(INDEX(Etapa2!$B$8:$H$307,MATCH(LARGE(Etapa2!$H$8:$H$307,A168),Etapa2!$H$8:$H$307,0),2),"")</f>
        <v/>
      </c>
      <c r="D168" s="27"/>
      <c r="E168" s="28"/>
      <c r="F168" s="29" t="str">
        <f t="shared" si="5"/>
        <v/>
      </c>
      <c r="G168" s="49"/>
      <c r="H168" s="72" t="str">
        <f t="shared" si="6"/>
        <v/>
      </c>
    </row>
    <row r="169" spans="1:8" ht="24.95" customHeight="1">
      <c r="A169" s="34">
        <v>162</v>
      </c>
      <c r="B169" s="36" t="str">
        <f>IFERROR(INDEX(Etapa2!$B$8:$H$307,MATCH(LARGE(Etapa2!$H$8:$H$307,A169),Etapa2!$H$8:$H$307,0),1),"")</f>
        <v/>
      </c>
      <c r="C169" s="36" t="str">
        <f>IFERROR(INDEX(Etapa2!$B$8:$H$307,MATCH(LARGE(Etapa2!$H$8:$H$307,A169),Etapa2!$H$8:$H$307,0),2),"")</f>
        <v/>
      </c>
      <c r="D169" s="27"/>
      <c r="E169" s="28"/>
      <c r="F169" s="29" t="str">
        <f t="shared" si="5"/>
        <v/>
      </c>
      <c r="G169" s="49"/>
      <c r="H169" s="72" t="str">
        <f t="shared" si="6"/>
        <v/>
      </c>
    </row>
    <row r="170" spans="1:8" ht="24.95" customHeight="1">
      <c r="A170" s="34">
        <v>163</v>
      </c>
      <c r="B170" s="36" t="str">
        <f>IFERROR(INDEX(Etapa2!$B$8:$H$307,MATCH(LARGE(Etapa2!$H$8:$H$307,A170),Etapa2!$H$8:$H$307,0),1),"")</f>
        <v/>
      </c>
      <c r="C170" s="36" t="str">
        <f>IFERROR(INDEX(Etapa2!$B$8:$H$307,MATCH(LARGE(Etapa2!$H$8:$H$307,A170),Etapa2!$H$8:$H$307,0),2),"")</f>
        <v/>
      </c>
      <c r="D170" s="27"/>
      <c r="E170" s="28"/>
      <c r="F170" s="29" t="str">
        <f t="shared" si="5"/>
        <v/>
      </c>
      <c r="G170" s="49"/>
      <c r="H170" s="72" t="str">
        <f t="shared" si="6"/>
        <v/>
      </c>
    </row>
    <row r="171" spans="1:8" ht="24.95" customHeight="1">
      <c r="A171" s="34">
        <v>164</v>
      </c>
      <c r="B171" s="36" t="str">
        <f>IFERROR(INDEX(Etapa2!$B$8:$H$307,MATCH(LARGE(Etapa2!$H$8:$H$307,A171),Etapa2!$H$8:$H$307,0),1),"")</f>
        <v/>
      </c>
      <c r="C171" s="36" t="str">
        <f>IFERROR(INDEX(Etapa2!$B$8:$H$307,MATCH(LARGE(Etapa2!$H$8:$H$307,A171),Etapa2!$H$8:$H$307,0),2),"")</f>
        <v/>
      </c>
      <c r="D171" s="27"/>
      <c r="E171" s="28"/>
      <c r="F171" s="29" t="str">
        <f t="shared" si="5"/>
        <v/>
      </c>
      <c r="G171" s="49"/>
      <c r="H171" s="72" t="str">
        <f t="shared" si="6"/>
        <v/>
      </c>
    </row>
    <row r="172" spans="1:8" ht="24.95" customHeight="1">
      <c r="A172" s="34">
        <v>165</v>
      </c>
      <c r="B172" s="36" t="str">
        <f>IFERROR(INDEX(Etapa2!$B$8:$H$307,MATCH(LARGE(Etapa2!$H$8:$H$307,A172),Etapa2!$H$8:$H$307,0),1),"")</f>
        <v/>
      </c>
      <c r="C172" s="36" t="str">
        <f>IFERROR(INDEX(Etapa2!$B$8:$H$307,MATCH(LARGE(Etapa2!$H$8:$H$307,A172),Etapa2!$H$8:$H$307,0),2),"")</f>
        <v/>
      </c>
      <c r="D172" s="27"/>
      <c r="E172" s="28"/>
      <c r="F172" s="29" t="str">
        <f t="shared" si="5"/>
        <v/>
      </c>
      <c r="G172" s="49"/>
      <c r="H172" s="72" t="str">
        <f t="shared" si="6"/>
        <v/>
      </c>
    </row>
    <row r="173" spans="1:8" ht="24.95" customHeight="1">
      <c r="A173" s="34">
        <v>166</v>
      </c>
      <c r="B173" s="36" t="str">
        <f>IFERROR(INDEX(Etapa2!$B$8:$H$307,MATCH(LARGE(Etapa2!$H$8:$H$307,A173),Etapa2!$H$8:$H$307,0),1),"")</f>
        <v/>
      </c>
      <c r="C173" s="36" t="str">
        <f>IFERROR(INDEX(Etapa2!$B$8:$H$307,MATCH(LARGE(Etapa2!$H$8:$H$307,A173),Etapa2!$H$8:$H$307,0),2),"")</f>
        <v/>
      </c>
      <c r="D173" s="27"/>
      <c r="E173" s="28"/>
      <c r="F173" s="29" t="str">
        <f t="shared" si="5"/>
        <v/>
      </c>
      <c r="G173" s="49"/>
      <c r="H173" s="72" t="str">
        <f t="shared" si="6"/>
        <v/>
      </c>
    </row>
    <row r="174" spans="1:8" ht="24.95" customHeight="1">
      <c r="A174" s="34">
        <v>167</v>
      </c>
      <c r="B174" s="36" t="str">
        <f>IFERROR(INDEX(Etapa2!$B$8:$H$307,MATCH(LARGE(Etapa2!$H$8:$H$307,A174),Etapa2!$H$8:$H$307,0),1),"")</f>
        <v/>
      </c>
      <c r="C174" s="36" t="str">
        <f>IFERROR(INDEX(Etapa2!$B$8:$H$307,MATCH(LARGE(Etapa2!$H$8:$H$307,A174),Etapa2!$H$8:$H$307,0),2),"")</f>
        <v/>
      </c>
      <c r="D174" s="27"/>
      <c r="E174" s="28"/>
      <c r="F174" s="29" t="str">
        <f t="shared" si="5"/>
        <v/>
      </c>
      <c r="G174" s="49"/>
      <c r="H174" s="72" t="str">
        <f t="shared" si="6"/>
        <v/>
      </c>
    </row>
    <row r="175" spans="1:8" ht="24.95" customHeight="1">
      <c r="A175" s="34">
        <v>168</v>
      </c>
      <c r="B175" s="36" t="str">
        <f>IFERROR(INDEX(Etapa2!$B$8:$H$307,MATCH(LARGE(Etapa2!$H$8:$H$307,A175),Etapa2!$H$8:$H$307,0),1),"")</f>
        <v/>
      </c>
      <c r="C175" s="36" t="str">
        <f>IFERROR(INDEX(Etapa2!$B$8:$H$307,MATCH(LARGE(Etapa2!$H$8:$H$307,A175),Etapa2!$H$8:$H$307,0),2),"")</f>
        <v/>
      </c>
      <c r="D175" s="27"/>
      <c r="E175" s="28"/>
      <c r="F175" s="29" t="str">
        <f t="shared" si="5"/>
        <v/>
      </c>
      <c r="G175" s="49"/>
      <c r="H175" s="72" t="str">
        <f t="shared" si="6"/>
        <v/>
      </c>
    </row>
    <row r="176" spans="1:8" ht="24.95" customHeight="1">
      <c r="A176" s="34">
        <v>169</v>
      </c>
      <c r="B176" s="36" t="str">
        <f>IFERROR(INDEX(Etapa2!$B$8:$H$307,MATCH(LARGE(Etapa2!$H$8:$H$307,A176),Etapa2!$H$8:$H$307,0),1),"")</f>
        <v/>
      </c>
      <c r="C176" s="36" t="str">
        <f>IFERROR(INDEX(Etapa2!$B$8:$H$307,MATCH(LARGE(Etapa2!$H$8:$H$307,A176),Etapa2!$H$8:$H$307,0),2),"")</f>
        <v/>
      </c>
      <c r="D176" s="27"/>
      <c r="E176" s="28"/>
      <c r="F176" s="29" t="str">
        <f t="shared" si="5"/>
        <v/>
      </c>
      <c r="G176" s="49"/>
      <c r="H176" s="72" t="str">
        <f t="shared" si="6"/>
        <v/>
      </c>
    </row>
    <row r="177" spans="1:8" ht="24.95" customHeight="1">
      <c r="A177" s="34">
        <v>170</v>
      </c>
      <c r="B177" s="36" t="str">
        <f>IFERROR(INDEX(Etapa2!$B$8:$H$307,MATCH(LARGE(Etapa2!$H$8:$H$307,A177),Etapa2!$H$8:$H$307,0),1),"")</f>
        <v/>
      </c>
      <c r="C177" s="36" t="str">
        <f>IFERROR(INDEX(Etapa2!$B$8:$H$307,MATCH(LARGE(Etapa2!$H$8:$H$307,A177),Etapa2!$H$8:$H$307,0),2),"")</f>
        <v/>
      </c>
      <c r="D177" s="27"/>
      <c r="E177" s="28"/>
      <c r="F177" s="29" t="str">
        <f t="shared" si="5"/>
        <v/>
      </c>
      <c r="G177" s="49"/>
      <c r="H177" s="72" t="str">
        <f t="shared" si="6"/>
        <v/>
      </c>
    </row>
    <row r="178" spans="1:8" ht="24.95" customHeight="1">
      <c r="A178" s="34">
        <v>171</v>
      </c>
      <c r="B178" s="36" t="str">
        <f>IFERROR(INDEX(Etapa2!$B$8:$H$307,MATCH(LARGE(Etapa2!$H$8:$H$307,A178),Etapa2!$H$8:$H$307,0),1),"")</f>
        <v/>
      </c>
      <c r="C178" s="36" t="str">
        <f>IFERROR(INDEX(Etapa2!$B$8:$H$307,MATCH(LARGE(Etapa2!$H$8:$H$307,A178),Etapa2!$H$8:$H$307,0),2),"")</f>
        <v/>
      </c>
      <c r="D178" s="27"/>
      <c r="E178" s="28"/>
      <c r="F178" s="29" t="str">
        <f t="shared" si="5"/>
        <v/>
      </c>
      <c r="G178" s="49"/>
      <c r="H178" s="72" t="str">
        <f t="shared" si="6"/>
        <v/>
      </c>
    </row>
    <row r="179" spans="1:8" ht="24.95" customHeight="1">
      <c r="A179" s="34">
        <v>172</v>
      </c>
      <c r="B179" s="36" t="str">
        <f>IFERROR(INDEX(Etapa2!$B$8:$H$307,MATCH(LARGE(Etapa2!$H$8:$H$307,A179),Etapa2!$H$8:$H$307,0),1),"")</f>
        <v/>
      </c>
      <c r="C179" s="36" t="str">
        <f>IFERROR(INDEX(Etapa2!$B$8:$H$307,MATCH(LARGE(Etapa2!$H$8:$H$307,A179),Etapa2!$H$8:$H$307,0),2),"")</f>
        <v/>
      </c>
      <c r="D179" s="27"/>
      <c r="E179" s="28"/>
      <c r="F179" s="29" t="str">
        <f t="shared" si="5"/>
        <v/>
      </c>
      <c r="G179" s="49"/>
      <c r="H179" s="72" t="str">
        <f t="shared" si="6"/>
        <v/>
      </c>
    </row>
    <row r="180" spans="1:8" ht="24.95" customHeight="1">
      <c r="A180" s="34">
        <v>173</v>
      </c>
      <c r="B180" s="36" t="str">
        <f>IFERROR(INDEX(Etapa2!$B$8:$H$307,MATCH(LARGE(Etapa2!$H$8:$H$307,A180),Etapa2!$H$8:$H$307,0),1),"")</f>
        <v/>
      </c>
      <c r="C180" s="36" t="str">
        <f>IFERROR(INDEX(Etapa2!$B$8:$H$307,MATCH(LARGE(Etapa2!$H$8:$H$307,A180),Etapa2!$H$8:$H$307,0),2),"")</f>
        <v/>
      </c>
      <c r="D180" s="27"/>
      <c r="E180" s="28"/>
      <c r="F180" s="29" t="str">
        <f t="shared" si="5"/>
        <v/>
      </c>
      <c r="G180" s="49"/>
      <c r="H180" s="72" t="str">
        <f t="shared" si="6"/>
        <v/>
      </c>
    </row>
    <row r="181" spans="1:8" ht="24.95" customHeight="1">
      <c r="A181" s="34">
        <v>174</v>
      </c>
      <c r="B181" s="36" t="str">
        <f>IFERROR(INDEX(Etapa2!$B$8:$H$307,MATCH(LARGE(Etapa2!$H$8:$H$307,A181),Etapa2!$H$8:$H$307,0),1),"")</f>
        <v/>
      </c>
      <c r="C181" s="36" t="str">
        <f>IFERROR(INDEX(Etapa2!$B$8:$H$307,MATCH(LARGE(Etapa2!$H$8:$H$307,A181),Etapa2!$H$8:$H$307,0),2),"")</f>
        <v/>
      </c>
      <c r="D181" s="27"/>
      <c r="E181" s="28"/>
      <c r="F181" s="29" t="str">
        <f t="shared" si="5"/>
        <v/>
      </c>
      <c r="G181" s="49"/>
      <c r="H181" s="72" t="str">
        <f t="shared" si="6"/>
        <v/>
      </c>
    </row>
    <row r="182" spans="1:8" ht="24.95" customHeight="1">
      <c r="A182" s="34">
        <v>175</v>
      </c>
      <c r="B182" s="36" t="str">
        <f>IFERROR(INDEX(Etapa2!$B$8:$H$307,MATCH(LARGE(Etapa2!$H$8:$H$307,A182),Etapa2!$H$8:$H$307,0),1),"")</f>
        <v/>
      </c>
      <c r="C182" s="36" t="str">
        <f>IFERROR(INDEX(Etapa2!$B$8:$H$307,MATCH(LARGE(Etapa2!$H$8:$H$307,A182),Etapa2!$H$8:$H$307,0),2),"")</f>
        <v/>
      </c>
      <c r="D182" s="27"/>
      <c r="E182" s="28"/>
      <c r="F182" s="29" t="str">
        <f t="shared" si="5"/>
        <v/>
      </c>
      <c r="G182" s="49"/>
      <c r="H182" s="72" t="str">
        <f t="shared" si="6"/>
        <v/>
      </c>
    </row>
    <row r="183" spans="1:8" ht="24.95" customHeight="1">
      <c r="A183" s="34">
        <v>176</v>
      </c>
      <c r="B183" s="36" t="str">
        <f>IFERROR(INDEX(Etapa2!$B$8:$H$307,MATCH(LARGE(Etapa2!$H$8:$H$307,A183),Etapa2!$H$8:$H$307,0),1),"")</f>
        <v/>
      </c>
      <c r="C183" s="36" t="str">
        <f>IFERROR(INDEX(Etapa2!$B$8:$H$307,MATCH(LARGE(Etapa2!$H$8:$H$307,A183),Etapa2!$H$8:$H$307,0),2),"")</f>
        <v/>
      </c>
      <c r="D183" s="27"/>
      <c r="E183" s="28"/>
      <c r="F183" s="29" t="str">
        <f t="shared" si="5"/>
        <v/>
      </c>
      <c r="G183" s="49"/>
      <c r="H183" s="72" t="str">
        <f t="shared" si="6"/>
        <v/>
      </c>
    </row>
    <row r="184" spans="1:8" ht="24.95" customHeight="1">
      <c r="A184" s="34">
        <v>177</v>
      </c>
      <c r="B184" s="36" t="str">
        <f>IFERROR(INDEX(Etapa2!$B$8:$H$307,MATCH(LARGE(Etapa2!$H$8:$H$307,A184),Etapa2!$H$8:$H$307,0),1),"")</f>
        <v/>
      </c>
      <c r="C184" s="36" t="str">
        <f>IFERROR(INDEX(Etapa2!$B$8:$H$307,MATCH(LARGE(Etapa2!$H$8:$H$307,A184),Etapa2!$H$8:$H$307,0),2),"")</f>
        <v/>
      </c>
      <c r="D184" s="27"/>
      <c r="E184" s="28"/>
      <c r="F184" s="29" t="str">
        <f t="shared" si="5"/>
        <v/>
      </c>
      <c r="G184" s="49"/>
      <c r="H184" s="72" t="str">
        <f t="shared" si="6"/>
        <v/>
      </c>
    </row>
    <row r="185" spans="1:8" ht="24.95" customHeight="1">
      <c r="A185" s="34">
        <v>178</v>
      </c>
      <c r="B185" s="36" t="str">
        <f>IFERROR(INDEX(Etapa2!$B$8:$H$307,MATCH(LARGE(Etapa2!$H$8:$H$307,A185),Etapa2!$H$8:$H$307,0),1),"")</f>
        <v/>
      </c>
      <c r="C185" s="36" t="str">
        <f>IFERROR(INDEX(Etapa2!$B$8:$H$307,MATCH(LARGE(Etapa2!$H$8:$H$307,A185),Etapa2!$H$8:$H$307,0),2),"")</f>
        <v/>
      </c>
      <c r="D185" s="27"/>
      <c r="E185" s="28"/>
      <c r="F185" s="29" t="str">
        <f t="shared" si="5"/>
        <v/>
      </c>
      <c r="G185" s="49"/>
      <c r="H185" s="72" t="str">
        <f t="shared" si="6"/>
        <v/>
      </c>
    </row>
    <row r="186" spans="1:8" ht="24.95" customHeight="1">
      <c r="A186" s="34">
        <v>179</v>
      </c>
      <c r="B186" s="36" t="str">
        <f>IFERROR(INDEX(Etapa2!$B$8:$H$307,MATCH(LARGE(Etapa2!$H$8:$H$307,A186),Etapa2!$H$8:$H$307,0),1),"")</f>
        <v/>
      </c>
      <c r="C186" s="36" t="str">
        <f>IFERROR(INDEX(Etapa2!$B$8:$H$307,MATCH(LARGE(Etapa2!$H$8:$H$307,A186),Etapa2!$H$8:$H$307,0),2),"")</f>
        <v/>
      </c>
      <c r="D186" s="27"/>
      <c r="E186" s="28"/>
      <c r="F186" s="29" t="str">
        <f t="shared" si="5"/>
        <v/>
      </c>
      <c r="G186" s="49"/>
      <c r="H186" s="72" t="str">
        <f t="shared" si="6"/>
        <v/>
      </c>
    </row>
    <row r="187" spans="1:8" ht="24.95" customHeight="1">
      <c r="A187" s="34">
        <v>180</v>
      </c>
      <c r="B187" s="36" t="str">
        <f>IFERROR(INDEX(Etapa2!$B$8:$H$307,MATCH(LARGE(Etapa2!$H$8:$H$307,A187),Etapa2!$H$8:$H$307,0),1),"")</f>
        <v/>
      </c>
      <c r="C187" s="36" t="str">
        <f>IFERROR(INDEX(Etapa2!$B$8:$H$307,MATCH(LARGE(Etapa2!$H$8:$H$307,A187),Etapa2!$H$8:$H$307,0),2),"")</f>
        <v/>
      </c>
      <c r="D187" s="27"/>
      <c r="E187" s="28"/>
      <c r="F187" s="29" t="str">
        <f t="shared" si="5"/>
        <v/>
      </c>
      <c r="G187" s="49"/>
      <c r="H187" s="72" t="str">
        <f t="shared" si="6"/>
        <v/>
      </c>
    </row>
    <row r="188" spans="1:8" ht="24.95" customHeight="1">
      <c r="A188" s="34">
        <v>181</v>
      </c>
      <c r="B188" s="36" t="str">
        <f>IFERROR(INDEX(Etapa2!$B$8:$H$307,MATCH(LARGE(Etapa2!$H$8:$H$307,A188),Etapa2!$H$8:$H$307,0),1),"")</f>
        <v/>
      </c>
      <c r="C188" s="36" t="str">
        <f>IFERROR(INDEX(Etapa2!$B$8:$H$307,MATCH(LARGE(Etapa2!$H$8:$H$307,A188),Etapa2!$H$8:$H$307,0),2),"")</f>
        <v/>
      </c>
      <c r="D188" s="27"/>
      <c r="E188" s="28"/>
      <c r="F188" s="29" t="str">
        <f t="shared" si="5"/>
        <v/>
      </c>
      <c r="G188" s="49"/>
      <c r="H188" s="72" t="str">
        <f t="shared" si="6"/>
        <v/>
      </c>
    </row>
    <row r="189" spans="1:8" ht="24.95" customHeight="1">
      <c r="A189" s="34">
        <v>182</v>
      </c>
      <c r="B189" s="36" t="str">
        <f>IFERROR(INDEX(Etapa2!$B$8:$H$307,MATCH(LARGE(Etapa2!$H$8:$H$307,A189),Etapa2!$H$8:$H$307,0),1),"")</f>
        <v/>
      </c>
      <c r="C189" s="36" t="str">
        <f>IFERROR(INDEX(Etapa2!$B$8:$H$307,MATCH(LARGE(Etapa2!$H$8:$H$307,A189),Etapa2!$H$8:$H$307,0),2),"")</f>
        <v/>
      </c>
      <c r="D189" s="27"/>
      <c r="E189" s="28"/>
      <c r="F189" s="29" t="str">
        <f t="shared" si="5"/>
        <v/>
      </c>
      <c r="G189" s="49"/>
      <c r="H189" s="72" t="str">
        <f t="shared" si="6"/>
        <v/>
      </c>
    </row>
    <row r="190" spans="1:8" ht="24.95" customHeight="1">
      <c r="A190" s="34">
        <v>183</v>
      </c>
      <c r="B190" s="36" t="str">
        <f>IFERROR(INDEX(Etapa2!$B$8:$H$307,MATCH(LARGE(Etapa2!$H$8:$H$307,A190),Etapa2!$H$8:$H$307,0),1),"")</f>
        <v/>
      </c>
      <c r="C190" s="36" t="str">
        <f>IFERROR(INDEX(Etapa2!$B$8:$H$307,MATCH(LARGE(Etapa2!$H$8:$H$307,A190),Etapa2!$H$8:$H$307,0),2),"")</f>
        <v/>
      </c>
      <c r="D190" s="27"/>
      <c r="E190" s="28"/>
      <c r="F190" s="29" t="str">
        <f t="shared" si="5"/>
        <v/>
      </c>
      <c r="G190" s="49"/>
      <c r="H190" s="72" t="str">
        <f t="shared" si="6"/>
        <v/>
      </c>
    </row>
    <row r="191" spans="1:8" ht="24.95" customHeight="1">
      <c r="A191" s="34">
        <v>184</v>
      </c>
      <c r="B191" s="36" t="str">
        <f>IFERROR(INDEX(Etapa2!$B$8:$H$307,MATCH(LARGE(Etapa2!$H$8:$H$307,A191),Etapa2!$H$8:$H$307,0),1),"")</f>
        <v/>
      </c>
      <c r="C191" s="36" t="str">
        <f>IFERROR(INDEX(Etapa2!$B$8:$H$307,MATCH(LARGE(Etapa2!$H$8:$H$307,A191),Etapa2!$H$8:$H$307,0),2),"")</f>
        <v/>
      </c>
      <c r="D191" s="27"/>
      <c r="E191" s="28"/>
      <c r="F191" s="29" t="str">
        <f t="shared" si="5"/>
        <v/>
      </c>
      <c r="G191" s="49"/>
      <c r="H191" s="72" t="str">
        <f t="shared" si="6"/>
        <v/>
      </c>
    </row>
    <row r="192" spans="1:8" ht="24.95" customHeight="1">
      <c r="A192" s="34">
        <v>185</v>
      </c>
      <c r="B192" s="36" t="str">
        <f>IFERROR(INDEX(Etapa2!$B$8:$H$307,MATCH(LARGE(Etapa2!$H$8:$H$307,A192),Etapa2!$H$8:$H$307,0),1),"")</f>
        <v/>
      </c>
      <c r="C192" s="36" t="str">
        <f>IFERROR(INDEX(Etapa2!$B$8:$H$307,MATCH(LARGE(Etapa2!$H$8:$H$307,A192),Etapa2!$H$8:$H$307,0),2),"")</f>
        <v/>
      </c>
      <c r="D192" s="27"/>
      <c r="E192" s="28"/>
      <c r="F192" s="29" t="str">
        <f t="shared" si="5"/>
        <v/>
      </c>
      <c r="G192" s="49"/>
      <c r="H192" s="72" t="str">
        <f t="shared" si="6"/>
        <v/>
      </c>
    </row>
    <row r="193" spans="1:8" ht="24.95" customHeight="1">
      <c r="A193" s="34">
        <v>186</v>
      </c>
      <c r="B193" s="36" t="str">
        <f>IFERROR(INDEX(Etapa2!$B$8:$H$307,MATCH(LARGE(Etapa2!$H$8:$H$307,A193),Etapa2!$H$8:$H$307,0),1),"")</f>
        <v/>
      </c>
      <c r="C193" s="36" t="str">
        <f>IFERROR(INDEX(Etapa2!$B$8:$H$307,MATCH(LARGE(Etapa2!$H$8:$H$307,A193),Etapa2!$H$8:$H$307,0),2),"")</f>
        <v/>
      </c>
      <c r="D193" s="27"/>
      <c r="E193" s="28"/>
      <c r="F193" s="29" t="str">
        <f t="shared" si="5"/>
        <v/>
      </c>
      <c r="G193" s="49"/>
      <c r="H193" s="72" t="str">
        <f t="shared" si="6"/>
        <v/>
      </c>
    </row>
    <row r="194" spans="1:8" ht="24.95" customHeight="1">
      <c r="A194" s="34">
        <v>187</v>
      </c>
      <c r="B194" s="36" t="str">
        <f>IFERROR(INDEX(Etapa2!$B$8:$H$307,MATCH(LARGE(Etapa2!$H$8:$H$307,A194),Etapa2!$H$8:$H$307,0),1),"")</f>
        <v/>
      </c>
      <c r="C194" s="36" t="str">
        <f>IFERROR(INDEX(Etapa2!$B$8:$H$307,MATCH(LARGE(Etapa2!$H$8:$H$307,A194),Etapa2!$H$8:$H$307,0),2),"")</f>
        <v/>
      </c>
      <c r="D194" s="27"/>
      <c r="E194" s="28"/>
      <c r="F194" s="29" t="str">
        <f t="shared" si="5"/>
        <v/>
      </c>
      <c r="G194" s="49"/>
      <c r="H194" s="72" t="str">
        <f t="shared" si="6"/>
        <v/>
      </c>
    </row>
    <row r="195" spans="1:8" ht="24.95" customHeight="1">
      <c r="A195" s="34">
        <v>188</v>
      </c>
      <c r="B195" s="36" t="str">
        <f>IFERROR(INDEX(Etapa2!$B$8:$H$307,MATCH(LARGE(Etapa2!$H$8:$H$307,A195),Etapa2!$H$8:$H$307,0),1),"")</f>
        <v/>
      </c>
      <c r="C195" s="36" t="str">
        <f>IFERROR(INDEX(Etapa2!$B$8:$H$307,MATCH(LARGE(Etapa2!$H$8:$H$307,A195),Etapa2!$H$8:$H$307,0),2),"")</f>
        <v/>
      </c>
      <c r="D195" s="27"/>
      <c r="E195" s="28"/>
      <c r="F195" s="29" t="str">
        <f t="shared" si="5"/>
        <v/>
      </c>
      <c r="G195" s="49"/>
      <c r="H195" s="72" t="str">
        <f t="shared" si="6"/>
        <v/>
      </c>
    </row>
    <row r="196" spans="1:8" ht="24.95" customHeight="1">
      <c r="A196" s="34">
        <v>189</v>
      </c>
      <c r="B196" s="36" t="str">
        <f>IFERROR(INDEX(Etapa2!$B$8:$H$307,MATCH(LARGE(Etapa2!$H$8:$H$307,A196),Etapa2!$H$8:$H$307,0),1),"")</f>
        <v/>
      </c>
      <c r="C196" s="36" t="str">
        <f>IFERROR(INDEX(Etapa2!$B$8:$H$307,MATCH(LARGE(Etapa2!$H$8:$H$307,A196),Etapa2!$H$8:$H$307,0),2),"")</f>
        <v/>
      </c>
      <c r="D196" s="27"/>
      <c r="E196" s="28"/>
      <c r="F196" s="29" t="str">
        <f t="shared" si="5"/>
        <v/>
      </c>
      <c r="G196" s="49"/>
      <c r="H196" s="72" t="str">
        <f t="shared" si="6"/>
        <v/>
      </c>
    </row>
    <row r="197" spans="1:8" ht="24.95" customHeight="1">
      <c r="A197" s="34">
        <v>190</v>
      </c>
      <c r="B197" s="36" t="str">
        <f>IFERROR(INDEX(Etapa2!$B$8:$H$307,MATCH(LARGE(Etapa2!$H$8:$H$307,A197),Etapa2!$H$8:$H$307,0),1),"")</f>
        <v/>
      </c>
      <c r="C197" s="36" t="str">
        <f>IFERROR(INDEX(Etapa2!$B$8:$H$307,MATCH(LARGE(Etapa2!$H$8:$H$307,A197),Etapa2!$H$8:$H$307,0),2),"")</f>
        <v/>
      </c>
      <c r="D197" s="27"/>
      <c r="E197" s="28"/>
      <c r="F197" s="29" t="str">
        <f t="shared" si="5"/>
        <v/>
      </c>
      <c r="G197" s="49"/>
      <c r="H197" s="72" t="str">
        <f t="shared" si="6"/>
        <v/>
      </c>
    </row>
    <row r="198" spans="1:8" ht="24.95" customHeight="1">
      <c r="A198" s="34">
        <v>191</v>
      </c>
      <c r="B198" s="36" t="str">
        <f>IFERROR(INDEX(Etapa2!$B$8:$H$307,MATCH(LARGE(Etapa2!$H$8:$H$307,A198),Etapa2!$H$8:$H$307,0),1),"")</f>
        <v/>
      </c>
      <c r="C198" s="36" t="str">
        <f>IFERROR(INDEX(Etapa2!$B$8:$H$307,MATCH(LARGE(Etapa2!$H$8:$H$307,A198),Etapa2!$H$8:$H$307,0),2),"")</f>
        <v/>
      </c>
      <c r="D198" s="27"/>
      <c r="E198" s="28"/>
      <c r="F198" s="29" t="str">
        <f t="shared" si="5"/>
        <v/>
      </c>
      <c r="G198" s="49"/>
      <c r="H198" s="72" t="str">
        <f t="shared" si="6"/>
        <v/>
      </c>
    </row>
    <row r="199" spans="1:8" ht="24.95" customHeight="1">
      <c r="A199" s="34">
        <v>192</v>
      </c>
      <c r="B199" s="36" t="str">
        <f>IFERROR(INDEX(Etapa2!$B$8:$H$307,MATCH(LARGE(Etapa2!$H$8:$H$307,A199),Etapa2!$H$8:$H$307,0),1),"")</f>
        <v/>
      </c>
      <c r="C199" s="36" t="str">
        <f>IFERROR(INDEX(Etapa2!$B$8:$H$307,MATCH(LARGE(Etapa2!$H$8:$H$307,A199),Etapa2!$H$8:$H$307,0),2),"")</f>
        <v/>
      </c>
      <c r="D199" s="27"/>
      <c r="E199" s="28"/>
      <c r="F199" s="29" t="str">
        <f t="shared" si="5"/>
        <v/>
      </c>
      <c r="G199" s="49"/>
      <c r="H199" s="72" t="str">
        <f t="shared" si="6"/>
        <v/>
      </c>
    </row>
    <row r="200" spans="1:8" ht="24.95" customHeight="1">
      <c r="A200" s="34">
        <v>193</v>
      </c>
      <c r="B200" s="36" t="str">
        <f>IFERROR(INDEX(Etapa2!$B$8:$H$307,MATCH(LARGE(Etapa2!$H$8:$H$307,A200),Etapa2!$H$8:$H$307,0),1),"")</f>
        <v/>
      </c>
      <c r="C200" s="36" t="str">
        <f>IFERROR(INDEX(Etapa2!$B$8:$H$307,MATCH(LARGE(Etapa2!$H$8:$H$307,A200),Etapa2!$H$8:$H$307,0),2),"")</f>
        <v/>
      </c>
      <c r="D200" s="27"/>
      <c r="E200" s="28"/>
      <c r="F200" s="29" t="str">
        <f t="shared" si="5"/>
        <v/>
      </c>
      <c r="G200" s="49"/>
      <c r="H200" s="72" t="str">
        <f t="shared" si="6"/>
        <v/>
      </c>
    </row>
    <row r="201" spans="1:8" ht="24.95" customHeight="1">
      <c r="A201" s="34">
        <v>194</v>
      </c>
      <c r="B201" s="36" t="str">
        <f>IFERROR(INDEX(Etapa2!$B$8:$H$307,MATCH(LARGE(Etapa2!$H$8:$H$307,A201),Etapa2!$H$8:$H$307,0),1),"")</f>
        <v/>
      </c>
      <c r="C201" s="36" t="str">
        <f>IFERROR(INDEX(Etapa2!$B$8:$H$307,MATCH(LARGE(Etapa2!$H$8:$H$307,A201),Etapa2!$H$8:$H$307,0),2),"")</f>
        <v/>
      </c>
      <c r="D201" s="27"/>
      <c r="E201" s="28"/>
      <c r="F201" s="29" t="str">
        <f t="shared" ref="F201:F264" si="7">IF(OR(B201="",D201=""),"",IFERROR(IF(D201&gt;$N$9,$O$8,IF(D201&gt;$N$10,$O$9,IF(D201&gt;$N$11,$O$10,IF(D201&gt;$N$12,$O$11,$O$12)))),""))</f>
        <v/>
      </c>
      <c r="G201" s="49"/>
      <c r="H201" s="72" t="str">
        <f t="shared" ref="H201:H264" si="8">IF(OR(B201="",E201="",E201&lt;&gt;"Aprovado"),"",D201+(ROW()/100000))</f>
        <v/>
      </c>
    </row>
    <row r="202" spans="1:8" ht="24.95" customHeight="1">
      <c r="A202" s="34">
        <v>195</v>
      </c>
      <c r="B202" s="36" t="str">
        <f>IFERROR(INDEX(Etapa2!$B$8:$H$307,MATCH(LARGE(Etapa2!$H$8:$H$307,A202),Etapa2!$H$8:$H$307,0),1),"")</f>
        <v/>
      </c>
      <c r="C202" s="36" t="str">
        <f>IFERROR(INDEX(Etapa2!$B$8:$H$307,MATCH(LARGE(Etapa2!$H$8:$H$307,A202),Etapa2!$H$8:$H$307,0),2),"")</f>
        <v/>
      </c>
      <c r="D202" s="27"/>
      <c r="E202" s="28"/>
      <c r="F202" s="29" t="str">
        <f t="shared" si="7"/>
        <v/>
      </c>
      <c r="G202" s="49"/>
      <c r="H202" s="72" t="str">
        <f t="shared" si="8"/>
        <v/>
      </c>
    </row>
    <row r="203" spans="1:8" ht="24.95" customHeight="1">
      <c r="A203" s="34">
        <v>196</v>
      </c>
      <c r="B203" s="36" t="str">
        <f>IFERROR(INDEX(Etapa2!$B$8:$H$307,MATCH(LARGE(Etapa2!$H$8:$H$307,A203),Etapa2!$H$8:$H$307,0),1),"")</f>
        <v/>
      </c>
      <c r="C203" s="36" t="str">
        <f>IFERROR(INDEX(Etapa2!$B$8:$H$307,MATCH(LARGE(Etapa2!$H$8:$H$307,A203),Etapa2!$H$8:$H$307,0),2),"")</f>
        <v/>
      </c>
      <c r="D203" s="27"/>
      <c r="E203" s="28"/>
      <c r="F203" s="29" t="str">
        <f t="shared" si="7"/>
        <v/>
      </c>
      <c r="G203" s="49"/>
      <c r="H203" s="72" t="str">
        <f t="shared" si="8"/>
        <v/>
      </c>
    </row>
    <row r="204" spans="1:8" ht="24.95" customHeight="1">
      <c r="A204" s="34">
        <v>197</v>
      </c>
      <c r="B204" s="36" t="str">
        <f>IFERROR(INDEX(Etapa2!$B$8:$H$307,MATCH(LARGE(Etapa2!$H$8:$H$307,A204),Etapa2!$H$8:$H$307,0),1),"")</f>
        <v/>
      </c>
      <c r="C204" s="36" t="str">
        <f>IFERROR(INDEX(Etapa2!$B$8:$H$307,MATCH(LARGE(Etapa2!$H$8:$H$307,A204),Etapa2!$H$8:$H$307,0),2),"")</f>
        <v/>
      </c>
      <c r="D204" s="27"/>
      <c r="E204" s="28"/>
      <c r="F204" s="29" t="str">
        <f t="shared" si="7"/>
        <v/>
      </c>
      <c r="G204" s="49"/>
      <c r="H204" s="72" t="str">
        <f t="shared" si="8"/>
        <v/>
      </c>
    </row>
    <row r="205" spans="1:8" ht="24.95" customHeight="1">
      <c r="A205" s="34">
        <v>198</v>
      </c>
      <c r="B205" s="36" t="str">
        <f>IFERROR(INDEX(Etapa2!$B$8:$H$307,MATCH(LARGE(Etapa2!$H$8:$H$307,A205),Etapa2!$H$8:$H$307,0),1),"")</f>
        <v/>
      </c>
      <c r="C205" s="36" t="str">
        <f>IFERROR(INDEX(Etapa2!$B$8:$H$307,MATCH(LARGE(Etapa2!$H$8:$H$307,A205),Etapa2!$H$8:$H$307,0),2),"")</f>
        <v/>
      </c>
      <c r="D205" s="27"/>
      <c r="E205" s="28"/>
      <c r="F205" s="29" t="str">
        <f t="shared" si="7"/>
        <v/>
      </c>
      <c r="G205" s="49"/>
      <c r="H205" s="72" t="str">
        <f t="shared" si="8"/>
        <v/>
      </c>
    </row>
    <row r="206" spans="1:8" ht="24.95" customHeight="1">
      <c r="A206" s="34">
        <v>199</v>
      </c>
      <c r="B206" s="36" t="str">
        <f>IFERROR(INDEX(Etapa2!$B$8:$H$307,MATCH(LARGE(Etapa2!$H$8:$H$307,A206),Etapa2!$H$8:$H$307,0),1),"")</f>
        <v/>
      </c>
      <c r="C206" s="36" t="str">
        <f>IFERROR(INDEX(Etapa2!$B$8:$H$307,MATCH(LARGE(Etapa2!$H$8:$H$307,A206),Etapa2!$H$8:$H$307,0),2),"")</f>
        <v/>
      </c>
      <c r="D206" s="27"/>
      <c r="E206" s="28"/>
      <c r="F206" s="29" t="str">
        <f t="shared" si="7"/>
        <v/>
      </c>
      <c r="G206" s="49"/>
      <c r="H206" s="72" t="str">
        <f t="shared" si="8"/>
        <v/>
      </c>
    </row>
    <row r="207" spans="1:8" ht="24.95" customHeight="1">
      <c r="A207" s="34">
        <v>200</v>
      </c>
      <c r="B207" s="36" t="str">
        <f>IFERROR(INDEX(Etapa2!$B$8:$H$307,MATCH(LARGE(Etapa2!$H$8:$H$307,A207),Etapa2!$H$8:$H$307,0),1),"")</f>
        <v/>
      </c>
      <c r="C207" s="36" t="str">
        <f>IFERROR(INDEX(Etapa2!$B$8:$H$307,MATCH(LARGE(Etapa2!$H$8:$H$307,A207),Etapa2!$H$8:$H$307,0),2),"")</f>
        <v/>
      </c>
      <c r="D207" s="27"/>
      <c r="E207" s="28"/>
      <c r="F207" s="29" t="str">
        <f t="shared" si="7"/>
        <v/>
      </c>
      <c r="G207" s="49"/>
      <c r="H207" s="72" t="str">
        <f t="shared" si="8"/>
        <v/>
      </c>
    </row>
    <row r="208" spans="1:8" ht="24.95" customHeight="1">
      <c r="A208" s="34">
        <v>201</v>
      </c>
      <c r="B208" s="36" t="str">
        <f>IFERROR(INDEX(Etapa2!$B$8:$H$307,MATCH(LARGE(Etapa2!$H$8:$H$307,A208),Etapa2!$H$8:$H$307,0),1),"")</f>
        <v/>
      </c>
      <c r="C208" s="36" t="str">
        <f>IFERROR(INDEX(Etapa2!$B$8:$H$307,MATCH(LARGE(Etapa2!$H$8:$H$307,A208),Etapa2!$H$8:$H$307,0),2),"")</f>
        <v/>
      </c>
      <c r="D208" s="27"/>
      <c r="E208" s="28"/>
      <c r="F208" s="29" t="str">
        <f t="shared" si="7"/>
        <v/>
      </c>
      <c r="G208" s="49"/>
      <c r="H208" s="72" t="str">
        <f t="shared" si="8"/>
        <v/>
      </c>
    </row>
    <row r="209" spans="1:8" ht="24.95" customHeight="1">
      <c r="A209" s="34">
        <v>202</v>
      </c>
      <c r="B209" s="36" t="str">
        <f>IFERROR(INDEX(Etapa2!$B$8:$H$307,MATCH(LARGE(Etapa2!$H$8:$H$307,A209),Etapa2!$H$8:$H$307,0),1),"")</f>
        <v/>
      </c>
      <c r="C209" s="36" t="str">
        <f>IFERROR(INDEX(Etapa2!$B$8:$H$307,MATCH(LARGE(Etapa2!$H$8:$H$307,A209),Etapa2!$H$8:$H$307,0),2),"")</f>
        <v/>
      </c>
      <c r="D209" s="27"/>
      <c r="E209" s="28"/>
      <c r="F209" s="29" t="str">
        <f t="shared" si="7"/>
        <v/>
      </c>
      <c r="G209" s="49"/>
      <c r="H209" s="72" t="str">
        <f t="shared" si="8"/>
        <v/>
      </c>
    </row>
    <row r="210" spans="1:8" ht="24.95" customHeight="1">
      <c r="A210" s="34">
        <v>203</v>
      </c>
      <c r="B210" s="36" t="str">
        <f>IFERROR(INDEX(Etapa2!$B$8:$H$307,MATCH(LARGE(Etapa2!$H$8:$H$307,A210),Etapa2!$H$8:$H$307,0),1),"")</f>
        <v/>
      </c>
      <c r="C210" s="36" t="str">
        <f>IFERROR(INDEX(Etapa2!$B$8:$H$307,MATCH(LARGE(Etapa2!$H$8:$H$307,A210),Etapa2!$H$8:$H$307,0),2),"")</f>
        <v/>
      </c>
      <c r="D210" s="27"/>
      <c r="E210" s="28"/>
      <c r="F210" s="29" t="str">
        <f t="shared" si="7"/>
        <v/>
      </c>
      <c r="G210" s="49"/>
      <c r="H210" s="72" t="str">
        <f t="shared" si="8"/>
        <v/>
      </c>
    </row>
    <row r="211" spans="1:8" ht="24.95" customHeight="1">
      <c r="A211" s="34">
        <v>204</v>
      </c>
      <c r="B211" s="36" t="str">
        <f>IFERROR(INDEX(Etapa2!$B$8:$H$307,MATCH(LARGE(Etapa2!$H$8:$H$307,A211),Etapa2!$H$8:$H$307,0),1),"")</f>
        <v/>
      </c>
      <c r="C211" s="36" t="str">
        <f>IFERROR(INDEX(Etapa2!$B$8:$H$307,MATCH(LARGE(Etapa2!$H$8:$H$307,A211),Etapa2!$H$8:$H$307,0),2),"")</f>
        <v/>
      </c>
      <c r="D211" s="27"/>
      <c r="E211" s="28"/>
      <c r="F211" s="29" t="str">
        <f t="shared" si="7"/>
        <v/>
      </c>
      <c r="G211" s="49"/>
      <c r="H211" s="72" t="str">
        <f t="shared" si="8"/>
        <v/>
      </c>
    </row>
    <row r="212" spans="1:8" ht="24.95" customHeight="1">
      <c r="A212" s="34">
        <v>205</v>
      </c>
      <c r="B212" s="36" t="str">
        <f>IFERROR(INDEX(Etapa2!$B$8:$H$307,MATCH(LARGE(Etapa2!$H$8:$H$307,A212),Etapa2!$H$8:$H$307,0),1),"")</f>
        <v/>
      </c>
      <c r="C212" s="36" t="str">
        <f>IFERROR(INDEX(Etapa2!$B$8:$H$307,MATCH(LARGE(Etapa2!$H$8:$H$307,A212),Etapa2!$H$8:$H$307,0),2),"")</f>
        <v/>
      </c>
      <c r="D212" s="27"/>
      <c r="E212" s="28"/>
      <c r="F212" s="29" t="str">
        <f t="shared" si="7"/>
        <v/>
      </c>
      <c r="G212" s="49"/>
      <c r="H212" s="72" t="str">
        <f t="shared" si="8"/>
        <v/>
      </c>
    </row>
    <row r="213" spans="1:8" ht="24.95" customHeight="1">
      <c r="A213" s="34">
        <v>206</v>
      </c>
      <c r="B213" s="36" t="str">
        <f>IFERROR(INDEX(Etapa2!$B$8:$H$307,MATCH(LARGE(Etapa2!$H$8:$H$307,A213),Etapa2!$H$8:$H$307,0),1),"")</f>
        <v/>
      </c>
      <c r="C213" s="36" t="str">
        <f>IFERROR(INDEX(Etapa2!$B$8:$H$307,MATCH(LARGE(Etapa2!$H$8:$H$307,A213),Etapa2!$H$8:$H$307,0),2),"")</f>
        <v/>
      </c>
      <c r="D213" s="27"/>
      <c r="E213" s="28"/>
      <c r="F213" s="29" t="str">
        <f t="shared" si="7"/>
        <v/>
      </c>
      <c r="G213" s="49"/>
      <c r="H213" s="72" t="str">
        <f t="shared" si="8"/>
        <v/>
      </c>
    </row>
    <row r="214" spans="1:8" ht="24.95" customHeight="1">
      <c r="A214" s="34">
        <v>207</v>
      </c>
      <c r="B214" s="36" t="str">
        <f>IFERROR(INDEX(Etapa2!$B$8:$H$307,MATCH(LARGE(Etapa2!$H$8:$H$307,A214),Etapa2!$H$8:$H$307,0),1),"")</f>
        <v/>
      </c>
      <c r="C214" s="36" t="str">
        <f>IFERROR(INDEX(Etapa2!$B$8:$H$307,MATCH(LARGE(Etapa2!$H$8:$H$307,A214),Etapa2!$H$8:$H$307,0),2),"")</f>
        <v/>
      </c>
      <c r="D214" s="27"/>
      <c r="E214" s="28"/>
      <c r="F214" s="29" t="str">
        <f t="shared" si="7"/>
        <v/>
      </c>
      <c r="G214" s="49"/>
      <c r="H214" s="72" t="str">
        <f t="shared" si="8"/>
        <v/>
      </c>
    </row>
    <row r="215" spans="1:8" ht="24.95" customHeight="1">
      <c r="A215" s="34">
        <v>208</v>
      </c>
      <c r="B215" s="36" t="str">
        <f>IFERROR(INDEX(Etapa2!$B$8:$H$307,MATCH(LARGE(Etapa2!$H$8:$H$307,A215),Etapa2!$H$8:$H$307,0),1),"")</f>
        <v/>
      </c>
      <c r="C215" s="36" t="str">
        <f>IFERROR(INDEX(Etapa2!$B$8:$H$307,MATCH(LARGE(Etapa2!$H$8:$H$307,A215),Etapa2!$H$8:$H$307,0),2),"")</f>
        <v/>
      </c>
      <c r="D215" s="27"/>
      <c r="E215" s="28"/>
      <c r="F215" s="29" t="str">
        <f t="shared" si="7"/>
        <v/>
      </c>
      <c r="G215" s="49"/>
      <c r="H215" s="72" t="str">
        <f t="shared" si="8"/>
        <v/>
      </c>
    </row>
    <row r="216" spans="1:8" ht="24.95" customHeight="1">
      <c r="A216" s="34">
        <v>209</v>
      </c>
      <c r="B216" s="36" t="str">
        <f>IFERROR(INDEX(Etapa2!$B$8:$H$307,MATCH(LARGE(Etapa2!$H$8:$H$307,A216),Etapa2!$H$8:$H$307,0),1),"")</f>
        <v/>
      </c>
      <c r="C216" s="36" t="str">
        <f>IFERROR(INDEX(Etapa2!$B$8:$H$307,MATCH(LARGE(Etapa2!$H$8:$H$307,A216),Etapa2!$H$8:$H$307,0),2),"")</f>
        <v/>
      </c>
      <c r="D216" s="27"/>
      <c r="E216" s="28"/>
      <c r="F216" s="29" t="str">
        <f t="shared" si="7"/>
        <v/>
      </c>
      <c r="G216" s="49"/>
      <c r="H216" s="72" t="str">
        <f t="shared" si="8"/>
        <v/>
      </c>
    </row>
    <row r="217" spans="1:8" ht="24.95" customHeight="1">
      <c r="A217" s="34">
        <v>210</v>
      </c>
      <c r="B217" s="36" t="str">
        <f>IFERROR(INDEX(Etapa2!$B$8:$H$307,MATCH(LARGE(Etapa2!$H$8:$H$307,A217),Etapa2!$H$8:$H$307,0),1),"")</f>
        <v/>
      </c>
      <c r="C217" s="36" t="str">
        <f>IFERROR(INDEX(Etapa2!$B$8:$H$307,MATCH(LARGE(Etapa2!$H$8:$H$307,A217),Etapa2!$H$8:$H$307,0),2),"")</f>
        <v/>
      </c>
      <c r="D217" s="27"/>
      <c r="E217" s="28"/>
      <c r="F217" s="29" t="str">
        <f t="shared" si="7"/>
        <v/>
      </c>
      <c r="G217" s="49"/>
      <c r="H217" s="72" t="str">
        <f t="shared" si="8"/>
        <v/>
      </c>
    </row>
    <row r="218" spans="1:8" ht="24.95" customHeight="1">
      <c r="A218" s="34">
        <v>211</v>
      </c>
      <c r="B218" s="36" t="str">
        <f>IFERROR(INDEX(Etapa2!$B$8:$H$307,MATCH(LARGE(Etapa2!$H$8:$H$307,A218),Etapa2!$H$8:$H$307,0),1),"")</f>
        <v/>
      </c>
      <c r="C218" s="36" t="str">
        <f>IFERROR(INDEX(Etapa2!$B$8:$H$307,MATCH(LARGE(Etapa2!$H$8:$H$307,A218),Etapa2!$H$8:$H$307,0),2),"")</f>
        <v/>
      </c>
      <c r="D218" s="27"/>
      <c r="E218" s="28"/>
      <c r="F218" s="29" t="str">
        <f t="shared" si="7"/>
        <v/>
      </c>
      <c r="G218" s="49"/>
      <c r="H218" s="72" t="str">
        <f t="shared" si="8"/>
        <v/>
      </c>
    </row>
    <row r="219" spans="1:8" ht="24.95" customHeight="1">
      <c r="A219" s="34">
        <v>212</v>
      </c>
      <c r="B219" s="36" t="str">
        <f>IFERROR(INDEX(Etapa2!$B$8:$H$307,MATCH(LARGE(Etapa2!$H$8:$H$307,A219),Etapa2!$H$8:$H$307,0),1),"")</f>
        <v/>
      </c>
      <c r="C219" s="36" t="str">
        <f>IFERROR(INDEX(Etapa2!$B$8:$H$307,MATCH(LARGE(Etapa2!$H$8:$H$307,A219),Etapa2!$H$8:$H$307,0),2),"")</f>
        <v/>
      </c>
      <c r="D219" s="27"/>
      <c r="E219" s="28"/>
      <c r="F219" s="29" t="str">
        <f t="shared" si="7"/>
        <v/>
      </c>
      <c r="G219" s="49"/>
      <c r="H219" s="72" t="str">
        <f t="shared" si="8"/>
        <v/>
      </c>
    </row>
    <row r="220" spans="1:8" ht="24.95" customHeight="1">
      <c r="A220" s="34">
        <v>213</v>
      </c>
      <c r="B220" s="36" t="str">
        <f>IFERROR(INDEX(Etapa2!$B$8:$H$307,MATCH(LARGE(Etapa2!$H$8:$H$307,A220),Etapa2!$H$8:$H$307,0),1),"")</f>
        <v/>
      </c>
      <c r="C220" s="36" t="str">
        <f>IFERROR(INDEX(Etapa2!$B$8:$H$307,MATCH(LARGE(Etapa2!$H$8:$H$307,A220),Etapa2!$H$8:$H$307,0),2),"")</f>
        <v/>
      </c>
      <c r="D220" s="27"/>
      <c r="E220" s="28"/>
      <c r="F220" s="29" t="str">
        <f t="shared" si="7"/>
        <v/>
      </c>
      <c r="G220" s="49"/>
      <c r="H220" s="72" t="str">
        <f t="shared" si="8"/>
        <v/>
      </c>
    </row>
    <row r="221" spans="1:8" ht="24.95" customHeight="1">
      <c r="A221" s="34">
        <v>214</v>
      </c>
      <c r="B221" s="36" t="str">
        <f>IFERROR(INDEX(Etapa2!$B$8:$H$307,MATCH(LARGE(Etapa2!$H$8:$H$307,A221),Etapa2!$H$8:$H$307,0),1),"")</f>
        <v/>
      </c>
      <c r="C221" s="36" t="str">
        <f>IFERROR(INDEX(Etapa2!$B$8:$H$307,MATCH(LARGE(Etapa2!$H$8:$H$307,A221),Etapa2!$H$8:$H$307,0),2),"")</f>
        <v/>
      </c>
      <c r="D221" s="27"/>
      <c r="E221" s="28"/>
      <c r="F221" s="29" t="str">
        <f t="shared" si="7"/>
        <v/>
      </c>
      <c r="G221" s="49"/>
      <c r="H221" s="72" t="str">
        <f t="shared" si="8"/>
        <v/>
      </c>
    </row>
    <row r="222" spans="1:8" ht="24.95" customHeight="1">
      <c r="A222" s="34">
        <v>215</v>
      </c>
      <c r="B222" s="36" t="str">
        <f>IFERROR(INDEX(Etapa2!$B$8:$H$307,MATCH(LARGE(Etapa2!$H$8:$H$307,A222),Etapa2!$H$8:$H$307,0),1),"")</f>
        <v/>
      </c>
      <c r="C222" s="36" t="str">
        <f>IFERROR(INDEX(Etapa2!$B$8:$H$307,MATCH(LARGE(Etapa2!$H$8:$H$307,A222),Etapa2!$H$8:$H$307,0),2),"")</f>
        <v/>
      </c>
      <c r="D222" s="27"/>
      <c r="E222" s="28"/>
      <c r="F222" s="29" t="str">
        <f t="shared" si="7"/>
        <v/>
      </c>
      <c r="G222" s="49"/>
      <c r="H222" s="72" t="str">
        <f t="shared" si="8"/>
        <v/>
      </c>
    </row>
    <row r="223" spans="1:8" ht="24.95" customHeight="1">
      <c r="A223" s="34">
        <v>216</v>
      </c>
      <c r="B223" s="36" t="str">
        <f>IFERROR(INDEX(Etapa2!$B$8:$H$307,MATCH(LARGE(Etapa2!$H$8:$H$307,A223),Etapa2!$H$8:$H$307,0),1),"")</f>
        <v/>
      </c>
      <c r="C223" s="36" t="str">
        <f>IFERROR(INDEX(Etapa2!$B$8:$H$307,MATCH(LARGE(Etapa2!$H$8:$H$307,A223),Etapa2!$H$8:$H$307,0),2),"")</f>
        <v/>
      </c>
      <c r="D223" s="27"/>
      <c r="E223" s="28"/>
      <c r="F223" s="29" t="str">
        <f t="shared" si="7"/>
        <v/>
      </c>
      <c r="G223" s="49"/>
      <c r="H223" s="72" t="str">
        <f t="shared" si="8"/>
        <v/>
      </c>
    </row>
    <row r="224" spans="1:8" ht="24.95" customHeight="1">
      <c r="A224" s="34">
        <v>217</v>
      </c>
      <c r="B224" s="36" t="str">
        <f>IFERROR(INDEX(Etapa2!$B$8:$H$307,MATCH(LARGE(Etapa2!$H$8:$H$307,A224),Etapa2!$H$8:$H$307,0),1),"")</f>
        <v/>
      </c>
      <c r="C224" s="36" t="str">
        <f>IFERROR(INDEX(Etapa2!$B$8:$H$307,MATCH(LARGE(Etapa2!$H$8:$H$307,A224),Etapa2!$H$8:$H$307,0),2),"")</f>
        <v/>
      </c>
      <c r="D224" s="27"/>
      <c r="E224" s="28"/>
      <c r="F224" s="29" t="str">
        <f t="shared" si="7"/>
        <v/>
      </c>
      <c r="G224" s="49"/>
      <c r="H224" s="72" t="str">
        <f t="shared" si="8"/>
        <v/>
      </c>
    </row>
    <row r="225" spans="1:8" ht="24.95" customHeight="1">
      <c r="A225" s="34">
        <v>218</v>
      </c>
      <c r="B225" s="36" t="str">
        <f>IFERROR(INDEX(Etapa2!$B$8:$H$307,MATCH(LARGE(Etapa2!$H$8:$H$307,A225),Etapa2!$H$8:$H$307,0),1),"")</f>
        <v/>
      </c>
      <c r="C225" s="36" t="str">
        <f>IFERROR(INDEX(Etapa2!$B$8:$H$307,MATCH(LARGE(Etapa2!$H$8:$H$307,A225),Etapa2!$H$8:$H$307,0),2),"")</f>
        <v/>
      </c>
      <c r="D225" s="27"/>
      <c r="E225" s="28"/>
      <c r="F225" s="29" t="str">
        <f t="shared" si="7"/>
        <v/>
      </c>
      <c r="G225" s="49"/>
      <c r="H225" s="72" t="str">
        <f t="shared" si="8"/>
        <v/>
      </c>
    </row>
    <row r="226" spans="1:8" ht="24.95" customHeight="1">
      <c r="A226" s="34">
        <v>219</v>
      </c>
      <c r="B226" s="36" t="str">
        <f>IFERROR(INDEX(Etapa2!$B$8:$H$307,MATCH(LARGE(Etapa2!$H$8:$H$307,A226),Etapa2!$H$8:$H$307,0),1),"")</f>
        <v/>
      </c>
      <c r="C226" s="36" t="str">
        <f>IFERROR(INDEX(Etapa2!$B$8:$H$307,MATCH(LARGE(Etapa2!$H$8:$H$307,A226),Etapa2!$H$8:$H$307,0),2),"")</f>
        <v/>
      </c>
      <c r="D226" s="27"/>
      <c r="E226" s="28"/>
      <c r="F226" s="29" t="str">
        <f t="shared" si="7"/>
        <v/>
      </c>
      <c r="G226" s="49"/>
      <c r="H226" s="72" t="str">
        <f t="shared" si="8"/>
        <v/>
      </c>
    </row>
    <row r="227" spans="1:8" ht="24.95" customHeight="1">
      <c r="A227" s="34">
        <v>220</v>
      </c>
      <c r="B227" s="36" t="str">
        <f>IFERROR(INDEX(Etapa2!$B$8:$H$307,MATCH(LARGE(Etapa2!$H$8:$H$307,A227),Etapa2!$H$8:$H$307,0),1),"")</f>
        <v/>
      </c>
      <c r="C227" s="36" t="str">
        <f>IFERROR(INDEX(Etapa2!$B$8:$H$307,MATCH(LARGE(Etapa2!$H$8:$H$307,A227),Etapa2!$H$8:$H$307,0),2),"")</f>
        <v/>
      </c>
      <c r="D227" s="27"/>
      <c r="E227" s="28"/>
      <c r="F227" s="29" t="str">
        <f t="shared" si="7"/>
        <v/>
      </c>
      <c r="G227" s="49"/>
      <c r="H227" s="72" t="str">
        <f t="shared" si="8"/>
        <v/>
      </c>
    </row>
    <row r="228" spans="1:8" ht="24.95" customHeight="1">
      <c r="A228" s="34">
        <v>221</v>
      </c>
      <c r="B228" s="36" t="str">
        <f>IFERROR(INDEX(Etapa2!$B$8:$H$307,MATCH(LARGE(Etapa2!$H$8:$H$307,A228),Etapa2!$H$8:$H$307,0),1),"")</f>
        <v/>
      </c>
      <c r="C228" s="36" t="str">
        <f>IFERROR(INDEX(Etapa2!$B$8:$H$307,MATCH(LARGE(Etapa2!$H$8:$H$307,A228),Etapa2!$H$8:$H$307,0),2),"")</f>
        <v/>
      </c>
      <c r="D228" s="27"/>
      <c r="E228" s="28"/>
      <c r="F228" s="29" t="str">
        <f t="shared" si="7"/>
        <v/>
      </c>
      <c r="G228" s="49"/>
      <c r="H228" s="72" t="str">
        <f t="shared" si="8"/>
        <v/>
      </c>
    </row>
    <row r="229" spans="1:8" ht="24.95" customHeight="1">
      <c r="A229" s="34">
        <v>222</v>
      </c>
      <c r="B229" s="36" t="str">
        <f>IFERROR(INDEX(Etapa2!$B$8:$H$307,MATCH(LARGE(Etapa2!$H$8:$H$307,A229),Etapa2!$H$8:$H$307,0),1),"")</f>
        <v/>
      </c>
      <c r="C229" s="36" t="str">
        <f>IFERROR(INDEX(Etapa2!$B$8:$H$307,MATCH(LARGE(Etapa2!$H$8:$H$307,A229),Etapa2!$H$8:$H$307,0),2),"")</f>
        <v/>
      </c>
      <c r="D229" s="27"/>
      <c r="E229" s="28"/>
      <c r="F229" s="29" t="str">
        <f t="shared" si="7"/>
        <v/>
      </c>
      <c r="G229" s="49"/>
      <c r="H229" s="72" t="str">
        <f t="shared" si="8"/>
        <v/>
      </c>
    </row>
    <row r="230" spans="1:8" ht="24.95" customHeight="1">
      <c r="A230" s="34">
        <v>223</v>
      </c>
      <c r="B230" s="36" t="str">
        <f>IFERROR(INDEX(Etapa2!$B$8:$H$307,MATCH(LARGE(Etapa2!$H$8:$H$307,A230),Etapa2!$H$8:$H$307,0),1),"")</f>
        <v/>
      </c>
      <c r="C230" s="36" t="str">
        <f>IFERROR(INDEX(Etapa2!$B$8:$H$307,MATCH(LARGE(Etapa2!$H$8:$H$307,A230),Etapa2!$H$8:$H$307,0),2),"")</f>
        <v/>
      </c>
      <c r="D230" s="27"/>
      <c r="E230" s="28"/>
      <c r="F230" s="29" t="str">
        <f t="shared" si="7"/>
        <v/>
      </c>
      <c r="G230" s="49"/>
      <c r="H230" s="72" t="str">
        <f t="shared" si="8"/>
        <v/>
      </c>
    </row>
    <row r="231" spans="1:8" ht="24.95" customHeight="1">
      <c r="A231" s="34">
        <v>224</v>
      </c>
      <c r="B231" s="36" t="str">
        <f>IFERROR(INDEX(Etapa2!$B$8:$H$307,MATCH(LARGE(Etapa2!$H$8:$H$307,A231),Etapa2!$H$8:$H$307,0),1),"")</f>
        <v/>
      </c>
      <c r="C231" s="36" t="str">
        <f>IFERROR(INDEX(Etapa2!$B$8:$H$307,MATCH(LARGE(Etapa2!$H$8:$H$307,A231),Etapa2!$H$8:$H$307,0),2),"")</f>
        <v/>
      </c>
      <c r="D231" s="27"/>
      <c r="E231" s="28"/>
      <c r="F231" s="29" t="str">
        <f t="shared" si="7"/>
        <v/>
      </c>
      <c r="G231" s="49"/>
      <c r="H231" s="72" t="str">
        <f t="shared" si="8"/>
        <v/>
      </c>
    </row>
    <row r="232" spans="1:8" ht="24.95" customHeight="1">
      <c r="A232" s="34">
        <v>225</v>
      </c>
      <c r="B232" s="36" t="str">
        <f>IFERROR(INDEX(Etapa2!$B$8:$H$307,MATCH(LARGE(Etapa2!$H$8:$H$307,A232),Etapa2!$H$8:$H$307,0),1),"")</f>
        <v/>
      </c>
      <c r="C232" s="36" t="str">
        <f>IFERROR(INDEX(Etapa2!$B$8:$H$307,MATCH(LARGE(Etapa2!$H$8:$H$307,A232),Etapa2!$H$8:$H$307,0),2),"")</f>
        <v/>
      </c>
      <c r="D232" s="27"/>
      <c r="E232" s="28"/>
      <c r="F232" s="29" t="str">
        <f t="shared" si="7"/>
        <v/>
      </c>
      <c r="G232" s="49"/>
      <c r="H232" s="72" t="str">
        <f t="shared" si="8"/>
        <v/>
      </c>
    </row>
    <row r="233" spans="1:8" ht="24.95" customHeight="1">
      <c r="A233" s="34">
        <v>226</v>
      </c>
      <c r="B233" s="36" t="str">
        <f>IFERROR(INDEX(Etapa2!$B$8:$H$307,MATCH(LARGE(Etapa2!$H$8:$H$307,A233),Etapa2!$H$8:$H$307,0),1),"")</f>
        <v/>
      </c>
      <c r="C233" s="36" t="str">
        <f>IFERROR(INDEX(Etapa2!$B$8:$H$307,MATCH(LARGE(Etapa2!$H$8:$H$307,A233),Etapa2!$H$8:$H$307,0),2),"")</f>
        <v/>
      </c>
      <c r="D233" s="27"/>
      <c r="E233" s="28"/>
      <c r="F233" s="29" t="str">
        <f t="shared" si="7"/>
        <v/>
      </c>
      <c r="G233" s="49"/>
      <c r="H233" s="72" t="str">
        <f t="shared" si="8"/>
        <v/>
      </c>
    </row>
    <row r="234" spans="1:8" ht="24.95" customHeight="1">
      <c r="A234" s="34">
        <v>227</v>
      </c>
      <c r="B234" s="36" t="str">
        <f>IFERROR(INDEX(Etapa2!$B$8:$H$307,MATCH(LARGE(Etapa2!$H$8:$H$307,A234),Etapa2!$H$8:$H$307,0),1),"")</f>
        <v/>
      </c>
      <c r="C234" s="36" t="str">
        <f>IFERROR(INDEX(Etapa2!$B$8:$H$307,MATCH(LARGE(Etapa2!$H$8:$H$307,A234),Etapa2!$H$8:$H$307,0),2),"")</f>
        <v/>
      </c>
      <c r="D234" s="27"/>
      <c r="E234" s="28"/>
      <c r="F234" s="29" t="str">
        <f t="shared" si="7"/>
        <v/>
      </c>
      <c r="G234" s="49"/>
      <c r="H234" s="72" t="str">
        <f t="shared" si="8"/>
        <v/>
      </c>
    </row>
    <row r="235" spans="1:8" ht="24.95" customHeight="1">
      <c r="A235" s="34">
        <v>228</v>
      </c>
      <c r="B235" s="36" t="str">
        <f>IFERROR(INDEX(Etapa2!$B$8:$H$307,MATCH(LARGE(Etapa2!$H$8:$H$307,A235),Etapa2!$H$8:$H$307,0),1),"")</f>
        <v/>
      </c>
      <c r="C235" s="36" t="str">
        <f>IFERROR(INDEX(Etapa2!$B$8:$H$307,MATCH(LARGE(Etapa2!$H$8:$H$307,A235),Etapa2!$H$8:$H$307,0),2),"")</f>
        <v/>
      </c>
      <c r="D235" s="27"/>
      <c r="E235" s="28"/>
      <c r="F235" s="29" t="str">
        <f t="shared" si="7"/>
        <v/>
      </c>
      <c r="G235" s="49"/>
      <c r="H235" s="72" t="str">
        <f t="shared" si="8"/>
        <v/>
      </c>
    </row>
    <row r="236" spans="1:8" ht="24.95" customHeight="1">
      <c r="A236" s="34">
        <v>229</v>
      </c>
      <c r="B236" s="36" t="str">
        <f>IFERROR(INDEX(Etapa2!$B$8:$H$307,MATCH(LARGE(Etapa2!$H$8:$H$307,A236),Etapa2!$H$8:$H$307,0),1),"")</f>
        <v/>
      </c>
      <c r="C236" s="36" t="str">
        <f>IFERROR(INDEX(Etapa2!$B$8:$H$307,MATCH(LARGE(Etapa2!$H$8:$H$307,A236),Etapa2!$H$8:$H$307,0),2),"")</f>
        <v/>
      </c>
      <c r="D236" s="27"/>
      <c r="E236" s="28"/>
      <c r="F236" s="29" t="str">
        <f t="shared" si="7"/>
        <v/>
      </c>
      <c r="G236" s="49"/>
      <c r="H236" s="72" t="str">
        <f t="shared" si="8"/>
        <v/>
      </c>
    </row>
    <row r="237" spans="1:8" ht="24.95" customHeight="1">
      <c r="A237" s="34">
        <v>230</v>
      </c>
      <c r="B237" s="36" t="str">
        <f>IFERROR(INDEX(Etapa2!$B$8:$H$307,MATCH(LARGE(Etapa2!$H$8:$H$307,A237),Etapa2!$H$8:$H$307,0),1),"")</f>
        <v/>
      </c>
      <c r="C237" s="36" t="str">
        <f>IFERROR(INDEX(Etapa2!$B$8:$H$307,MATCH(LARGE(Etapa2!$H$8:$H$307,A237),Etapa2!$H$8:$H$307,0),2),"")</f>
        <v/>
      </c>
      <c r="D237" s="27"/>
      <c r="E237" s="28"/>
      <c r="F237" s="29" t="str">
        <f t="shared" si="7"/>
        <v/>
      </c>
      <c r="G237" s="49"/>
      <c r="H237" s="72" t="str">
        <f t="shared" si="8"/>
        <v/>
      </c>
    </row>
    <row r="238" spans="1:8" ht="24.95" customHeight="1">
      <c r="A238" s="34">
        <v>231</v>
      </c>
      <c r="B238" s="36" t="str">
        <f>IFERROR(INDEX(Etapa2!$B$8:$H$307,MATCH(LARGE(Etapa2!$H$8:$H$307,A238),Etapa2!$H$8:$H$307,0),1),"")</f>
        <v/>
      </c>
      <c r="C238" s="36" t="str">
        <f>IFERROR(INDEX(Etapa2!$B$8:$H$307,MATCH(LARGE(Etapa2!$H$8:$H$307,A238),Etapa2!$H$8:$H$307,0),2),"")</f>
        <v/>
      </c>
      <c r="D238" s="27"/>
      <c r="E238" s="28"/>
      <c r="F238" s="29" t="str">
        <f t="shared" si="7"/>
        <v/>
      </c>
      <c r="G238" s="49"/>
      <c r="H238" s="72" t="str">
        <f t="shared" si="8"/>
        <v/>
      </c>
    </row>
    <row r="239" spans="1:8" ht="24.95" customHeight="1">
      <c r="A239" s="34">
        <v>232</v>
      </c>
      <c r="B239" s="36" t="str">
        <f>IFERROR(INDEX(Etapa2!$B$8:$H$307,MATCH(LARGE(Etapa2!$H$8:$H$307,A239),Etapa2!$H$8:$H$307,0),1),"")</f>
        <v/>
      </c>
      <c r="C239" s="36" t="str">
        <f>IFERROR(INDEX(Etapa2!$B$8:$H$307,MATCH(LARGE(Etapa2!$H$8:$H$307,A239),Etapa2!$H$8:$H$307,0),2),"")</f>
        <v/>
      </c>
      <c r="D239" s="27"/>
      <c r="E239" s="28"/>
      <c r="F239" s="29" t="str">
        <f t="shared" si="7"/>
        <v/>
      </c>
      <c r="G239" s="49"/>
      <c r="H239" s="72" t="str">
        <f t="shared" si="8"/>
        <v/>
      </c>
    </row>
    <row r="240" spans="1:8" ht="24.95" customHeight="1">
      <c r="A240" s="34">
        <v>233</v>
      </c>
      <c r="B240" s="36" t="str">
        <f>IFERROR(INDEX(Etapa2!$B$8:$H$307,MATCH(LARGE(Etapa2!$H$8:$H$307,A240),Etapa2!$H$8:$H$307,0),1),"")</f>
        <v/>
      </c>
      <c r="C240" s="36" t="str">
        <f>IFERROR(INDEX(Etapa2!$B$8:$H$307,MATCH(LARGE(Etapa2!$H$8:$H$307,A240),Etapa2!$H$8:$H$307,0),2),"")</f>
        <v/>
      </c>
      <c r="D240" s="27"/>
      <c r="E240" s="28"/>
      <c r="F240" s="29" t="str">
        <f t="shared" si="7"/>
        <v/>
      </c>
      <c r="G240" s="49"/>
      <c r="H240" s="72" t="str">
        <f t="shared" si="8"/>
        <v/>
      </c>
    </row>
    <row r="241" spans="1:8" ht="24.95" customHeight="1">
      <c r="A241" s="34">
        <v>234</v>
      </c>
      <c r="B241" s="36" t="str">
        <f>IFERROR(INDEX(Etapa2!$B$8:$H$307,MATCH(LARGE(Etapa2!$H$8:$H$307,A241),Etapa2!$H$8:$H$307,0),1),"")</f>
        <v/>
      </c>
      <c r="C241" s="36" t="str">
        <f>IFERROR(INDEX(Etapa2!$B$8:$H$307,MATCH(LARGE(Etapa2!$H$8:$H$307,A241),Etapa2!$H$8:$H$307,0),2),"")</f>
        <v/>
      </c>
      <c r="D241" s="27"/>
      <c r="E241" s="28"/>
      <c r="F241" s="29" t="str">
        <f t="shared" si="7"/>
        <v/>
      </c>
      <c r="G241" s="49"/>
      <c r="H241" s="72" t="str">
        <f t="shared" si="8"/>
        <v/>
      </c>
    </row>
    <row r="242" spans="1:8" ht="24.95" customHeight="1">
      <c r="A242" s="34">
        <v>235</v>
      </c>
      <c r="B242" s="36" t="str">
        <f>IFERROR(INDEX(Etapa2!$B$8:$H$307,MATCH(LARGE(Etapa2!$H$8:$H$307,A242),Etapa2!$H$8:$H$307,0),1),"")</f>
        <v/>
      </c>
      <c r="C242" s="36" t="str">
        <f>IFERROR(INDEX(Etapa2!$B$8:$H$307,MATCH(LARGE(Etapa2!$H$8:$H$307,A242),Etapa2!$H$8:$H$307,0),2),"")</f>
        <v/>
      </c>
      <c r="D242" s="27"/>
      <c r="E242" s="28"/>
      <c r="F242" s="29" t="str">
        <f t="shared" si="7"/>
        <v/>
      </c>
      <c r="G242" s="49"/>
      <c r="H242" s="72" t="str">
        <f t="shared" si="8"/>
        <v/>
      </c>
    </row>
    <row r="243" spans="1:8" ht="24.95" customHeight="1">
      <c r="A243" s="34">
        <v>236</v>
      </c>
      <c r="B243" s="36" t="str">
        <f>IFERROR(INDEX(Etapa2!$B$8:$H$307,MATCH(LARGE(Etapa2!$H$8:$H$307,A243),Etapa2!$H$8:$H$307,0),1),"")</f>
        <v/>
      </c>
      <c r="C243" s="36" t="str">
        <f>IFERROR(INDEX(Etapa2!$B$8:$H$307,MATCH(LARGE(Etapa2!$H$8:$H$307,A243),Etapa2!$H$8:$H$307,0),2),"")</f>
        <v/>
      </c>
      <c r="D243" s="27"/>
      <c r="E243" s="28"/>
      <c r="F243" s="29" t="str">
        <f t="shared" si="7"/>
        <v/>
      </c>
      <c r="G243" s="49"/>
      <c r="H243" s="72" t="str">
        <f t="shared" si="8"/>
        <v/>
      </c>
    </row>
    <row r="244" spans="1:8" ht="24.95" customHeight="1">
      <c r="A244" s="34">
        <v>237</v>
      </c>
      <c r="B244" s="36" t="str">
        <f>IFERROR(INDEX(Etapa2!$B$8:$H$307,MATCH(LARGE(Etapa2!$H$8:$H$307,A244),Etapa2!$H$8:$H$307,0),1),"")</f>
        <v/>
      </c>
      <c r="C244" s="36" t="str">
        <f>IFERROR(INDEX(Etapa2!$B$8:$H$307,MATCH(LARGE(Etapa2!$H$8:$H$307,A244),Etapa2!$H$8:$H$307,0),2),"")</f>
        <v/>
      </c>
      <c r="D244" s="27"/>
      <c r="E244" s="28"/>
      <c r="F244" s="29" t="str">
        <f t="shared" si="7"/>
        <v/>
      </c>
      <c r="G244" s="49"/>
      <c r="H244" s="72" t="str">
        <f t="shared" si="8"/>
        <v/>
      </c>
    </row>
    <row r="245" spans="1:8" ht="24.95" customHeight="1">
      <c r="A245" s="34">
        <v>238</v>
      </c>
      <c r="B245" s="36" t="str">
        <f>IFERROR(INDEX(Etapa2!$B$8:$H$307,MATCH(LARGE(Etapa2!$H$8:$H$307,A245),Etapa2!$H$8:$H$307,0),1),"")</f>
        <v/>
      </c>
      <c r="C245" s="36" t="str">
        <f>IFERROR(INDEX(Etapa2!$B$8:$H$307,MATCH(LARGE(Etapa2!$H$8:$H$307,A245),Etapa2!$H$8:$H$307,0),2),"")</f>
        <v/>
      </c>
      <c r="D245" s="27"/>
      <c r="E245" s="28"/>
      <c r="F245" s="29" t="str">
        <f t="shared" si="7"/>
        <v/>
      </c>
      <c r="G245" s="49"/>
      <c r="H245" s="72" t="str">
        <f t="shared" si="8"/>
        <v/>
      </c>
    </row>
    <row r="246" spans="1:8" ht="24.95" customHeight="1">
      <c r="A246" s="34">
        <v>239</v>
      </c>
      <c r="B246" s="36" t="str">
        <f>IFERROR(INDEX(Etapa2!$B$8:$H$307,MATCH(LARGE(Etapa2!$H$8:$H$307,A246),Etapa2!$H$8:$H$307,0),1),"")</f>
        <v/>
      </c>
      <c r="C246" s="36" t="str">
        <f>IFERROR(INDEX(Etapa2!$B$8:$H$307,MATCH(LARGE(Etapa2!$H$8:$H$307,A246),Etapa2!$H$8:$H$307,0),2),"")</f>
        <v/>
      </c>
      <c r="D246" s="27"/>
      <c r="E246" s="28"/>
      <c r="F246" s="29" t="str">
        <f t="shared" si="7"/>
        <v/>
      </c>
      <c r="G246" s="49"/>
      <c r="H246" s="72" t="str">
        <f t="shared" si="8"/>
        <v/>
      </c>
    </row>
    <row r="247" spans="1:8" ht="24.95" customHeight="1">
      <c r="A247" s="34">
        <v>240</v>
      </c>
      <c r="B247" s="36" t="str">
        <f>IFERROR(INDEX(Etapa2!$B$8:$H$307,MATCH(LARGE(Etapa2!$H$8:$H$307,A247),Etapa2!$H$8:$H$307,0),1),"")</f>
        <v/>
      </c>
      <c r="C247" s="36" t="str">
        <f>IFERROR(INDEX(Etapa2!$B$8:$H$307,MATCH(LARGE(Etapa2!$H$8:$H$307,A247),Etapa2!$H$8:$H$307,0),2),"")</f>
        <v/>
      </c>
      <c r="D247" s="27"/>
      <c r="E247" s="28"/>
      <c r="F247" s="29" t="str">
        <f t="shared" si="7"/>
        <v/>
      </c>
      <c r="G247" s="49"/>
      <c r="H247" s="72" t="str">
        <f t="shared" si="8"/>
        <v/>
      </c>
    </row>
    <row r="248" spans="1:8" ht="24.95" customHeight="1">
      <c r="A248" s="34">
        <v>241</v>
      </c>
      <c r="B248" s="36" t="str">
        <f>IFERROR(INDEX(Etapa2!$B$8:$H$307,MATCH(LARGE(Etapa2!$H$8:$H$307,A248),Etapa2!$H$8:$H$307,0),1),"")</f>
        <v/>
      </c>
      <c r="C248" s="36" t="str">
        <f>IFERROR(INDEX(Etapa2!$B$8:$H$307,MATCH(LARGE(Etapa2!$H$8:$H$307,A248),Etapa2!$H$8:$H$307,0),2),"")</f>
        <v/>
      </c>
      <c r="D248" s="27"/>
      <c r="E248" s="28"/>
      <c r="F248" s="29" t="str">
        <f t="shared" si="7"/>
        <v/>
      </c>
      <c r="G248" s="49"/>
      <c r="H248" s="72" t="str">
        <f t="shared" si="8"/>
        <v/>
      </c>
    </row>
    <row r="249" spans="1:8" ht="24.95" customHeight="1">
      <c r="A249" s="34">
        <v>242</v>
      </c>
      <c r="B249" s="36" t="str">
        <f>IFERROR(INDEX(Etapa2!$B$8:$H$307,MATCH(LARGE(Etapa2!$H$8:$H$307,A249),Etapa2!$H$8:$H$307,0),1),"")</f>
        <v/>
      </c>
      <c r="C249" s="36" t="str">
        <f>IFERROR(INDEX(Etapa2!$B$8:$H$307,MATCH(LARGE(Etapa2!$H$8:$H$307,A249),Etapa2!$H$8:$H$307,0),2),"")</f>
        <v/>
      </c>
      <c r="D249" s="27"/>
      <c r="E249" s="28"/>
      <c r="F249" s="29" t="str">
        <f t="shared" si="7"/>
        <v/>
      </c>
      <c r="G249" s="49"/>
      <c r="H249" s="72" t="str">
        <f t="shared" si="8"/>
        <v/>
      </c>
    </row>
    <row r="250" spans="1:8" ht="24.95" customHeight="1">
      <c r="A250" s="34">
        <v>243</v>
      </c>
      <c r="B250" s="36" t="str">
        <f>IFERROR(INDEX(Etapa2!$B$8:$H$307,MATCH(LARGE(Etapa2!$H$8:$H$307,A250),Etapa2!$H$8:$H$307,0),1),"")</f>
        <v/>
      </c>
      <c r="C250" s="36" t="str">
        <f>IFERROR(INDEX(Etapa2!$B$8:$H$307,MATCH(LARGE(Etapa2!$H$8:$H$307,A250),Etapa2!$H$8:$H$307,0),2),"")</f>
        <v/>
      </c>
      <c r="D250" s="27"/>
      <c r="E250" s="28"/>
      <c r="F250" s="29" t="str">
        <f t="shared" si="7"/>
        <v/>
      </c>
      <c r="G250" s="49"/>
      <c r="H250" s="72" t="str">
        <f t="shared" si="8"/>
        <v/>
      </c>
    </row>
    <row r="251" spans="1:8" ht="24.95" customHeight="1">
      <c r="A251" s="34">
        <v>244</v>
      </c>
      <c r="B251" s="36" t="str">
        <f>IFERROR(INDEX(Etapa2!$B$8:$H$307,MATCH(LARGE(Etapa2!$H$8:$H$307,A251),Etapa2!$H$8:$H$307,0),1),"")</f>
        <v/>
      </c>
      <c r="C251" s="36" t="str">
        <f>IFERROR(INDEX(Etapa2!$B$8:$H$307,MATCH(LARGE(Etapa2!$H$8:$H$307,A251),Etapa2!$H$8:$H$307,0),2),"")</f>
        <v/>
      </c>
      <c r="D251" s="27"/>
      <c r="E251" s="28"/>
      <c r="F251" s="29" t="str">
        <f t="shared" si="7"/>
        <v/>
      </c>
      <c r="G251" s="49"/>
      <c r="H251" s="72" t="str">
        <f t="shared" si="8"/>
        <v/>
      </c>
    </row>
    <row r="252" spans="1:8" ht="24.95" customHeight="1">
      <c r="A252" s="34">
        <v>245</v>
      </c>
      <c r="B252" s="36" t="str">
        <f>IFERROR(INDEX(Etapa2!$B$8:$H$307,MATCH(LARGE(Etapa2!$H$8:$H$307,A252),Etapa2!$H$8:$H$307,0),1),"")</f>
        <v/>
      </c>
      <c r="C252" s="36" t="str">
        <f>IFERROR(INDEX(Etapa2!$B$8:$H$307,MATCH(LARGE(Etapa2!$H$8:$H$307,A252),Etapa2!$H$8:$H$307,0),2),"")</f>
        <v/>
      </c>
      <c r="D252" s="27"/>
      <c r="E252" s="28"/>
      <c r="F252" s="29" t="str">
        <f t="shared" si="7"/>
        <v/>
      </c>
      <c r="G252" s="49"/>
      <c r="H252" s="72" t="str">
        <f t="shared" si="8"/>
        <v/>
      </c>
    </row>
    <row r="253" spans="1:8" ht="24.95" customHeight="1">
      <c r="A253" s="34">
        <v>246</v>
      </c>
      <c r="B253" s="36" t="str">
        <f>IFERROR(INDEX(Etapa2!$B$8:$H$307,MATCH(LARGE(Etapa2!$H$8:$H$307,A253),Etapa2!$H$8:$H$307,0),1),"")</f>
        <v/>
      </c>
      <c r="C253" s="36" t="str">
        <f>IFERROR(INDEX(Etapa2!$B$8:$H$307,MATCH(LARGE(Etapa2!$H$8:$H$307,A253),Etapa2!$H$8:$H$307,0),2),"")</f>
        <v/>
      </c>
      <c r="D253" s="27"/>
      <c r="E253" s="28"/>
      <c r="F253" s="29" t="str">
        <f t="shared" si="7"/>
        <v/>
      </c>
      <c r="G253" s="49"/>
      <c r="H253" s="72" t="str">
        <f t="shared" si="8"/>
        <v/>
      </c>
    </row>
    <row r="254" spans="1:8" ht="24.95" customHeight="1">
      <c r="A254" s="34">
        <v>247</v>
      </c>
      <c r="B254" s="36" t="str">
        <f>IFERROR(INDEX(Etapa2!$B$8:$H$307,MATCH(LARGE(Etapa2!$H$8:$H$307,A254),Etapa2!$H$8:$H$307,0),1),"")</f>
        <v/>
      </c>
      <c r="C254" s="36" t="str">
        <f>IFERROR(INDEX(Etapa2!$B$8:$H$307,MATCH(LARGE(Etapa2!$H$8:$H$307,A254),Etapa2!$H$8:$H$307,0),2),"")</f>
        <v/>
      </c>
      <c r="D254" s="27"/>
      <c r="E254" s="28"/>
      <c r="F254" s="29" t="str">
        <f t="shared" si="7"/>
        <v/>
      </c>
      <c r="G254" s="49"/>
      <c r="H254" s="72" t="str">
        <f t="shared" si="8"/>
        <v/>
      </c>
    </row>
    <row r="255" spans="1:8" ht="24.95" customHeight="1">
      <c r="A255" s="34">
        <v>248</v>
      </c>
      <c r="B255" s="36" t="str">
        <f>IFERROR(INDEX(Etapa2!$B$8:$H$307,MATCH(LARGE(Etapa2!$H$8:$H$307,A255),Etapa2!$H$8:$H$307,0),1),"")</f>
        <v/>
      </c>
      <c r="C255" s="36" t="str">
        <f>IFERROR(INDEX(Etapa2!$B$8:$H$307,MATCH(LARGE(Etapa2!$H$8:$H$307,A255),Etapa2!$H$8:$H$307,0),2),"")</f>
        <v/>
      </c>
      <c r="D255" s="27"/>
      <c r="E255" s="28"/>
      <c r="F255" s="29" t="str">
        <f t="shared" si="7"/>
        <v/>
      </c>
      <c r="G255" s="49"/>
      <c r="H255" s="72" t="str">
        <f t="shared" si="8"/>
        <v/>
      </c>
    </row>
    <row r="256" spans="1:8" ht="24.95" customHeight="1">
      <c r="A256" s="34">
        <v>249</v>
      </c>
      <c r="B256" s="36" t="str">
        <f>IFERROR(INDEX(Etapa2!$B$8:$H$307,MATCH(LARGE(Etapa2!$H$8:$H$307,A256),Etapa2!$H$8:$H$307,0),1),"")</f>
        <v/>
      </c>
      <c r="C256" s="36" t="str">
        <f>IFERROR(INDEX(Etapa2!$B$8:$H$307,MATCH(LARGE(Etapa2!$H$8:$H$307,A256),Etapa2!$H$8:$H$307,0),2),"")</f>
        <v/>
      </c>
      <c r="D256" s="27"/>
      <c r="E256" s="28"/>
      <c r="F256" s="29" t="str">
        <f t="shared" si="7"/>
        <v/>
      </c>
      <c r="G256" s="49"/>
      <c r="H256" s="72" t="str">
        <f t="shared" si="8"/>
        <v/>
      </c>
    </row>
    <row r="257" spans="1:8" ht="24.95" customHeight="1">
      <c r="A257" s="34">
        <v>250</v>
      </c>
      <c r="B257" s="36" t="str">
        <f>IFERROR(INDEX(Etapa2!$B$8:$H$307,MATCH(LARGE(Etapa2!$H$8:$H$307,A257),Etapa2!$H$8:$H$307,0),1),"")</f>
        <v/>
      </c>
      <c r="C257" s="36" t="str">
        <f>IFERROR(INDEX(Etapa2!$B$8:$H$307,MATCH(LARGE(Etapa2!$H$8:$H$307,A257),Etapa2!$H$8:$H$307,0),2),"")</f>
        <v/>
      </c>
      <c r="D257" s="27"/>
      <c r="E257" s="28"/>
      <c r="F257" s="29" t="str">
        <f t="shared" si="7"/>
        <v/>
      </c>
      <c r="G257" s="49"/>
      <c r="H257" s="72" t="str">
        <f t="shared" si="8"/>
        <v/>
      </c>
    </row>
    <row r="258" spans="1:8" ht="24.95" customHeight="1">
      <c r="A258" s="34">
        <v>251</v>
      </c>
      <c r="B258" s="36" t="str">
        <f>IFERROR(INDEX(Etapa2!$B$8:$H$307,MATCH(LARGE(Etapa2!$H$8:$H$307,A258),Etapa2!$H$8:$H$307,0),1),"")</f>
        <v/>
      </c>
      <c r="C258" s="36" t="str">
        <f>IFERROR(INDEX(Etapa2!$B$8:$H$307,MATCH(LARGE(Etapa2!$H$8:$H$307,A258),Etapa2!$H$8:$H$307,0),2),"")</f>
        <v/>
      </c>
      <c r="D258" s="27"/>
      <c r="E258" s="28"/>
      <c r="F258" s="29" t="str">
        <f t="shared" si="7"/>
        <v/>
      </c>
      <c r="G258" s="49"/>
      <c r="H258" s="72" t="str">
        <f t="shared" si="8"/>
        <v/>
      </c>
    </row>
    <row r="259" spans="1:8" ht="24.95" customHeight="1">
      <c r="A259" s="34">
        <v>252</v>
      </c>
      <c r="B259" s="36" t="str">
        <f>IFERROR(INDEX(Etapa2!$B$8:$H$307,MATCH(LARGE(Etapa2!$H$8:$H$307,A259),Etapa2!$H$8:$H$307,0),1),"")</f>
        <v/>
      </c>
      <c r="C259" s="36" t="str">
        <f>IFERROR(INDEX(Etapa2!$B$8:$H$307,MATCH(LARGE(Etapa2!$H$8:$H$307,A259),Etapa2!$H$8:$H$307,0),2),"")</f>
        <v/>
      </c>
      <c r="D259" s="27"/>
      <c r="E259" s="28"/>
      <c r="F259" s="29" t="str">
        <f t="shared" si="7"/>
        <v/>
      </c>
      <c r="G259" s="49"/>
      <c r="H259" s="72" t="str">
        <f t="shared" si="8"/>
        <v/>
      </c>
    </row>
    <row r="260" spans="1:8" ht="24.95" customHeight="1">
      <c r="A260" s="34">
        <v>253</v>
      </c>
      <c r="B260" s="36" t="str">
        <f>IFERROR(INDEX(Etapa2!$B$8:$H$307,MATCH(LARGE(Etapa2!$H$8:$H$307,A260),Etapa2!$H$8:$H$307,0),1),"")</f>
        <v/>
      </c>
      <c r="C260" s="36" t="str">
        <f>IFERROR(INDEX(Etapa2!$B$8:$H$307,MATCH(LARGE(Etapa2!$H$8:$H$307,A260),Etapa2!$H$8:$H$307,0),2),"")</f>
        <v/>
      </c>
      <c r="D260" s="27"/>
      <c r="E260" s="28"/>
      <c r="F260" s="29" t="str">
        <f t="shared" si="7"/>
        <v/>
      </c>
      <c r="G260" s="49"/>
      <c r="H260" s="72" t="str">
        <f t="shared" si="8"/>
        <v/>
      </c>
    </row>
    <row r="261" spans="1:8" ht="24.95" customHeight="1">
      <c r="A261" s="34">
        <v>254</v>
      </c>
      <c r="B261" s="36" t="str">
        <f>IFERROR(INDEX(Etapa2!$B$8:$H$307,MATCH(LARGE(Etapa2!$H$8:$H$307,A261),Etapa2!$H$8:$H$307,0),1),"")</f>
        <v/>
      </c>
      <c r="C261" s="36" t="str">
        <f>IFERROR(INDEX(Etapa2!$B$8:$H$307,MATCH(LARGE(Etapa2!$H$8:$H$307,A261),Etapa2!$H$8:$H$307,0),2),"")</f>
        <v/>
      </c>
      <c r="D261" s="27"/>
      <c r="E261" s="28"/>
      <c r="F261" s="29" t="str">
        <f t="shared" si="7"/>
        <v/>
      </c>
      <c r="G261" s="49"/>
      <c r="H261" s="72" t="str">
        <f t="shared" si="8"/>
        <v/>
      </c>
    </row>
    <row r="262" spans="1:8" ht="24.95" customHeight="1">
      <c r="A262" s="34">
        <v>255</v>
      </c>
      <c r="B262" s="36" t="str">
        <f>IFERROR(INDEX(Etapa2!$B$8:$H$307,MATCH(LARGE(Etapa2!$H$8:$H$307,A262),Etapa2!$H$8:$H$307,0),1),"")</f>
        <v/>
      </c>
      <c r="C262" s="36" t="str">
        <f>IFERROR(INDEX(Etapa2!$B$8:$H$307,MATCH(LARGE(Etapa2!$H$8:$H$307,A262),Etapa2!$H$8:$H$307,0),2),"")</f>
        <v/>
      </c>
      <c r="D262" s="27"/>
      <c r="E262" s="28"/>
      <c r="F262" s="29" t="str">
        <f t="shared" si="7"/>
        <v/>
      </c>
      <c r="G262" s="49"/>
      <c r="H262" s="72" t="str">
        <f t="shared" si="8"/>
        <v/>
      </c>
    </row>
    <row r="263" spans="1:8" ht="24.95" customHeight="1">
      <c r="A263" s="34">
        <v>256</v>
      </c>
      <c r="B263" s="36" t="str">
        <f>IFERROR(INDEX(Etapa2!$B$8:$H$307,MATCH(LARGE(Etapa2!$H$8:$H$307,A263),Etapa2!$H$8:$H$307,0),1),"")</f>
        <v/>
      </c>
      <c r="C263" s="36" t="str">
        <f>IFERROR(INDEX(Etapa2!$B$8:$H$307,MATCH(LARGE(Etapa2!$H$8:$H$307,A263),Etapa2!$H$8:$H$307,0),2),"")</f>
        <v/>
      </c>
      <c r="D263" s="27"/>
      <c r="E263" s="28"/>
      <c r="F263" s="29" t="str">
        <f t="shared" si="7"/>
        <v/>
      </c>
      <c r="G263" s="49"/>
      <c r="H263" s="72" t="str">
        <f t="shared" si="8"/>
        <v/>
      </c>
    </row>
    <row r="264" spans="1:8" ht="24.95" customHeight="1">
      <c r="A264" s="34">
        <v>257</v>
      </c>
      <c r="B264" s="36" t="str">
        <f>IFERROR(INDEX(Etapa2!$B$8:$H$307,MATCH(LARGE(Etapa2!$H$8:$H$307,A264),Etapa2!$H$8:$H$307,0),1),"")</f>
        <v/>
      </c>
      <c r="C264" s="36" t="str">
        <f>IFERROR(INDEX(Etapa2!$B$8:$H$307,MATCH(LARGE(Etapa2!$H$8:$H$307,A264),Etapa2!$H$8:$H$307,0),2),"")</f>
        <v/>
      </c>
      <c r="D264" s="27"/>
      <c r="E264" s="28"/>
      <c r="F264" s="29" t="str">
        <f t="shared" si="7"/>
        <v/>
      </c>
      <c r="G264" s="49"/>
      <c r="H264" s="72" t="str">
        <f t="shared" si="8"/>
        <v/>
      </c>
    </row>
    <row r="265" spans="1:8" ht="24.95" customHeight="1">
      <c r="A265" s="34">
        <v>258</v>
      </c>
      <c r="B265" s="36" t="str">
        <f>IFERROR(INDEX(Etapa2!$B$8:$H$307,MATCH(LARGE(Etapa2!$H$8:$H$307,A265),Etapa2!$H$8:$H$307,0),1),"")</f>
        <v/>
      </c>
      <c r="C265" s="36" t="str">
        <f>IFERROR(INDEX(Etapa2!$B$8:$H$307,MATCH(LARGE(Etapa2!$H$8:$H$307,A265),Etapa2!$H$8:$H$307,0),2),"")</f>
        <v/>
      </c>
      <c r="D265" s="27"/>
      <c r="E265" s="28"/>
      <c r="F265" s="29" t="str">
        <f t="shared" ref="F265:F307" si="9">IF(OR(B265="",D265=""),"",IFERROR(IF(D265&gt;$N$9,$O$8,IF(D265&gt;$N$10,$O$9,IF(D265&gt;$N$11,$O$10,IF(D265&gt;$N$12,$O$11,$O$12)))),""))</f>
        <v/>
      </c>
      <c r="G265" s="49"/>
      <c r="H265" s="72" t="str">
        <f t="shared" ref="H265:H307" si="10">IF(OR(B265="",E265="",E265&lt;&gt;"Aprovado"),"",D265+(ROW()/100000))</f>
        <v/>
      </c>
    </row>
    <row r="266" spans="1:8" ht="24.95" customHeight="1">
      <c r="A266" s="34">
        <v>259</v>
      </c>
      <c r="B266" s="36" t="str">
        <f>IFERROR(INDEX(Etapa2!$B$8:$H$307,MATCH(LARGE(Etapa2!$H$8:$H$307,A266),Etapa2!$H$8:$H$307,0),1),"")</f>
        <v/>
      </c>
      <c r="C266" s="36" t="str">
        <f>IFERROR(INDEX(Etapa2!$B$8:$H$307,MATCH(LARGE(Etapa2!$H$8:$H$307,A266),Etapa2!$H$8:$H$307,0),2),"")</f>
        <v/>
      </c>
      <c r="D266" s="27"/>
      <c r="E266" s="28"/>
      <c r="F266" s="29" t="str">
        <f t="shared" si="9"/>
        <v/>
      </c>
      <c r="G266" s="49"/>
      <c r="H266" s="72" t="str">
        <f t="shared" si="10"/>
        <v/>
      </c>
    </row>
    <row r="267" spans="1:8" ht="24.95" customHeight="1">
      <c r="A267" s="34">
        <v>260</v>
      </c>
      <c r="B267" s="36" t="str">
        <f>IFERROR(INDEX(Etapa2!$B$8:$H$307,MATCH(LARGE(Etapa2!$H$8:$H$307,A267),Etapa2!$H$8:$H$307,0),1),"")</f>
        <v/>
      </c>
      <c r="C267" s="36" t="str">
        <f>IFERROR(INDEX(Etapa2!$B$8:$H$307,MATCH(LARGE(Etapa2!$H$8:$H$307,A267),Etapa2!$H$8:$H$307,0),2),"")</f>
        <v/>
      </c>
      <c r="D267" s="27"/>
      <c r="E267" s="28"/>
      <c r="F267" s="29" t="str">
        <f t="shared" si="9"/>
        <v/>
      </c>
      <c r="G267" s="49"/>
      <c r="H267" s="72" t="str">
        <f t="shared" si="10"/>
        <v/>
      </c>
    </row>
    <row r="268" spans="1:8" ht="24.95" customHeight="1">
      <c r="A268" s="34">
        <v>261</v>
      </c>
      <c r="B268" s="36" t="str">
        <f>IFERROR(INDEX(Etapa2!$B$8:$H$307,MATCH(LARGE(Etapa2!$H$8:$H$307,A268),Etapa2!$H$8:$H$307,0),1),"")</f>
        <v/>
      </c>
      <c r="C268" s="36" t="str">
        <f>IFERROR(INDEX(Etapa2!$B$8:$H$307,MATCH(LARGE(Etapa2!$H$8:$H$307,A268),Etapa2!$H$8:$H$307,0),2),"")</f>
        <v/>
      </c>
      <c r="D268" s="27"/>
      <c r="E268" s="28"/>
      <c r="F268" s="29" t="str">
        <f t="shared" si="9"/>
        <v/>
      </c>
      <c r="G268" s="49"/>
      <c r="H268" s="72" t="str">
        <f t="shared" si="10"/>
        <v/>
      </c>
    </row>
    <row r="269" spans="1:8" ht="24.95" customHeight="1">
      <c r="A269" s="34">
        <v>262</v>
      </c>
      <c r="B269" s="36" t="str">
        <f>IFERROR(INDEX(Etapa2!$B$8:$H$307,MATCH(LARGE(Etapa2!$H$8:$H$307,A269),Etapa2!$H$8:$H$307,0),1),"")</f>
        <v/>
      </c>
      <c r="C269" s="36" t="str">
        <f>IFERROR(INDEX(Etapa2!$B$8:$H$307,MATCH(LARGE(Etapa2!$H$8:$H$307,A269),Etapa2!$H$8:$H$307,0),2),"")</f>
        <v/>
      </c>
      <c r="D269" s="27"/>
      <c r="E269" s="28"/>
      <c r="F269" s="29" t="str">
        <f t="shared" si="9"/>
        <v/>
      </c>
      <c r="G269" s="49"/>
      <c r="H269" s="72" t="str">
        <f t="shared" si="10"/>
        <v/>
      </c>
    </row>
    <row r="270" spans="1:8" ht="24.95" customHeight="1">
      <c r="A270" s="34">
        <v>263</v>
      </c>
      <c r="B270" s="36" t="str">
        <f>IFERROR(INDEX(Etapa2!$B$8:$H$307,MATCH(LARGE(Etapa2!$H$8:$H$307,A270),Etapa2!$H$8:$H$307,0),1),"")</f>
        <v/>
      </c>
      <c r="C270" s="36" t="str">
        <f>IFERROR(INDEX(Etapa2!$B$8:$H$307,MATCH(LARGE(Etapa2!$H$8:$H$307,A270),Etapa2!$H$8:$H$307,0),2),"")</f>
        <v/>
      </c>
      <c r="D270" s="27"/>
      <c r="E270" s="28"/>
      <c r="F270" s="29" t="str">
        <f t="shared" si="9"/>
        <v/>
      </c>
      <c r="G270" s="49"/>
      <c r="H270" s="72" t="str">
        <f t="shared" si="10"/>
        <v/>
      </c>
    </row>
    <row r="271" spans="1:8" ht="24.95" customHeight="1">
      <c r="A271" s="34">
        <v>264</v>
      </c>
      <c r="B271" s="36" t="str">
        <f>IFERROR(INDEX(Etapa2!$B$8:$H$307,MATCH(LARGE(Etapa2!$H$8:$H$307,A271),Etapa2!$H$8:$H$307,0),1),"")</f>
        <v/>
      </c>
      <c r="C271" s="36" t="str">
        <f>IFERROR(INDEX(Etapa2!$B$8:$H$307,MATCH(LARGE(Etapa2!$H$8:$H$307,A271),Etapa2!$H$8:$H$307,0),2),"")</f>
        <v/>
      </c>
      <c r="D271" s="27"/>
      <c r="E271" s="28"/>
      <c r="F271" s="29" t="str">
        <f t="shared" si="9"/>
        <v/>
      </c>
      <c r="G271" s="49"/>
      <c r="H271" s="72" t="str">
        <f t="shared" si="10"/>
        <v/>
      </c>
    </row>
    <row r="272" spans="1:8" ht="24.95" customHeight="1">
      <c r="A272" s="34">
        <v>265</v>
      </c>
      <c r="B272" s="36" t="str">
        <f>IFERROR(INDEX(Etapa2!$B$8:$H$307,MATCH(LARGE(Etapa2!$H$8:$H$307,A272),Etapa2!$H$8:$H$307,0),1),"")</f>
        <v/>
      </c>
      <c r="C272" s="36" t="str">
        <f>IFERROR(INDEX(Etapa2!$B$8:$H$307,MATCH(LARGE(Etapa2!$H$8:$H$307,A272),Etapa2!$H$8:$H$307,0),2),"")</f>
        <v/>
      </c>
      <c r="D272" s="27"/>
      <c r="E272" s="28"/>
      <c r="F272" s="29" t="str">
        <f t="shared" si="9"/>
        <v/>
      </c>
      <c r="G272" s="49"/>
      <c r="H272" s="72" t="str">
        <f t="shared" si="10"/>
        <v/>
      </c>
    </row>
    <row r="273" spans="1:8" ht="24.95" customHeight="1">
      <c r="A273" s="34">
        <v>266</v>
      </c>
      <c r="B273" s="36" t="str">
        <f>IFERROR(INDEX(Etapa2!$B$8:$H$307,MATCH(LARGE(Etapa2!$H$8:$H$307,A273),Etapa2!$H$8:$H$307,0),1),"")</f>
        <v/>
      </c>
      <c r="C273" s="36" t="str">
        <f>IFERROR(INDEX(Etapa2!$B$8:$H$307,MATCH(LARGE(Etapa2!$H$8:$H$307,A273),Etapa2!$H$8:$H$307,0),2),"")</f>
        <v/>
      </c>
      <c r="D273" s="27"/>
      <c r="E273" s="28"/>
      <c r="F273" s="29" t="str">
        <f t="shared" si="9"/>
        <v/>
      </c>
      <c r="G273" s="49"/>
      <c r="H273" s="72" t="str">
        <f t="shared" si="10"/>
        <v/>
      </c>
    </row>
    <row r="274" spans="1:8" ht="24.95" customHeight="1">
      <c r="A274" s="34">
        <v>267</v>
      </c>
      <c r="B274" s="36" t="str">
        <f>IFERROR(INDEX(Etapa2!$B$8:$H$307,MATCH(LARGE(Etapa2!$H$8:$H$307,A274),Etapa2!$H$8:$H$307,0),1),"")</f>
        <v/>
      </c>
      <c r="C274" s="36" t="str">
        <f>IFERROR(INDEX(Etapa2!$B$8:$H$307,MATCH(LARGE(Etapa2!$H$8:$H$307,A274),Etapa2!$H$8:$H$307,0),2),"")</f>
        <v/>
      </c>
      <c r="D274" s="27"/>
      <c r="E274" s="28"/>
      <c r="F274" s="29" t="str">
        <f t="shared" si="9"/>
        <v/>
      </c>
      <c r="G274" s="49"/>
      <c r="H274" s="72" t="str">
        <f t="shared" si="10"/>
        <v/>
      </c>
    </row>
    <row r="275" spans="1:8" ht="24.95" customHeight="1">
      <c r="A275" s="34">
        <v>268</v>
      </c>
      <c r="B275" s="36" t="str">
        <f>IFERROR(INDEX(Etapa2!$B$8:$H$307,MATCH(LARGE(Etapa2!$H$8:$H$307,A275),Etapa2!$H$8:$H$307,0),1),"")</f>
        <v/>
      </c>
      <c r="C275" s="36" t="str">
        <f>IFERROR(INDEX(Etapa2!$B$8:$H$307,MATCH(LARGE(Etapa2!$H$8:$H$307,A275),Etapa2!$H$8:$H$307,0),2),"")</f>
        <v/>
      </c>
      <c r="D275" s="27"/>
      <c r="E275" s="28"/>
      <c r="F275" s="29" t="str">
        <f t="shared" si="9"/>
        <v/>
      </c>
      <c r="G275" s="49"/>
      <c r="H275" s="72" t="str">
        <f t="shared" si="10"/>
        <v/>
      </c>
    </row>
    <row r="276" spans="1:8" ht="24.95" customHeight="1">
      <c r="A276" s="34">
        <v>269</v>
      </c>
      <c r="B276" s="36" t="str">
        <f>IFERROR(INDEX(Etapa2!$B$8:$H$307,MATCH(LARGE(Etapa2!$H$8:$H$307,A276),Etapa2!$H$8:$H$307,0),1),"")</f>
        <v/>
      </c>
      <c r="C276" s="36" t="str">
        <f>IFERROR(INDEX(Etapa2!$B$8:$H$307,MATCH(LARGE(Etapa2!$H$8:$H$307,A276),Etapa2!$H$8:$H$307,0),2),"")</f>
        <v/>
      </c>
      <c r="D276" s="27"/>
      <c r="E276" s="28"/>
      <c r="F276" s="29" t="str">
        <f t="shared" si="9"/>
        <v/>
      </c>
      <c r="G276" s="49"/>
      <c r="H276" s="72" t="str">
        <f t="shared" si="10"/>
        <v/>
      </c>
    </row>
    <row r="277" spans="1:8" ht="24.95" customHeight="1">
      <c r="A277" s="34">
        <v>270</v>
      </c>
      <c r="B277" s="36" t="str">
        <f>IFERROR(INDEX(Etapa2!$B$8:$H$307,MATCH(LARGE(Etapa2!$H$8:$H$307,A277),Etapa2!$H$8:$H$307,0),1),"")</f>
        <v/>
      </c>
      <c r="C277" s="36" t="str">
        <f>IFERROR(INDEX(Etapa2!$B$8:$H$307,MATCH(LARGE(Etapa2!$H$8:$H$307,A277),Etapa2!$H$8:$H$307,0),2),"")</f>
        <v/>
      </c>
      <c r="D277" s="27"/>
      <c r="E277" s="28"/>
      <c r="F277" s="29" t="str">
        <f t="shared" si="9"/>
        <v/>
      </c>
      <c r="G277" s="49"/>
      <c r="H277" s="72" t="str">
        <f t="shared" si="10"/>
        <v/>
      </c>
    </row>
    <row r="278" spans="1:8" ht="24.95" customHeight="1">
      <c r="A278" s="34">
        <v>271</v>
      </c>
      <c r="B278" s="36" t="str">
        <f>IFERROR(INDEX(Etapa2!$B$8:$H$307,MATCH(LARGE(Etapa2!$H$8:$H$307,A278),Etapa2!$H$8:$H$307,0),1),"")</f>
        <v/>
      </c>
      <c r="C278" s="36" t="str">
        <f>IFERROR(INDEX(Etapa2!$B$8:$H$307,MATCH(LARGE(Etapa2!$H$8:$H$307,A278),Etapa2!$H$8:$H$307,0),2),"")</f>
        <v/>
      </c>
      <c r="D278" s="27"/>
      <c r="E278" s="28"/>
      <c r="F278" s="29" t="str">
        <f t="shared" si="9"/>
        <v/>
      </c>
      <c r="G278" s="49"/>
      <c r="H278" s="72" t="str">
        <f t="shared" si="10"/>
        <v/>
      </c>
    </row>
    <row r="279" spans="1:8" ht="24.95" customHeight="1">
      <c r="A279" s="34">
        <v>272</v>
      </c>
      <c r="B279" s="36" t="str">
        <f>IFERROR(INDEX(Etapa2!$B$8:$H$307,MATCH(LARGE(Etapa2!$H$8:$H$307,A279),Etapa2!$H$8:$H$307,0),1),"")</f>
        <v/>
      </c>
      <c r="C279" s="36" t="str">
        <f>IFERROR(INDEX(Etapa2!$B$8:$H$307,MATCH(LARGE(Etapa2!$H$8:$H$307,A279),Etapa2!$H$8:$H$307,0),2),"")</f>
        <v/>
      </c>
      <c r="D279" s="27"/>
      <c r="E279" s="28"/>
      <c r="F279" s="29" t="str">
        <f t="shared" si="9"/>
        <v/>
      </c>
      <c r="G279" s="49"/>
      <c r="H279" s="72" t="str">
        <f t="shared" si="10"/>
        <v/>
      </c>
    </row>
    <row r="280" spans="1:8" ht="24.95" customHeight="1">
      <c r="A280" s="34">
        <v>273</v>
      </c>
      <c r="B280" s="36" t="str">
        <f>IFERROR(INDEX(Etapa2!$B$8:$H$307,MATCH(LARGE(Etapa2!$H$8:$H$307,A280),Etapa2!$H$8:$H$307,0),1),"")</f>
        <v/>
      </c>
      <c r="C280" s="36" t="str">
        <f>IFERROR(INDEX(Etapa2!$B$8:$H$307,MATCH(LARGE(Etapa2!$H$8:$H$307,A280),Etapa2!$H$8:$H$307,0),2),"")</f>
        <v/>
      </c>
      <c r="D280" s="27"/>
      <c r="E280" s="28"/>
      <c r="F280" s="29" t="str">
        <f t="shared" si="9"/>
        <v/>
      </c>
      <c r="G280" s="49"/>
      <c r="H280" s="72" t="str">
        <f t="shared" si="10"/>
        <v/>
      </c>
    </row>
    <row r="281" spans="1:8" ht="24.95" customHeight="1">
      <c r="A281" s="34">
        <v>274</v>
      </c>
      <c r="B281" s="36" t="str">
        <f>IFERROR(INDEX(Etapa2!$B$8:$H$307,MATCH(LARGE(Etapa2!$H$8:$H$307,A281),Etapa2!$H$8:$H$307,0),1),"")</f>
        <v/>
      </c>
      <c r="C281" s="36" t="str">
        <f>IFERROR(INDEX(Etapa2!$B$8:$H$307,MATCH(LARGE(Etapa2!$H$8:$H$307,A281),Etapa2!$H$8:$H$307,0),2),"")</f>
        <v/>
      </c>
      <c r="D281" s="27"/>
      <c r="E281" s="28"/>
      <c r="F281" s="29" t="str">
        <f t="shared" si="9"/>
        <v/>
      </c>
      <c r="G281" s="49"/>
      <c r="H281" s="72" t="str">
        <f t="shared" si="10"/>
        <v/>
      </c>
    </row>
    <row r="282" spans="1:8" ht="24.95" customHeight="1">
      <c r="A282" s="34">
        <v>275</v>
      </c>
      <c r="B282" s="36" t="str">
        <f>IFERROR(INDEX(Etapa2!$B$8:$H$307,MATCH(LARGE(Etapa2!$H$8:$H$307,A282),Etapa2!$H$8:$H$307,0),1),"")</f>
        <v/>
      </c>
      <c r="C282" s="36" t="str">
        <f>IFERROR(INDEX(Etapa2!$B$8:$H$307,MATCH(LARGE(Etapa2!$H$8:$H$307,A282),Etapa2!$H$8:$H$307,0),2),"")</f>
        <v/>
      </c>
      <c r="D282" s="27"/>
      <c r="E282" s="28"/>
      <c r="F282" s="29" t="str">
        <f t="shared" si="9"/>
        <v/>
      </c>
      <c r="G282" s="49"/>
      <c r="H282" s="72" t="str">
        <f t="shared" si="10"/>
        <v/>
      </c>
    </row>
    <row r="283" spans="1:8" ht="24.95" customHeight="1">
      <c r="A283" s="34">
        <v>276</v>
      </c>
      <c r="B283" s="36" t="str">
        <f>IFERROR(INDEX(Etapa2!$B$8:$H$307,MATCH(LARGE(Etapa2!$H$8:$H$307,A283),Etapa2!$H$8:$H$307,0),1),"")</f>
        <v/>
      </c>
      <c r="C283" s="36" t="str">
        <f>IFERROR(INDEX(Etapa2!$B$8:$H$307,MATCH(LARGE(Etapa2!$H$8:$H$307,A283),Etapa2!$H$8:$H$307,0),2),"")</f>
        <v/>
      </c>
      <c r="D283" s="27"/>
      <c r="E283" s="28"/>
      <c r="F283" s="29" t="str">
        <f t="shared" si="9"/>
        <v/>
      </c>
      <c r="G283" s="49"/>
      <c r="H283" s="72" t="str">
        <f t="shared" si="10"/>
        <v/>
      </c>
    </row>
    <row r="284" spans="1:8" ht="24.95" customHeight="1">
      <c r="A284" s="34">
        <v>277</v>
      </c>
      <c r="B284" s="36" t="str">
        <f>IFERROR(INDEX(Etapa2!$B$8:$H$307,MATCH(LARGE(Etapa2!$H$8:$H$307,A284),Etapa2!$H$8:$H$307,0),1),"")</f>
        <v/>
      </c>
      <c r="C284" s="36" t="str">
        <f>IFERROR(INDEX(Etapa2!$B$8:$H$307,MATCH(LARGE(Etapa2!$H$8:$H$307,A284),Etapa2!$H$8:$H$307,0),2),"")</f>
        <v/>
      </c>
      <c r="D284" s="27"/>
      <c r="E284" s="28"/>
      <c r="F284" s="29" t="str">
        <f t="shared" si="9"/>
        <v/>
      </c>
      <c r="G284" s="49"/>
      <c r="H284" s="72" t="str">
        <f t="shared" si="10"/>
        <v/>
      </c>
    </row>
    <row r="285" spans="1:8" ht="24.95" customHeight="1">
      <c r="A285" s="34">
        <v>278</v>
      </c>
      <c r="B285" s="36" t="str">
        <f>IFERROR(INDEX(Etapa2!$B$8:$H$307,MATCH(LARGE(Etapa2!$H$8:$H$307,A285),Etapa2!$H$8:$H$307,0),1),"")</f>
        <v/>
      </c>
      <c r="C285" s="36" t="str">
        <f>IFERROR(INDEX(Etapa2!$B$8:$H$307,MATCH(LARGE(Etapa2!$H$8:$H$307,A285),Etapa2!$H$8:$H$307,0),2),"")</f>
        <v/>
      </c>
      <c r="D285" s="27"/>
      <c r="E285" s="28"/>
      <c r="F285" s="29" t="str">
        <f t="shared" si="9"/>
        <v/>
      </c>
      <c r="G285" s="49"/>
      <c r="H285" s="72" t="str">
        <f t="shared" si="10"/>
        <v/>
      </c>
    </row>
    <row r="286" spans="1:8" ht="24.95" customHeight="1">
      <c r="A286" s="34">
        <v>279</v>
      </c>
      <c r="B286" s="36" t="str">
        <f>IFERROR(INDEX(Etapa2!$B$8:$H$307,MATCH(LARGE(Etapa2!$H$8:$H$307,A286),Etapa2!$H$8:$H$307,0),1),"")</f>
        <v/>
      </c>
      <c r="C286" s="36" t="str">
        <f>IFERROR(INDEX(Etapa2!$B$8:$H$307,MATCH(LARGE(Etapa2!$H$8:$H$307,A286),Etapa2!$H$8:$H$307,0),2),"")</f>
        <v/>
      </c>
      <c r="D286" s="27"/>
      <c r="E286" s="28"/>
      <c r="F286" s="29" t="str">
        <f t="shared" si="9"/>
        <v/>
      </c>
      <c r="G286" s="49"/>
      <c r="H286" s="72" t="str">
        <f t="shared" si="10"/>
        <v/>
      </c>
    </row>
    <row r="287" spans="1:8" ht="24.95" customHeight="1">
      <c r="A287" s="34">
        <v>280</v>
      </c>
      <c r="B287" s="36" t="str">
        <f>IFERROR(INDEX(Etapa2!$B$8:$H$307,MATCH(LARGE(Etapa2!$H$8:$H$307,A287),Etapa2!$H$8:$H$307,0),1),"")</f>
        <v/>
      </c>
      <c r="C287" s="36" t="str">
        <f>IFERROR(INDEX(Etapa2!$B$8:$H$307,MATCH(LARGE(Etapa2!$H$8:$H$307,A287),Etapa2!$H$8:$H$307,0),2),"")</f>
        <v/>
      </c>
      <c r="D287" s="27"/>
      <c r="E287" s="28"/>
      <c r="F287" s="29" t="str">
        <f t="shared" si="9"/>
        <v/>
      </c>
      <c r="G287" s="49"/>
      <c r="H287" s="72" t="str">
        <f t="shared" si="10"/>
        <v/>
      </c>
    </row>
    <row r="288" spans="1:8" ht="24.95" customHeight="1">
      <c r="A288" s="34">
        <v>281</v>
      </c>
      <c r="B288" s="36" t="str">
        <f>IFERROR(INDEX(Etapa2!$B$8:$H$307,MATCH(LARGE(Etapa2!$H$8:$H$307,A288),Etapa2!$H$8:$H$307,0),1),"")</f>
        <v/>
      </c>
      <c r="C288" s="36" t="str">
        <f>IFERROR(INDEX(Etapa2!$B$8:$H$307,MATCH(LARGE(Etapa2!$H$8:$H$307,A288),Etapa2!$H$8:$H$307,0),2),"")</f>
        <v/>
      </c>
      <c r="D288" s="27"/>
      <c r="E288" s="28"/>
      <c r="F288" s="29" t="str">
        <f t="shared" si="9"/>
        <v/>
      </c>
      <c r="G288" s="49"/>
      <c r="H288" s="72" t="str">
        <f t="shared" si="10"/>
        <v/>
      </c>
    </row>
    <row r="289" spans="1:8" ht="24.95" customHeight="1">
      <c r="A289" s="34">
        <v>282</v>
      </c>
      <c r="B289" s="36" t="str">
        <f>IFERROR(INDEX(Etapa2!$B$8:$H$307,MATCH(LARGE(Etapa2!$H$8:$H$307,A289),Etapa2!$H$8:$H$307,0),1),"")</f>
        <v/>
      </c>
      <c r="C289" s="36" t="str">
        <f>IFERROR(INDEX(Etapa2!$B$8:$H$307,MATCH(LARGE(Etapa2!$H$8:$H$307,A289),Etapa2!$H$8:$H$307,0),2),"")</f>
        <v/>
      </c>
      <c r="D289" s="27"/>
      <c r="E289" s="28"/>
      <c r="F289" s="29" t="str">
        <f t="shared" si="9"/>
        <v/>
      </c>
      <c r="G289" s="49"/>
      <c r="H289" s="72" t="str">
        <f t="shared" si="10"/>
        <v/>
      </c>
    </row>
    <row r="290" spans="1:8" ht="24.95" customHeight="1">
      <c r="A290" s="34">
        <v>283</v>
      </c>
      <c r="B290" s="36" t="str">
        <f>IFERROR(INDEX(Etapa2!$B$8:$H$307,MATCH(LARGE(Etapa2!$H$8:$H$307,A290),Etapa2!$H$8:$H$307,0),1),"")</f>
        <v/>
      </c>
      <c r="C290" s="36" t="str">
        <f>IFERROR(INDEX(Etapa2!$B$8:$H$307,MATCH(LARGE(Etapa2!$H$8:$H$307,A290),Etapa2!$H$8:$H$307,0),2),"")</f>
        <v/>
      </c>
      <c r="D290" s="27"/>
      <c r="E290" s="28"/>
      <c r="F290" s="29" t="str">
        <f t="shared" si="9"/>
        <v/>
      </c>
      <c r="G290" s="49"/>
      <c r="H290" s="72" t="str">
        <f t="shared" si="10"/>
        <v/>
      </c>
    </row>
    <row r="291" spans="1:8" ht="24.95" customHeight="1">
      <c r="A291" s="34">
        <v>284</v>
      </c>
      <c r="B291" s="36" t="str">
        <f>IFERROR(INDEX(Etapa2!$B$8:$H$307,MATCH(LARGE(Etapa2!$H$8:$H$307,A291),Etapa2!$H$8:$H$307,0),1),"")</f>
        <v/>
      </c>
      <c r="C291" s="36" t="str">
        <f>IFERROR(INDEX(Etapa2!$B$8:$H$307,MATCH(LARGE(Etapa2!$H$8:$H$307,A291),Etapa2!$H$8:$H$307,0),2),"")</f>
        <v/>
      </c>
      <c r="D291" s="27"/>
      <c r="E291" s="28"/>
      <c r="F291" s="29" t="str">
        <f t="shared" si="9"/>
        <v/>
      </c>
      <c r="G291" s="49"/>
      <c r="H291" s="72" t="str">
        <f t="shared" si="10"/>
        <v/>
      </c>
    </row>
    <row r="292" spans="1:8" ht="24.95" customHeight="1">
      <c r="A292" s="34">
        <v>285</v>
      </c>
      <c r="B292" s="36" t="str">
        <f>IFERROR(INDEX(Etapa2!$B$8:$H$307,MATCH(LARGE(Etapa2!$H$8:$H$307,A292),Etapa2!$H$8:$H$307,0),1),"")</f>
        <v/>
      </c>
      <c r="C292" s="36" t="str">
        <f>IFERROR(INDEX(Etapa2!$B$8:$H$307,MATCH(LARGE(Etapa2!$H$8:$H$307,A292),Etapa2!$H$8:$H$307,0),2),"")</f>
        <v/>
      </c>
      <c r="D292" s="27"/>
      <c r="E292" s="28"/>
      <c r="F292" s="29" t="str">
        <f t="shared" si="9"/>
        <v/>
      </c>
      <c r="G292" s="49"/>
      <c r="H292" s="72" t="str">
        <f t="shared" si="10"/>
        <v/>
      </c>
    </row>
    <row r="293" spans="1:8" ht="24.95" customHeight="1">
      <c r="A293" s="34">
        <v>286</v>
      </c>
      <c r="B293" s="36" t="str">
        <f>IFERROR(INDEX(Etapa2!$B$8:$H$307,MATCH(LARGE(Etapa2!$H$8:$H$307,A293),Etapa2!$H$8:$H$307,0),1),"")</f>
        <v/>
      </c>
      <c r="C293" s="36" t="str">
        <f>IFERROR(INDEX(Etapa2!$B$8:$H$307,MATCH(LARGE(Etapa2!$H$8:$H$307,A293),Etapa2!$H$8:$H$307,0),2),"")</f>
        <v/>
      </c>
      <c r="D293" s="27"/>
      <c r="E293" s="28"/>
      <c r="F293" s="29" t="str">
        <f t="shared" si="9"/>
        <v/>
      </c>
      <c r="G293" s="49"/>
      <c r="H293" s="72" t="str">
        <f t="shared" si="10"/>
        <v/>
      </c>
    </row>
    <row r="294" spans="1:8" ht="24.95" customHeight="1">
      <c r="A294" s="34">
        <v>287</v>
      </c>
      <c r="B294" s="36" t="str">
        <f>IFERROR(INDEX(Etapa2!$B$8:$H$307,MATCH(LARGE(Etapa2!$H$8:$H$307,A294),Etapa2!$H$8:$H$307,0),1),"")</f>
        <v/>
      </c>
      <c r="C294" s="36" t="str">
        <f>IFERROR(INDEX(Etapa2!$B$8:$H$307,MATCH(LARGE(Etapa2!$H$8:$H$307,A294),Etapa2!$H$8:$H$307,0),2),"")</f>
        <v/>
      </c>
      <c r="D294" s="27"/>
      <c r="E294" s="28"/>
      <c r="F294" s="29" t="str">
        <f t="shared" si="9"/>
        <v/>
      </c>
      <c r="G294" s="49"/>
      <c r="H294" s="72" t="str">
        <f t="shared" si="10"/>
        <v/>
      </c>
    </row>
    <row r="295" spans="1:8" ht="24.95" customHeight="1">
      <c r="A295" s="34">
        <v>288</v>
      </c>
      <c r="B295" s="36" t="str">
        <f>IFERROR(INDEX(Etapa2!$B$8:$H$307,MATCH(LARGE(Etapa2!$H$8:$H$307,A295),Etapa2!$H$8:$H$307,0),1),"")</f>
        <v/>
      </c>
      <c r="C295" s="36" t="str">
        <f>IFERROR(INDEX(Etapa2!$B$8:$H$307,MATCH(LARGE(Etapa2!$H$8:$H$307,A295),Etapa2!$H$8:$H$307,0),2),"")</f>
        <v/>
      </c>
      <c r="D295" s="27"/>
      <c r="E295" s="28"/>
      <c r="F295" s="29" t="str">
        <f t="shared" si="9"/>
        <v/>
      </c>
      <c r="G295" s="49"/>
      <c r="H295" s="72" t="str">
        <f t="shared" si="10"/>
        <v/>
      </c>
    </row>
    <row r="296" spans="1:8" ht="24.95" customHeight="1">
      <c r="A296" s="34">
        <v>289</v>
      </c>
      <c r="B296" s="36" t="str">
        <f>IFERROR(INDEX(Etapa2!$B$8:$H$307,MATCH(LARGE(Etapa2!$H$8:$H$307,A296),Etapa2!$H$8:$H$307,0),1),"")</f>
        <v/>
      </c>
      <c r="C296" s="36" t="str">
        <f>IFERROR(INDEX(Etapa2!$B$8:$H$307,MATCH(LARGE(Etapa2!$H$8:$H$307,A296),Etapa2!$H$8:$H$307,0),2),"")</f>
        <v/>
      </c>
      <c r="D296" s="27"/>
      <c r="E296" s="28"/>
      <c r="F296" s="29" t="str">
        <f t="shared" si="9"/>
        <v/>
      </c>
      <c r="G296" s="49"/>
      <c r="H296" s="72" t="str">
        <f t="shared" si="10"/>
        <v/>
      </c>
    </row>
    <row r="297" spans="1:8" ht="24.95" customHeight="1">
      <c r="A297" s="34">
        <v>290</v>
      </c>
      <c r="B297" s="36" t="str">
        <f>IFERROR(INDEX(Etapa2!$B$8:$H$307,MATCH(LARGE(Etapa2!$H$8:$H$307,A297),Etapa2!$H$8:$H$307,0),1),"")</f>
        <v/>
      </c>
      <c r="C297" s="36" t="str">
        <f>IFERROR(INDEX(Etapa2!$B$8:$H$307,MATCH(LARGE(Etapa2!$H$8:$H$307,A297),Etapa2!$H$8:$H$307,0),2),"")</f>
        <v/>
      </c>
      <c r="D297" s="27"/>
      <c r="E297" s="28"/>
      <c r="F297" s="29" t="str">
        <f t="shared" si="9"/>
        <v/>
      </c>
      <c r="G297" s="49"/>
      <c r="H297" s="72" t="str">
        <f t="shared" si="10"/>
        <v/>
      </c>
    </row>
    <row r="298" spans="1:8" ht="24.95" customHeight="1">
      <c r="A298" s="34">
        <v>291</v>
      </c>
      <c r="B298" s="36" t="str">
        <f>IFERROR(INDEX(Etapa2!$B$8:$H$307,MATCH(LARGE(Etapa2!$H$8:$H$307,A298),Etapa2!$H$8:$H$307,0),1),"")</f>
        <v/>
      </c>
      <c r="C298" s="36" t="str">
        <f>IFERROR(INDEX(Etapa2!$B$8:$H$307,MATCH(LARGE(Etapa2!$H$8:$H$307,A298),Etapa2!$H$8:$H$307,0),2),"")</f>
        <v/>
      </c>
      <c r="D298" s="27"/>
      <c r="E298" s="28"/>
      <c r="F298" s="29" t="str">
        <f t="shared" si="9"/>
        <v/>
      </c>
      <c r="G298" s="49"/>
      <c r="H298" s="72" t="str">
        <f t="shared" si="10"/>
        <v/>
      </c>
    </row>
    <row r="299" spans="1:8" ht="24.95" customHeight="1">
      <c r="A299" s="34">
        <v>292</v>
      </c>
      <c r="B299" s="36" t="str">
        <f>IFERROR(INDEX(Etapa2!$B$8:$H$307,MATCH(LARGE(Etapa2!$H$8:$H$307,A299),Etapa2!$H$8:$H$307,0),1),"")</f>
        <v/>
      </c>
      <c r="C299" s="36" t="str">
        <f>IFERROR(INDEX(Etapa2!$B$8:$H$307,MATCH(LARGE(Etapa2!$H$8:$H$307,A299),Etapa2!$H$8:$H$307,0),2),"")</f>
        <v/>
      </c>
      <c r="D299" s="27"/>
      <c r="E299" s="28"/>
      <c r="F299" s="29" t="str">
        <f t="shared" si="9"/>
        <v/>
      </c>
      <c r="G299" s="49"/>
      <c r="H299" s="72" t="str">
        <f t="shared" si="10"/>
        <v/>
      </c>
    </row>
    <row r="300" spans="1:8" ht="24.95" customHeight="1">
      <c r="A300" s="34">
        <v>293</v>
      </c>
      <c r="B300" s="36" t="str">
        <f>IFERROR(INDEX(Etapa2!$B$8:$H$307,MATCH(LARGE(Etapa2!$H$8:$H$307,A300),Etapa2!$H$8:$H$307,0),1),"")</f>
        <v/>
      </c>
      <c r="C300" s="36" t="str">
        <f>IFERROR(INDEX(Etapa2!$B$8:$H$307,MATCH(LARGE(Etapa2!$H$8:$H$307,A300),Etapa2!$H$8:$H$307,0),2),"")</f>
        <v/>
      </c>
      <c r="D300" s="27"/>
      <c r="E300" s="28"/>
      <c r="F300" s="29" t="str">
        <f t="shared" si="9"/>
        <v/>
      </c>
      <c r="G300" s="49"/>
      <c r="H300" s="72" t="str">
        <f t="shared" si="10"/>
        <v/>
      </c>
    </row>
    <row r="301" spans="1:8" ht="24.95" customHeight="1">
      <c r="A301" s="34">
        <v>294</v>
      </c>
      <c r="B301" s="36" t="str">
        <f>IFERROR(INDEX(Etapa2!$B$8:$H$307,MATCH(LARGE(Etapa2!$H$8:$H$307,A301),Etapa2!$H$8:$H$307,0),1),"")</f>
        <v/>
      </c>
      <c r="C301" s="36" t="str">
        <f>IFERROR(INDEX(Etapa2!$B$8:$H$307,MATCH(LARGE(Etapa2!$H$8:$H$307,A301),Etapa2!$H$8:$H$307,0),2),"")</f>
        <v/>
      </c>
      <c r="D301" s="27"/>
      <c r="E301" s="28"/>
      <c r="F301" s="29" t="str">
        <f t="shared" si="9"/>
        <v/>
      </c>
      <c r="G301" s="49"/>
      <c r="H301" s="72" t="str">
        <f t="shared" si="10"/>
        <v/>
      </c>
    </row>
    <row r="302" spans="1:8" ht="24.95" customHeight="1">
      <c r="A302" s="34">
        <v>295</v>
      </c>
      <c r="B302" s="36" t="str">
        <f>IFERROR(INDEX(Etapa2!$B$8:$H$307,MATCH(LARGE(Etapa2!$H$8:$H$307,A302),Etapa2!$H$8:$H$307,0),1),"")</f>
        <v/>
      </c>
      <c r="C302" s="36" t="str">
        <f>IFERROR(INDEX(Etapa2!$B$8:$H$307,MATCH(LARGE(Etapa2!$H$8:$H$307,A302),Etapa2!$H$8:$H$307,0),2),"")</f>
        <v/>
      </c>
      <c r="D302" s="27"/>
      <c r="E302" s="28"/>
      <c r="F302" s="29" t="str">
        <f t="shared" si="9"/>
        <v/>
      </c>
      <c r="G302" s="49"/>
      <c r="H302" s="72" t="str">
        <f t="shared" si="10"/>
        <v/>
      </c>
    </row>
    <row r="303" spans="1:8" ht="24.95" customHeight="1">
      <c r="A303" s="34">
        <v>296</v>
      </c>
      <c r="B303" s="36" t="str">
        <f>IFERROR(INDEX(Etapa2!$B$8:$H$307,MATCH(LARGE(Etapa2!$H$8:$H$307,A303),Etapa2!$H$8:$H$307,0),1),"")</f>
        <v/>
      </c>
      <c r="C303" s="36" t="str">
        <f>IFERROR(INDEX(Etapa2!$B$8:$H$307,MATCH(LARGE(Etapa2!$H$8:$H$307,A303),Etapa2!$H$8:$H$307,0),2),"")</f>
        <v/>
      </c>
      <c r="D303" s="27"/>
      <c r="E303" s="28"/>
      <c r="F303" s="29" t="str">
        <f t="shared" si="9"/>
        <v/>
      </c>
      <c r="G303" s="49"/>
      <c r="H303" s="72" t="str">
        <f t="shared" si="10"/>
        <v/>
      </c>
    </row>
    <row r="304" spans="1:8" ht="24.95" customHeight="1">
      <c r="A304" s="34">
        <v>297</v>
      </c>
      <c r="B304" s="36" t="str">
        <f>IFERROR(INDEX(Etapa2!$B$8:$H$307,MATCH(LARGE(Etapa2!$H$8:$H$307,A304),Etapa2!$H$8:$H$307,0),1),"")</f>
        <v/>
      </c>
      <c r="C304" s="36" t="str">
        <f>IFERROR(INDEX(Etapa2!$B$8:$H$307,MATCH(LARGE(Etapa2!$H$8:$H$307,A304),Etapa2!$H$8:$H$307,0),2),"")</f>
        <v/>
      </c>
      <c r="D304" s="27"/>
      <c r="E304" s="28"/>
      <c r="F304" s="29" t="str">
        <f t="shared" si="9"/>
        <v/>
      </c>
      <c r="G304" s="49"/>
      <c r="H304" s="72" t="str">
        <f t="shared" si="10"/>
        <v/>
      </c>
    </row>
    <row r="305" spans="1:8" ht="24.95" customHeight="1">
      <c r="A305" s="34">
        <v>298</v>
      </c>
      <c r="B305" s="36" t="str">
        <f>IFERROR(INDEX(Etapa2!$B$8:$H$307,MATCH(LARGE(Etapa2!$H$8:$H$307,A305),Etapa2!$H$8:$H$307,0),1),"")</f>
        <v/>
      </c>
      <c r="C305" s="36" t="str">
        <f>IFERROR(INDEX(Etapa2!$B$8:$H$307,MATCH(LARGE(Etapa2!$H$8:$H$307,A305),Etapa2!$H$8:$H$307,0),2),"")</f>
        <v/>
      </c>
      <c r="D305" s="27"/>
      <c r="E305" s="28"/>
      <c r="F305" s="29" t="str">
        <f t="shared" si="9"/>
        <v/>
      </c>
      <c r="G305" s="49"/>
      <c r="H305" s="72" t="str">
        <f t="shared" si="10"/>
        <v/>
      </c>
    </row>
    <row r="306" spans="1:8" ht="24.95" customHeight="1">
      <c r="A306" s="34">
        <v>299</v>
      </c>
      <c r="B306" s="36" t="str">
        <f>IFERROR(INDEX(Etapa2!$B$8:$H$307,MATCH(LARGE(Etapa2!$H$8:$H$307,A306),Etapa2!$H$8:$H$307,0),1),"")</f>
        <v/>
      </c>
      <c r="C306" s="36" t="str">
        <f>IFERROR(INDEX(Etapa2!$B$8:$H$307,MATCH(LARGE(Etapa2!$H$8:$H$307,A306),Etapa2!$H$8:$H$307,0),2),"")</f>
        <v/>
      </c>
      <c r="D306" s="27"/>
      <c r="E306" s="28"/>
      <c r="F306" s="29" t="str">
        <f t="shared" si="9"/>
        <v/>
      </c>
      <c r="G306" s="49"/>
      <c r="H306" s="72" t="str">
        <f t="shared" si="10"/>
        <v/>
      </c>
    </row>
    <row r="307" spans="1:8" ht="24.95" customHeight="1">
      <c r="A307" s="34">
        <v>300</v>
      </c>
      <c r="B307" s="36" t="str">
        <f>IFERROR(INDEX(Etapa2!$B$8:$H$307,MATCH(LARGE(Etapa2!$H$8:$H$307,A307),Etapa2!$H$8:$H$307,0),1),"")</f>
        <v/>
      </c>
      <c r="C307" s="36" t="str">
        <f>IFERROR(INDEX(Etapa2!$B$8:$H$307,MATCH(LARGE(Etapa2!$H$8:$H$307,A307),Etapa2!$H$8:$H$307,0),2),"")</f>
        <v/>
      </c>
      <c r="D307" s="27"/>
      <c r="E307" s="28"/>
      <c r="F307" s="29" t="str">
        <f t="shared" si="9"/>
        <v/>
      </c>
      <c r="G307" s="49"/>
      <c r="H307" s="72" t="str">
        <f t="shared" si="10"/>
        <v/>
      </c>
    </row>
  </sheetData>
  <sheetProtection password="9004" sheet="1" objects="1" scenarios="1" selectLockedCells="1"/>
  <autoFilter ref="B7:G307"/>
  <mergeCells count="1">
    <mergeCell ref="B6:G6"/>
  </mergeCells>
  <conditionalFormatting sqref="F8:F307">
    <cfRule type="cellIs" dxfId="19" priority="1" operator="equal">
      <formula>"Péssimo"</formula>
    </cfRule>
    <cfRule type="cellIs" dxfId="18" priority="2" operator="equal">
      <formula>"Excelente"</formula>
    </cfRule>
    <cfRule type="cellIs" dxfId="17" priority="3" operator="equal">
      <formula>"Regular"</formula>
    </cfRule>
    <cfRule type="cellIs" dxfId="16" priority="4" operator="equal">
      <formula>"Ruim"</formula>
    </cfRule>
    <cfRule type="cellIs" dxfId="15" priority="5" operator="equal">
      <formula>"Bom"</formula>
    </cfRule>
  </conditionalFormatting>
  <dataValidations count="2">
    <dataValidation type="whole" allowBlank="1" showInputMessage="1" showErrorMessage="1" errorTitle="Erro de operação!" error="_x000a_Informe um número entre 1 e 10." sqref="D8:D307">
      <formula1>1</formula1>
      <formula2>10</formula2>
    </dataValidation>
    <dataValidation type="list" allowBlank="1" showInputMessage="1" showErrorMessage="1" sqref="E8:E307">
      <formula1>"Aprovado,Reprovado"</formula1>
    </dataValidation>
  </dataValidations>
  <pageMargins left="0.25" right="0.25" top="0.75" bottom="0.75" header="0.3" footer="0.3"/>
  <pageSetup paperSize="9" orientation="landscape" horizontalDpi="4294967292" verticalDpi="429496729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07"/>
  <sheetViews>
    <sheetView showGridLines="0" zoomScaleNormal="100" zoomScalePageLayoutView="80" workbookViewId="0">
      <selection activeCell="G8" activeCellId="1" sqref="D8:E12 G8:G12"/>
    </sheetView>
  </sheetViews>
  <sheetFormatPr defaultColWidth="9.140625" defaultRowHeight="15" customHeight="1"/>
  <cols>
    <col min="1" max="1" width="2.7109375" style="8" customWidth="1"/>
    <col min="2" max="2" width="28.85546875" style="6" customWidth="1"/>
    <col min="3" max="3" width="21.42578125" style="6" bestFit="1" customWidth="1"/>
    <col min="4" max="4" width="7" style="6" bestFit="1" customWidth="1"/>
    <col min="5" max="5" width="14.7109375" style="6" customWidth="1"/>
    <col min="6" max="6" width="14.7109375" style="5" bestFit="1" customWidth="1"/>
    <col min="7" max="7" width="83" style="5" customWidth="1"/>
    <col min="8" max="14" width="10.28515625" style="5" hidden="1" customWidth="1"/>
    <col min="15" max="15" width="12.7109375" style="5" hidden="1" customWidth="1"/>
    <col min="16" max="40" width="10.28515625" style="5" customWidth="1"/>
    <col min="41" max="49" width="10.28515625" style="6" customWidth="1"/>
    <col min="50" max="16384" width="9.140625" style="6"/>
  </cols>
  <sheetData>
    <row r="1" spans="1:40" s="91" customFormat="1" ht="30" customHeight="1"/>
    <row r="2" spans="1:40" s="92" customFormat="1" ht="24.95" customHeight="1"/>
    <row r="3" spans="1:40" s="93" customFormat="1" ht="20.100000000000001" customHeight="1"/>
    <row r="4" spans="1:40" s="15" customFormat="1" ht="21">
      <c r="A4" s="17"/>
      <c r="B4" s="24" t="s">
        <v>37</v>
      </c>
      <c r="C4" s="24"/>
      <c r="E4" s="21"/>
      <c r="F4" s="7"/>
      <c r="G4" s="7"/>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row>
    <row r="5" spans="1:40" s="8" customFormat="1">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row>
    <row r="6" spans="1:40" ht="24.95" customHeight="1">
      <c r="B6" s="80" t="str">
        <f>Cad!D11</f>
        <v>Eatpa 4 - Estudo de caso</v>
      </c>
      <c r="C6" s="80"/>
      <c r="D6" s="80"/>
      <c r="E6" s="80"/>
      <c r="F6" s="80"/>
      <c r="G6" s="80"/>
    </row>
    <row r="7" spans="1:40" ht="24.95" customHeight="1">
      <c r="B7" s="31" t="s">
        <v>17</v>
      </c>
      <c r="C7" s="31" t="s">
        <v>78</v>
      </c>
      <c r="D7" s="31" t="s">
        <v>5</v>
      </c>
      <c r="E7" s="31" t="s">
        <v>16</v>
      </c>
      <c r="F7" s="31" t="s">
        <v>43</v>
      </c>
      <c r="G7" s="31" t="s">
        <v>44</v>
      </c>
      <c r="H7" s="72" t="s">
        <v>45</v>
      </c>
      <c r="M7" s="25" t="s">
        <v>46</v>
      </c>
      <c r="N7" s="25" t="s">
        <v>45</v>
      </c>
      <c r="O7" s="25" t="s">
        <v>47</v>
      </c>
    </row>
    <row r="8" spans="1:40" ht="24.95" customHeight="1">
      <c r="A8" s="34">
        <v>1</v>
      </c>
      <c r="B8" s="36" t="str">
        <f>IFERROR(INDEX(Etapa3!$B$8:$H$307,MATCH(LARGE(Etapa3!$H$8:$H$307,A8),Etapa3!$H$8:$H$307,0),1),"")</f>
        <v>Damaris De Souza Leite</v>
      </c>
      <c r="C8" s="36" t="str">
        <f>IFERROR(INDEX(Etapa3!$B$8:$H$307,MATCH(LARGE(Etapa3!$H$8:$H$307,A8),Etapa3!$H$8:$H$307,0),2),"")</f>
        <v>Coordenador-202311</v>
      </c>
      <c r="D8" s="150">
        <v>10</v>
      </c>
      <c r="E8" s="139" t="s">
        <v>23</v>
      </c>
      <c r="F8" s="29" t="str">
        <f>IF(OR(B8="",D8=""),"",IFERROR(IF(D8&gt;$N$9,$O$8,IF(D8&gt;$N$10,$O$9,IF(D8&gt;$N$11,$O$10,IF(D8&gt;$N$12,$O$11,$O$12)))),""))</f>
        <v>Excelente</v>
      </c>
      <c r="G8" s="151"/>
      <c r="H8" s="72">
        <f>IF(OR(B8="",E8="",E8&lt;&gt;"Aprovado"),"",D8+(ROW()/100000))</f>
        <v>10.000080000000001</v>
      </c>
      <c r="M8" s="25">
        <v>1</v>
      </c>
      <c r="N8" s="26">
        <v>10</v>
      </c>
      <c r="O8" s="25" t="s">
        <v>49</v>
      </c>
    </row>
    <row r="9" spans="1:40" ht="24.95" customHeight="1">
      <c r="A9" s="34">
        <v>2</v>
      </c>
      <c r="B9" s="36" t="str">
        <f>IFERROR(INDEX(Etapa3!$B$8:$H$307,MATCH(LARGE(Etapa3!$H$8:$H$307,A9),Etapa3!$H$8:$H$307,0),1),"")</f>
        <v>Christian De Campos Morais</v>
      </c>
      <c r="C9" s="36" t="str">
        <f>IFERROR(INDEX(Etapa3!$B$8:$H$307,MATCH(LARGE(Etapa3!$H$8:$H$307,A9),Etapa3!$H$8:$H$307,0),2),"")</f>
        <v>Supervisor-202321</v>
      </c>
      <c r="D9" s="150">
        <v>6</v>
      </c>
      <c r="E9" s="139" t="s">
        <v>23</v>
      </c>
      <c r="F9" s="29" t="str">
        <f t="shared" ref="F9:F72" si="0">IF(OR(B9="",D9=""),"",IFERROR(IF(D9&gt;$N$9,$O$8,IF(D9&gt;$N$10,$O$9,IF(D9&gt;$N$11,$O$10,IF(D9&gt;$N$12,$O$11,$O$12)))),""))</f>
        <v>Regular</v>
      </c>
      <c r="G9" s="151"/>
      <c r="H9" s="72">
        <f t="shared" ref="H9:H72" si="1">IF(OR(B9="",E9="",E9&lt;&gt;"Aprovado"),"",D9+(ROW()/100000))</f>
        <v>6.0000900000000001</v>
      </c>
      <c r="M9" s="25">
        <v>2</v>
      </c>
      <c r="N9" s="26">
        <v>8</v>
      </c>
      <c r="O9" s="25" t="s">
        <v>50</v>
      </c>
    </row>
    <row r="10" spans="1:40" ht="24.95" customHeight="1">
      <c r="A10" s="34">
        <v>3</v>
      </c>
      <c r="B10" s="36" t="str">
        <f>IFERROR(INDEX(Etapa3!$B$8:$H$307,MATCH(LARGE(Etapa3!$H$8:$H$307,A10),Etapa3!$H$8:$H$307,0),1),"")</f>
        <v/>
      </c>
      <c r="C10" s="36" t="str">
        <f>IFERROR(INDEX(Etapa3!$B$8:$H$307,MATCH(LARGE(Etapa3!$H$8:$H$307,A10),Etapa3!$H$8:$H$307,0),2),"")</f>
        <v/>
      </c>
      <c r="D10" s="150"/>
      <c r="E10" s="139"/>
      <c r="F10" s="29" t="str">
        <f t="shared" si="0"/>
        <v/>
      </c>
      <c r="G10" s="151"/>
      <c r="H10" s="72" t="str">
        <f t="shared" si="1"/>
        <v/>
      </c>
      <c r="M10" s="25">
        <v>3</v>
      </c>
      <c r="N10" s="26">
        <v>6</v>
      </c>
      <c r="O10" s="25" t="s">
        <v>51</v>
      </c>
    </row>
    <row r="11" spans="1:40" ht="24.95" customHeight="1">
      <c r="A11" s="34">
        <v>4</v>
      </c>
      <c r="B11" s="36" t="str">
        <f>IFERROR(INDEX(Etapa3!$B$8:$H$307,MATCH(LARGE(Etapa3!$H$8:$H$307,A11),Etapa3!$H$8:$H$307,0),1),"")</f>
        <v/>
      </c>
      <c r="C11" s="36" t="str">
        <f>IFERROR(INDEX(Etapa3!$B$8:$H$307,MATCH(LARGE(Etapa3!$H$8:$H$307,A11),Etapa3!$H$8:$H$307,0),2),"")</f>
        <v/>
      </c>
      <c r="D11" s="150"/>
      <c r="E11" s="139"/>
      <c r="F11" s="29" t="str">
        <f t="shared" si="0"/>
        <v/>
      </c>
      <c r="G11" s="151"/>
      <c r="H11" s="72" t="str">
        <f t="shared" si="1"/>
        <v/>
      </c>
      <c r="M11" s="25">
        <v>4</v>
      </c>
      <c r="N11" s="26">
        <v>4</v>
      </c>
      <c r="O11" s="25" t="s">
        <v>52</v>
      </c>
    </row>
    <row r="12" spans="1:40" ht="24.95" customHeight="1">
      <c r="A12" s="34">
        <v>5</v>
      </c>
      <c r="B12" s="36" t="str">
        <f>IFERROR(INDEX(Etapa3!$B$8:$H$307,MATCH(LARGE(Etapa3!$H$8:$H$307,A12),Etapa3!$H$8:$H$307,0),1),"")</f>
        <v/>
      </c>
      <c r="C12" s="36" t="str">
        <f>IFERROR(INDEX(Etapa3!$B$8:$H$307,MATCH(LARGE(Etapa3!$H$8:$H$307,A12),Etapa3!$H$8:$H$307,0),2),"")</f>
        <v/>
      </c>
      <c r="D12" s="150"/>
      <c r="E12" s="139"/>
      <c r="F12" s="29" t="str">
        <f t="shared" si="0"/>
        <v/>
      </c>
      <c r="G12" s="151"/>
      <c r="H12" s="72" t="str">
        <f t="shared" si="1"/>
        <v/>
      </c>
      <c r="M12" s="25">
        <v>5</v>
      </c>
      <c r="N12" s="26">
        <f t="shared" ref="N12" si="2">10/M12</f>
        <v>2</v>
      </c>
      <c r="O12" s="25" t="s">
        <v>48</v>
      </c>
    </row>
    <row r="13" spans="1:40" ht="24.95" customHeight="1">
      <c r="A13" s="34">
        <v>6</v>
      </c>
      <c r="B13" s="36" t="str">
        <f>IFERROR(INDEX(Etapa3!$B$8:$H$307,MATCH(LARGE(Etapa3!$H$8:$H$307,A13),Etapa3!$H$8:$H$307,0),1),"")</f>
        <v/>
      </c>
      <c r="C13" s="36" t="str">
        <f>IFERROR(INDEX(Etapa3!$B$8:$H$307,MATCH(LARGE(Etapa3!$H$8:$H$307,A13),Etapa3!$H$8:$H$307,0),2),"")</f>
        <v/>
      </c>
      <c r="D13" s="27"/>
      <c r="E13" s="28"/>
      <c r="F13" s="29" t="str">
        <f t="shared" si="0"/>
        <v/>
      </c>
      <c r="G13" s="49"/>
      <c r="H13" s="72" t="str">
        <f t="shared" si="1"/>
        <v/>
      </c>
    </row>
    <row r="14" spans="1:40" ht="24.95" customHeight="1">
      <c r="A14" s="34">
        <v>7</v>
      </c>
      <c r="B14" s="36" t="str">
        <f>IFERROR(INDEX(Etapa3!$B$8:$H$307,MATCH(LARGE(Etapa3!$H$8:$H$307,A14),Etapa3!$H$8:$H$307,0),1),"")</f>
        <v/>
      </c>
      <c r="C14" s="36" t="str">
        <f>IFERROR(INDEX(Etapa3!$B$8:$H$307,MATCH(LARGE(Etapa3!$H$8:$H$307,A14),Etapa3!$H$8:$H$307,0),2),"")</f>
        <v/>
      </c>
      <c r="D14" s="27"/>
      <c r="E14" s="28"/>
      <c r="F14" s="29" t="str">
        <f t="shared" si="0"/>
        <v/>
      </c>
      <c r="G14" s="49"/>
      <c r="H14" s="72" t="str">
        <f t="shared" si="1"/>
        <v/>
      </c>
      <c r="N14" s="6"/>
    </row>
    <row r="15" spans="1:40" ht="24.95" customHeight="1">
      <c r="A15" s="34">
        <v>8</v>
      </c>
      <c r="B15" s="36" t="str">
        <f>IFERROR(INDEX(Etapa3!$B$8:$H$307,MATCH(LARGE(Etapa3!$H$8:$H$307,A15),Etapa3!$H$8:$H$307,0),1),"")</f>
        <v/>
      </c>
      <c r="C15" s="36" t="str">
        <f>IFERROR(INDEX(Etapa3!$B$8:$H$307,MATCH(LARGE(Etapa3!$H$8:$H$307,A15),Etapa3!$H$8:$H$307,0),2),"")</f>
        <v/>
      </c>
      <c r="D15" s="27"/>
      <c r="E15" s="28"/>
      <c r="F15" s="29" t="str">
        <f t="shared" si="0"/>
        <v/>
      </c>
      <c r="G15" s="49"/>
      <c r="H15" s="72" t="str">
        <f t="shared" si="1"/>
        <v/>
      </c>
    </row>
    <row r="16" spans="1:40" ht="24.95" customHeight="1">
      <c r="A16" s="34">
        <v>9</v>
      </c>
      <c r="B16" s="36" t="str">
        <f>IFERROR(INDEX(Etapa3!$B$8:$H$307,MATCH(LARGE(Etapa3!$H$8:$H$307,A16),Etapa3!$H$8:$H$307,0),1),"")</f>
        <v/>
      </c>
      <c r="C16" s="36" t="str">
        <f>IFERROR(INDEX(Etapa3!$B$8:$H$307,MATCH(LARGE(Etapa3!$H$8:$H$307,A16),Etapa3!$H$8:$H$307,0),2),"")</f>
        <v/>
      </c>
      <c r="D16" s="27"/>
      <c r="E16" s="28"/>
      <c r="F16" s="29" t="str">
        <f t="shared" si="0"/>
        <v/>
      </c>
      <c r="G16" s="49"/>
      <c r="H16" s="72" t="str">
        <f t="shared" si="1"/>
        <v/>
      </c>
    </row>
    <row r="17" spans="1:8" ht="24.95" customHeight="1">
      <c r="A17" s="34">
        <v>10</v>
      </c>
      <c r="B17" s="36" t="str">
        <f>IFERROR(INDEX(Etapa3!$B$8:$H$307,MATCH(LARGE(Etapa3!$H$8:$H$307,A17),Etapa3!$H$8:$H$307,0),1),"")</f>
        <v/>
      </c>
      <c r="C17" s="36" t="str">
        <f>IFERROR(INDEX(Etapa3!$B$8:$H$307,MATCH(LARGE(Etapa3!$H$8:$H$307,A17),Etapa3!$H$8:$H$307,0),2),"")</f>
        <v/>
      </c>
      <c r="D17" s="27"/>
      <c r="E17" s="28"/>
      <c r="F17" s="29" t="str">
        <f t="shared" si="0"/>
        <v/>
      </c>
      <c r="G17" s="49"/>
      <c r="H17" s="72" t="str">
        <f t="shared" si="1"/>
        <v/>
      </c>
    </row>
    <row r="18" spans="1:8" ht="24.95" customHeight="1">
      <c r="A18" s="34">
        <v>11</v>
      </c>
      <c r="B18" s="36" t="str">
        <f>IFERROR(INDEX(Etapa3!$B$8:$H$307,MATCH(LARGE(Etapa3!$H$8:$H$307,A18),Etapa3!$H$8:$H$307,0),1),"")</f>
        <v/>
      </c>
      <c r="C18" s="36" t="str">
        <f>IFERROR(INDEX(Etapa3!$B$8:$H$307,MATCH(LARGE(Etapa3!$H$8:$H$307,A18),Etapa3!$H$8:$H$307,0),2),"")</f>
        <v/>
      </c>
      <c r="D18" s="27"/>
      <c r="E18" s="28"/>
      <c r="F18" s="29" t="str">
        <f t="shared" si="0"/>
        <v/>
      </c>
      <c r="G18" s="49"/>
      <c r="H18" s="72" t="str">
        <f t="shared" si="1"/>
        <v/>
      </c>
    </row>
    <row r="19" spans="1:8" ht="24.95" customHeight="1">
      <c r="A19" s="34">
        <v>12</v>
      </c>
      <c r="B19" s="36" t="str">
        <f>IFERROR(INDEX(Etapa3!$B$8:$H$307,MATCH(LARGE(Etapa3!$H$8:$H$307,A19),Etapa3!$H$8:$H$307,0),1),"")</f>
        <v/>
      </c>
      <c r="C19" s="36" t="str">
        <f>IFERROR(INDEX(Etapa3!$B$8:$H$307,MATCH(LARGE(Etapa3!$H$8:$H$307,A19),Etapa3!$H$8:$H$307,0),2),"")</f>
        <v/>
      </c>
      <c r="D19" s="27"/>
      <c r="E19" s="28"/>
      <c r="F19" s="29" t="str">
        <f t="shared" si="0"/>
        <v/>
      </c>
      <c r="G19" s="49"/>
      <c r="H19" s="72" t="str">
        <f t="shared" si="1"/>
        <v/>
      </c>
    </row>
    <row r="20" spans="1:8" ht="24.95" customHeight="1">
      <c r="A20" s="34">
        <v>13</v>
      </c>
      <c r="B20" s="36" t="str">
        <f>IFERROR(INDEX(Etapa3!$B$8:$H$307,MATCH(LARGE(Etapa3!$H$8:$H$307,A20),Etapa3!$H$8:$H$307,0),1),"")</f>
        <v/>
      </c>
      <c r="C20" s="36" t="str">
        <f>IFERROR(INDEX(Etapa3!$B$8:$H$307,MATCH(LARGE(Etapa3!$H$8:$H$307,A20),Etapa3!$H$8:$H$307,0),2),"")</f>
        <v/>
      </c>
      <c r="D20" s="27"/>
      <c r="E20" s="28"/>
      <c r="F20" s="29" t="str">
        <f t="shared" si="0"/>
        <v/>
      </c>
      <c r="G20" s="49"/>
      <c r="H20" s="72" t="str">
        <f t="shared" si="1"/>
        <v/>
      </c>
    </row>
    <row r="21" spans="1:8" ht="24.95" customHeight="1">
      <c r="A21" s="34">
        <v>14</v>
      </c>
      <c r="B21" s="36" t="str">
        <f>IFERROR(INDEX(Etapa3!$B$8:$H$307,MATCH(LARGE(Etapa3!$H$8:$H$307,A21),Etapa3!$H$8:$H$307,0),1),"")</f>
        <v/>
      </c>
      <c r="C21" s="36" t="str">
        <f>IFERROR(INDEX(Etapa3!$B$8:$H$307,MATCH(LARGE(Etapa3!$H$8:$H$307,A21),Etapa3!$H$8:$H$307,0),2),"")</f>
        <v/>
      </c>
      <c r="D21" s="27"/>
      <c r="E21" s="28"/>
      <c r="F21" s="29" t="str">
        <f t="shared" si="0"/>
        <v/>
      </c>
      <c r="G21" s="49"/>
      <c r="H21" s="72" t="str">
        <f t="shared" si="1"/>
        <v/>
      </c>
    </row>
    <row r="22" spans="1:8" ht="24.95" customHeight="1">
      <c r="A22" s="34">
        <v>15</v>
      </c>
      <c r="B22" s="36" t="str">
        <f>IFERROR(INDEX(Etapa3!$B$8:$H$307,MATCH(LARGE(Etapa3!$H$8:$H$307,A22),Etapa3!$H$8:$H$307,0),1),"")</f>
        <v/>
      </c>
      <c r="C22" s="36" t="str">
        <f>IFERROR(INDEX(Etapa3!$B$8:$H$307,MATCH(LARGE(Etapa3!$H$8:$H$307,A22),Etapa3!$H$8:$H$307,0),2),"")</f>
        <v/>
      </c>
      <c r="D22" s="27"/>
      <c r="E22" s="28"/>
      <c r="F22" s="29" t="str">
        <f t="shared" si="0"/>
        <v/>
      </c>
      <c r="G22" s="49"/>
      <c r="H22" s="72" t="str">
        <f t="shared" si="1"/>
        <v/>
      </c>
    </row>
    <row r="23" spans="1:8" ht="24.95" customHeight="1">
      <c r="A23" s="34">
        <v>16</v>
      </c>
      <c r="B23" s="36" t="str">
        <f>IFERROR(INDEX(Etapa3!$B$8:$H$307,MATCH(LARGE(Etapa3!$H$8:$H$307,A23),Etapa3!$H$8:$H$307,0),1),"")</f>
        <v/>
      </c>
      <c r="C23" s="36" t="str">
        <f>IFERROR(INDEX(Etapa3!$B$8:$H$307,MATCH(LARGE(Etapa3!$H$8:$H$307,A23),Etapa3!$H$8:$H$307,0),2),"")</f>
        <v/>
      </c>
      <c r="D23" s="27"/>
      <c r="E23" s="28"/>
      <c r="F23" s="29" t="str">
        <f t="shared" si="0"/>
        <v/>
      </c>
      <c r="G23" s="49"/>
      <c r="H23" s="72" t="str">
        <f t="shared" si="1"/>
        <v/>
      </c>
    </row>
    <row r="24" spans="1:8" ht="24.95" customHeight="1">
      <c r="A24" s="34">
        <v>17</v>
      </c>
      <c r="B24" s="36" t="str">
        <f>IFERROR(INDEX(Etapa3!$B$8:$H$307,MATCH(LARGE(Etapa3!$H$8:$H$307,A24),Etapa3!$H$8:$H$307,0),1),"")</f>
        <v/>
      </c>
      <c r="C24" s="36" t="str">
        <f>IFERROR(INDEX(Etapa3!$B$8:$H$307,MATCH(LARGE(Etapa3!$H$8:$H$307,A24),Etapa3!$H$8:$H$307,0),2),"")</f>
        <v/>
      </c>
      <c r="D24" s="27"/>
      <c r="E24" s="28"/>
      <c r="F24" s="29" t="str">
        <f t="shared" si="0"/>
        <v/>
      </c>
      <c r="G24" s="49"/>
      <c r="H24" s="72" t="str">
        <f t="shared" si="1"/>
        <v/>
      </c>
    </row>
    <row r="25" spans="1:8" ht="24.95" customHeight="1">
      <c r="A25" s="34">
        <v>18</v>
      </c>
      <c r="B25" s="36" t="str">
        <f>IFERROR(INDEX(Etapa3!$B$8:$H$307,MATCH(LARGE(Etapa3!$H$8:$H$307,A25),Etapa3!$H$8:$H$307,0),1),"")</f>
        <v/>
      </c>
      <c r="C25" s="36" t="str">
        <f>IFERROR(INDEX(Etapa3!$B$8:$H$307,MATCH(LARGE(Etapa3!$H$8:$H$307,A25),Etapa3!$H$8:$H$307,0),2),"")</f>
        <v/>
      </c>
      <c r="D25" s="27"/>
      <c r="E25" s="28"/>
      <c r="F25" s="29" t="str">
        <f t="shared" si="0"/>
        <v/>
      </c>
      <c r="G25" s="49"/>
      <c r="H25" s="72" t="str">
        <f t="shared" si="1"/>
        <v/>
      </c>
    </row>
    <row r="26" spans="1:8" ht="24.95" customHeight="1">
      <c r="A26" s="34">
        <v>19</v>
      </c>
      <c r="B26" s="36" t="str">
        <f>IFERROR(INDEX(Etapa3!$B$8:$H$307,MATCH(LARGE(Etapa3!$H$8:$H$307,A26),Etapa3!$H$8:$H$307,0),1),"")</f>
        <v/>
      </c>
      <c r="C26" s="36" t="str">
        <f>IFERROR(INDEX(Etapa3!$B$8:$H$307,MATCH(LARGE(Etapa3!$H$8:$H$307,A26),Etapa3!$H$8:$H$307,0),2),"")</f>
        <v/>
      </c>
      <c r="D26" s="27"/>
      <c r="E26" s="28"/>
      <c r="F26" s="29" t="str">
        <f t="shared" si="0"/>
        <v/>
      </c>
      <c r="G26" s="49"/>
      <c r="H26" s="72" t="str">
        <f t="shared" si="1"/>
        <v/>
      </c>
    </row>
    <row r="27" spans="1:8" ht="24.95" customHeight="1">
      <c r="A27" s="34">
        <v>20</v>
      </c>
      <c r="B27" s="36" t="str">
        <f>IFERROR(INDEX(Etapa3!$B$8:$H$307,MATCH(LARGE(Etapa3!$H$8:$H$307,A27),Etapa3!$H$8:$H$307,0),1),"")</f>
        <v/>
      </c>
      <c r="C27" s="36" t="str">
        <f>IFERROR(INDEX(Etapa3!$B$8:$H$307,MATCH(LARGE(Etapa3!$H$8:$H$307,A27),Etapa3!$H$8:$H$307,0),2),"")</f>
        <v/>
      </c>
      <c r="D27" s="27"/>
      <c r="E27" s="28"/>
      <c r="F27" s="29" t="str">
        <f t="shared" si="0"/>
        <v/>
      </c>
      <c r="G27" s="49"/>
      <c r="H27" s="72" t="str">
        <f t="shared" si="1"/>
        <v/>
      </c>
    </row>
    <row r="28" spans="1:8" ht="24.95" customHeight="1">
      <c r="A28" s="34">
        <v>21</v>
      </c>
      <c r="B28" s="36" t="str">
        <f>IFERROR(INDEX(Etapa3!$B$8:$H$307,MATCH(LARGE(Etapa3!$H$8:$H$307,A28),Etapa3!$H$8:$H$307,0),1),"")</f>
        <v/>
      </c>
      <c r="C28" s="36" t="str">
        <f>IFERROR(INDEX(Etapa3!$B$8:$H$307,MATCH(LARGE(Etapa3!$H$8:$H$307,A28),Etapa3!$H$8:$H$307,0),2),"")</f>
        <v/>
      </c>
      <c r="D28" s="27"/>
      <c r="E28" s="28"/>
      <c r="F28" s="29" t="str">
        <f t="shared" si="0"/>
        <v/>
      </c>
      <c r="G28" s="49"/>
      <c r="H28" s="72" t="str">
        <f t="shared" si="1"/>
        <v/>
      </c>
    </row>
    <row r="29" spans="1:8" ht="24.95" customHeight="1">
      <c r="A29" s="34">
        <v>22</v>
      </c>
      <c r="B29" s="36" t="str">
        <f>IFERROR(INDEX(Etapa3!$B$8:$H$307,MATCH(LARGE(Etapa3!$H$8:$H$307,A29),Etapa3!$H$8:$H$307,0),1),"")</f>
        <v/>
      </c>
      <c r="C29" s="36" t="str">
        <f>IFERROR(INDEX(Etapa3!$B$8:$H$307,MATCH(LARGE(Etapa3!$H$8:$H$307,A29),Etapa3!$H$8:$H$307,0),2),"")</f>
        <v/>
      </c>
      <c r="D29" s="27"/>
      <c r="E29" s="28"/>
      <c r="F29" s="29" t="str">
        <f t="shared" si="0"/>
        <v/>
      </c>
      <c r="G29" s="49"/>
      <c r="H29" s="72" t="str">
        <f t="shared" si="1"/>
        <v/>
      </c>
    </row>
    <row r="30" spans="1:8" ht="24.95" customHeight="1">
      <c r="A30" s="34">
        <v>23</v>
      </c>
      <c r="B30" s="36" t="str">
        <f>IFERROR(INDEX(Etapa3!$B$8:$H$307,MATCH(LARGE(Etapa3!$H$8:$H$307,A30),Etapa3!$H$8:$H$307,0),1),"")</f>
        <v/>
      </c>
      <c r="C30" s="36" t="str">
        <f>IFERROR(INDEX(Etapa3!$B$8:$H$307,MATCH(LARGE(Etapa3!$H$8:$H$307,A30),Etapa3!$H$8:$H$307,0),2),"")</f>
        <v/>
      </c>
      <c r="D30" s="27"/>
      <c r="E30" s="28"/>
      <c r="F30" s="29" t="str">
        <f t="shared" si="0"/>
        <v/>
      </c>
      <c r="G30" s="49"/>
      <c r="H30" s="72" t="str">
        <f t="shared" si="1"/>
        <v/>
      </c>
    </row>
    <row r="31" spans="1:8" ht="24.95" customHeight="1">
      <c r="A31" s="34">
        <v>24</v>
      </c>
      <c r="B31" s="36" t="str">
        <f>IFERROR(INDEX(Etapa3!$B$8:$H$307,MATCH(LARGE(Etapa3!$H$8:$H$307,A31),Etapa3!$H$8:$H$307,0),1),"")</f>
        <v/>
      </c>
      <c r="C31" s="36" t="str">
        <f>IFERROR(INDEX(Etapa3!$B$8:$H$307,MATCH(LARGE(Etapa3!$H$8:$H$307,A31),Etapa3!$H$8:$H$307,0),2),"")</f>
        <v/>
      </c>
      <c r="D31" s="27"/>
      <c r="E31" s="28"/>
      <c r="F31" s="29" t="str">
        <f t="shared" si="0"/>
        <v/>
      </c>
      <c r="G31" s="49"/>
      <c r="H31" s="72" t="str">
        <f t="shared" si="1"/>
        <v/>
      </c>
    </row>
    <row r="32" spans="1:8" ht="24.95" customHeight="1">
      <c r="A32" s="34">
        <v>25</v>
      </c>
      <c r="B32" s="36" t="str">
        <f>IFERROR(INDEX(Etapa3!$B$8:$H$307,MATCH(LARGE(Etapa3!$H$8:$H$307,A32),Etapa3!$H$8:$H$307,0),1),"")</f>
        <v/>
      </c>
      <c r="C32" s="36" t="str">
        <f>IFERROR(INDEX(Etapa3!$B$8:$H$307,MATCH(LARGE(Etapa3!$H$8:$H$307,A32),Etapa3!$H$8:$H$307,0),2),"")</f>
        <v/>
      </c>
      <c r="D32" s="27"/>
      <c r="E32" s="28"/>
      <c r="F32" s="29" t="str">
        <f t="shared" si="0"/>
        <v/>
      </c>
      <c r="G32" s="49"/>
      <c r="H32" s="72" t="str">
        <f t="shared" si="1"/>
        <v/>
      </c>
    </row>
    <row r="33" spans="1:8" ht="24.95" customHeight="1">
      <c r="A33" s="34">
        <v>26</v>
      </c>
      <c r="B33" s="36" t="str">
        <f>IFERROR(INDEX(Etapa3!$B$8:$H$307,MATCH(LARGE(Etapa3!$H$8:$H$307,A33),Etapa3!$H$8:$H$307,0),1),"")</f>
        <v/>
      </c>
      <c r="C33" s="36" t="str">
        <f>IFERROR(INDEX(Etapa3!$B$8:$H$307,MATCH(LARGE(Etapa3!$H$8:$H$307,A33),Etapa3!$H$8:$H$307,0),2),"")</f>
        <v/>
      </c>
      <c r="D33" s="27"/>
      <c r="E33" s="28"/>
      <c r="F33" s="29" t="str">
        <f t="shared" si="0"/>
        <v/>
      </c>
      <c r="G33" s="49"/>
      <c r="H33" s="72" t="str">
        <f t="shared" si="1"/>
        <v/>
      </c>
    </row>
    <row r="34" spans="1:8" ht="24.95" customHeight="1">
      <c r="A34" s="34">
        <v>27</v>
      </c>
      <c r="B34" s="36" t="str">
        <f>IFERROR(INDEX(Etapa3!$B$8:$H$307,MATCH(LARGE(Etapa3!$H$8:$H$307,A34),Etapa3!$H$8:$H$307,0),1),"")</f>
        <v/>
      </c>
      <c r="C34" s="36" t="str">
        <f>IFERROR(INDEX(Etapa3!$B$8:$H$307,MATCH(LARGE(Etapa3!$H$8:$H$307,A34),Etapa3!$H$8:$H$307,0),2),"")</f>
        <v/>
      </c>
      <c r="D34" s="27"/>
      <c r="E34" s="28"/>
      <c r="F34" s="29" t="str">
        <f t="shared" si="0"/>
        <v/>
      </c>
      <c r="G34" s="49"/>
      <c r="H34" s="72" t="str">
        <f t="shared" si="1"/>
        <v/>
      </c>
    </row>
    <row r="35" spans="1:8" ht="24.95" customHeight="1">
      <c r="A35" s="34">
        <v>28</v>
      </c>
      <c r="B35" s="36" t="str">
        <f>IFERROR(INDEX(Etapa3!$B$8:$H$307,MATCH(LARGE(Etapa3!$H$8:$H$307,A35),Etapa3!$H$8:$H$307,0),1),"")</f>
        <v/>
      </c>
      <c r="C35" s="36" t="str">
        <f>IFERROR(INDEX(Etapa3!$B$8:$H$307,MATCH(LARGE(Etapa3!$H$8:$H$307,A35),Etapa3!$H$8:$H$307,0),2),"")</f>
        <v/>
      </c>
      <c r="D35" s="27"/>
      <c r="E35" s="28"/>
      <c r="F35" s="29" t="str">
        <f t="shared" si="0"/>
        <v/>
      </c>
      <c r="G35" s="49"/>
      <c r="H35" s="72" t="str">
        <f t="shared" si="1"/>
        <v/>
      </c>
    </row>
    <row r="36" spans="1:8" ht="24.95" customHeight="1">
      <c r="A36" s="34">
        <v>29</v>
      </c>
      <c r="B36" s="36" t="str">
        <f>IFERROR(INDEX(Etapa3!$B$8:$H$307,MATCH(LARGE(Etapa3!$H$8:$H$307,A36),Etapa3!$H$8:$H$307,0),1),"")</f>
        <v/>
      </c>
      <c r="C36" s="36" t="str">
        <f>IFERROR(INDEX(Etapa3!$B$8:$H$307,MATCH(LARGE(Etapa3!$H$8:$H$307,A36),Etapa3!$H$8:$H$307,0),2),"")</f>
        <v/>
      </c>
      <c r="D36" s="27"/>
      <c r="E36" s="28"/>
      <c r="F36" s="29" t="str">
        <f t="shared" si="0"/>
        <v/>
      </c>
      <c r="G36" s="49"/>
      <c r="H36" s="72" t="str">
        <f t="shared" si="1"/>
        <v/>
      </c>
    </row>
    <row r="37" spans="1:8" ht="24.95" customHeight="1">
      <c r="A37" s="34">
        <v>30</v>
      </c>
      <c r="B37" s="36" t="str">
        <f>IFERROR(INDEX(Etapa3!$B$8:$H$307,MATCH(LARGE(Etapa3!$H$8:$H$307,A37),Etapa3!$H$8:$H$307,0),1),"")</f>
        <v/>
      </c>
      <c r="C37" s="36" t="str">
        <f>IFERROR(INDEX(Etapa3!$B$8:$H$307,MATCH(LARGE(Etapa3!$H$8:$H$307,A37),Etapa3!$H$8:$H$307,0),2),"")</f>
        <v/>
      </c>
      <c r="D37" s="27"/>
      <c r="E37" s="28"/>
      <c r="F37" s="29" t="str">
        <f t="shared" si="0"/>
        <v/>
      </c>
      <c r="G37" s="49"/>
      <c r="H37" s="72" t="str">
        <f t="shared" si="1"/>
        <v/>
      </c>
    </row>
    <row r="38" spans="1:8" ht="24.95" customHeight="1">
      <c r="A38" s="34">
        <v>31</v>
      </c>
      <c r="B38" s="36" t="str">
        <f>IFERROR(INDEX(Etapa3!$B$8:$H$307,MATCH(LARGE(Etapa3!$H$8:$H$307,A38),Etapa3!$H$8:$H$307,0),1),"")</f>
        <v/>
      </c>
      <c r="C38" s="36" t="str">
        <f>IFERROR(INDEX(Etapa3!$B$8:$H$307,MATCH(LARGE(Etapa3!$H$8:$H$307,A38),Etapa3!$H$8:$H$307,0),2),"")</f>
        <v/>
      </c>
      <c r="D38" s="27"/>
      <c r="E38" s="28"/>
      <c r="F38" s="29" t="str">
        <f t="shared" si="0"/>
        <v/>
      </c>
      <c r="G38" s="49"/>
      <c r="H38" s="72" t="str">
        <f t="shared" si="1"/>
        <v/>
      </c>
    </row>
    <row r="39" spans="1:8" ht="24.95" customHeight="1">
      <c r="A39" s="34">
        <v>32</v>
      </c>
      <c r="B39" s="36" t="str">
        <f>IFERROR(INDEX(Etapa3!$B$8:$H$307,MATCH(LARGE(Etapa3!$H$8:$H$307,A39),Etapa3!$H$8:$H$307,0),1),"")</f>
        <v/>
      </c>
      <c r="C39" s="36" t="str">
        <f>IFERROR(INDEX(Etapa3!$B$8:$H$307,MATCH(LARGE(Etapa3!$H$8:$H$307,A39),Etapa3!$H$8:$H$307,0),2),"")</f>
        <v/>
      </c>
      <c r="D39" s="27"/>
      <c r="E39" s="28"/>
      <c r="F39" s="29" t="str">
        <f t="shared" si="0"/>
        <v/>
      </c>
      <c r="G39" s="49"/>
      <c r="H39" s="72" t="str">
        <f t="shared" si="1"/>
        <v/>
      </c>
    </row>
    <row r="40" spans="1:8" ht="24.95" customHeight="1">
      <c r="A40" s="34">
        <v>33</v>
      </c>
      <c r="B40" s="36" t="str">
        <f>IFERROR(INDEX(Etapa3!$B$8:$H$307,MATCH(LARGE(Etapa3!$H$8:$H$307,A40),Etapa3!$H$8:$H$307,0),1),"")</f>
        <v/>
      </c>
      <c r="C40" s="36" t="str">
        <f>IFERROR(INDEX(Etapa3!$B$8:$H$307,MATCH(LARGE(Etapa3!$H$8:$H$307,A40),Etapa3!$H$8:$H$307,0),2),"")</f>
        <v/>
      </c>
      <c r="D40" s="27"/>
      <c r="E40" s="28"/>
      <c r="F40" s="29" t="str">
        <f t="shared" si="0"/>
        <v/>
      </c>
      <c r="G40" s="49"/>
      <c r="H40" s="72" t="str">
        <f t="shared" si="1"/>
        <v/>
      </c>
    </row>
    <row r="41" spans="1:8" ht="24.95" customHeight="1">
      <c r="A41" s="34">
        <v>34</v>
      </c>
      <c r="B41" s="36" t="str">
        <f>IFERROR(INDEX(Etapa3!$B$8:$H$307,MATCH(LARGE(Etapa3!$H$8:$H$307,A41),Etapa3!$H$8:$H$307,0),1),"")</f>
        <v/>
      </c>
      <c r="C41" s="36" t="str">
        <f>IFERROR(INDEX(Etapa3!$B$8:$H$307,MATCH(LARGE(Etapa3!$H$8:$H$307,A41),Etapa3!$H$8:$H$307,0),2),"")</f>
        <v/>
      </c>
      <c r="D41" s="27"/>
      <c r="E41" s="28"/>
      <c r="F41" s="29" t="str">
        <f t="shared" si="0"/>
        <v/>
      </c>
      <c r="G41" s="49"/>
      <c r="H41" s="72" t="str">
        <f t="shared" si="1"/>
        <v/>
      </c>
    </row>
    <row r="42" spans="1:8" ht="24.95" customHeight="1">
      <c r="A42" s="34">
        <v>35</v>
      </c>
      <c r="B42" s="36" t="str">
        <f>IFERROR(INDEX(Etapa3!$B$8:$H$307,MATCH(LARGE(Etapa3!$H$8:$H$307,A42),Etapa3!$H$8:$H$307,0),1),"")</f>
        <v/>
      </c>
      <c r="C42" s="36" t="str">
        <f>IFERROR(INDEX(Etapa3!$B$8:$H$307,MATCH(LARGE(Etapa3!$H$8:$H$307,A42),Etapa3!$H$8:$H$307,0),2),"")</f>
        <v/>
      </c>
      <c r="D42" s="27"/>
      <c r="E42" s="28"/>
      <c r="F42" s="29" t="str">
        <f t="shared" si="0"/>
        <v/>
      </c>
      <c r="G42" s="49"/>
      <c r="H42" s="72" t="str">
        <f t="shared" si="1"/>
        <v/>
      </c>
    </row>
    <row r="43" spans="1:8" ht="24.95" customHeight="1">
      <c r="A43" s="34">
        <v>36</v>
      </c>
      <c r="B43" s="36" t="str">
        <f>IFERROR(INDEX(Etapa3!$B$8:$H$307,MATCH(LARGE(Etapa3!$H$8:$H$307,A43),Etapa3!$H$8:$H$307,0),1),"")</f>
        <v/>
      </c>
      <c r="C43" s="36" t="str">
        <f>IFERROR(INDEX(Etapa3!$B$8:$H$307,MATCH(LARGE(Etapa3!$H$8:$H$307,A43),Etapa3!$H$8:$H$307,0),2),"")</f>
        <v/>
      </c>
      <c r="D43" s="27"/>
      <c r="E43" s="28"/>
      <c r="F43" s="29" t="str">
        <f t="shared" si="0"/>
        <v/>
      </c>
      <c r="G43" s="49"/>
      <c r="H43" s="72" t="str">
        <f t="shared" si="1"/>
        <v/>
      </c>
    </row>
    <row r="44" spans="1:8" ht="24.95" customHeight="1">
      <c r="A44" s="34">
        <v>37</v>
      </c>
      <c r="B44" s="36" t="str">
        <f>IFERROR(INDEX(Etapa3!$B$8:$H$307,MATCH(LARGE(Etapa3!$H$8:$H$307,A44),Etapa3!$H$8:$H$307,0),1),"")</f>
        <v/>
      </c>
      <c r="C44" s="36" t="str">
        <f>IFERROR(INDEX(Etapa3!$B$8:$H$307,MATCH(LARGE(Etapa3!$H$8:$H$307,A44),Etapa3!$H$8:$H$307,0),2),"")</f>
        <v/>
      </c>
      <c r="D44" s="27"/>
      <c r="E44" s="28"/>
      <c r="F44" s="29" t="str">
        <f t="shared" si="0"/>
        <v/>
      </c>
      <c r="G44" s="49"/>
      <c r="H44" s="72" t="str">
        <f t="shared" si="1"/>
        <v/>
      </c>
    </row>
    <row r="45" spans="1:8" ht="24.95" customHeight="1">
      <c r="A45" s="34">
        <v>38</v>
      </c>
      <c r="B45" s="36" t="str">
        <f>IFERROR(INDEX(Etapa3!$B$8:$H$307,MATCH(LARGE(Etapa3!$H$8:$H$307,A45),Etapa3!$H$8:$H$307,0),1),"")</f>
        <v/>
      </c>
      <c r="C45" s="36" t="str">
        <f>IFERROR(INDEX(Etapa3!$B$8:$H$307,MATCH(LARGE(Etapa3!$H$8:$H$307,A45),Etapa3!$H$8:$H$307,0),2),"")</f>
        <v/>
      </c>
      <c r="D45" s="27"/>
      <c r="E45" s="28"/>
      <c r="F45" s="29" t="str">
        <f t="shared" si="0"/>
        <v/>
      </c>
      <c r="G45" s="49"/>
      <c r="H45" s="72" t="str">
        <f t="shared" si="1"/>
        <v/>
      </c>
    </row>
    <row r="46" spans="1:8" ht="24.95" customHeight="1">
      <c r="A46" s="34">
        <v>39</v>
      </c>
      <c r="B46" s="36" t="str">
        <f>IFERROR(INDEX(Etapa3!$B$8:$H$307,MATCH(LARGE(Etapa3!$H$8:$H$307,A46),Etapa3!$H$8:$H$307,0),1),"")</f>
        <v/>
      </c>
      <c r="C46" s="36" t="str">
        <f>IFERROR(INDEX(Etapa3!$B$8:$H$307,MATCH(LARGE(Etapa3!$H$8:$H$307,A46),Etapa3!$H$8:$H$307,0),2),"")</f>
        <v/>
      </c>
      <c r="D46" s="27"/>
      <c r="E46" s="28"/>
      <c r="F46" s="29" t="str">
        <f t="shared" si="0"/>
        <v/>
      </c>
      <c r="G46" s="49"/>
      <c r="H46" s="72" t="str">
        <f t="shared" si="1"/>
        <v/>
      </c>
    </row>
    <row r="47" spans="1:8" ht="24.95" customHeight="1">
      <c r="A47" s="34">
        <v>40</v>
      </c>
      <c r="B47" s="36" t="str">
        <f>IFERROR(INDEX(Etapa3!$B$8:$H$307,MATCH(LARGE(Etapa3!$H$8:$H$307,A47),Etapa3!$H$8:$H$307,0),1),"")</f>
        <v/>
      </c>
      <c r="C47" s="36" t="str">
        <f>IFERROR(INDEX(Etapa3!$B$8:$H$307,MATCH(LARGE(Etapa3!$H$8:$H$307,A47),Etapa3!$H$8:$H$307,0),2),"")</f>
        <v/>
      </c>
      <c r="D47" s="27"/>
      <c r="E47" s="28"/>
      <c r="F47" s="29" t="str">
        <f t="shared" si="0"/>
        <v/>
      </c>
      <c r="G47" s="49"/>
      <c r="H47" s="72" t="str">
        <f t="shared" si="1"/>
        <v/>
      </c>
    </row>
    <row r="48" spans="1:8" ht="24.95" customHeight="1">
      <c r="A48" s="34">
        <v>41</v>
      </c>
      <c r="B48" s="36" t="str">
        <f>IFERROR(INDEX(Etapa3!$B$8:$H$307,MATCH(LARGE(Etapa3!$H$8:$H$307,A48),Etapa3!$H$8:$H$307,0),1),"")</f>
        <v/>
      </c>
      <c r="C48" s="36" t="str">
        <f>IFERROR(INDEX(Etapa3!$B$8:$H$307,MATCH(LARGE(Etapa3!$H$8:$H$307,A48),Etapa3!$H$8:$H$307,0),2),"")</f>
        <v/>
      </c>
      <c r="D48" s="27"/>
      <c r="E48" s="28"/>
      <c r="F48" s="29" t="str">
        <f t="shared" si="0"/>
        <v/>
      </c>
      <c r="G48" s="49"/>
      <c r="H48" s="72" t="str">
        <f t="shared" si="1"/>
        <v/>
      </c>
    </row>
    <row r="49" spans="1:8" ht="24.95" customHeight="1">
      <c r="A49" s="34">
        <v>42</v>
      </c>
      <c r="B49" s="36" t="str">
        <f>IFERROR(INDEX(Etapa3!$B$8:$H$307,MATCH(LARGE(Etapa3!$H$8:$H$307,A49),Etapa3!$H$8:$H$307,0),1),"")</f>
        <v/>
      </c>
      <c r="C49" s="36" t="str">
        <f>IFERROR(INDEX(Etapa3!$B$8:$H$307,MATCH(LARGE(Etapa3!$H$8:$H$307,A49),Etapa3!$H$8:$H$307,0),2),"")</f>
        <v/>
      </c>
      <c r="D49" s="27"/>
      <c r="E49" s="28"/>
      <c r="F49" s="29" t="str">
        <f t="shared" si="0"/>
        <v/>
      </c>
      <c r="G49" s="49"/>
      <c r="H49" s="72" t="str">
        <f t="shared" si="1"/>
        <v/>
      </c>
    </row>
    <row r="50" spans="1:8" ht="24.95" customHeight="1">
      <c r="A50" s="34">
        <v>43</v>
      </c>
      <c r="B50" s="36" t="str">
        <f>IFERROR(INDEX(Etapa3!$B$8:$H$307,MATCH(LARGE(Etapa3!$H$8:$H$307,A50),Etapa3!$H$8:$H$307,0),1),"")</f>
        <v/>
      </c>
      <c r="C50" s="36" t="str">
        <f>IFERROR(INDEX(Etapa3!$B$8:$H$307,MATCH(LARGE(Etapa3!$H$8:$H$307,A50),Etapa3!$H$8:$H$307,0),2),"")</f>
        <v/>
      </c>
      <c r="D50" s="27"/>
      <c r="E50" s="28"/>
      <c r="F50" s="29" t="str">
        <f t="shared" si="0"/>
        <v/>
      </c>
      <c r="G50" s="49"/>
      <c r="H50" s="72" t="str">
        <f t="shared" si="1"/>
        <v/>
      </c>
    </row>
    <row r="51" spans="1:8" ht="24.95" customHeight="1">
      <c r="A51" s="34">
        <v>44</v>
      </c>
      <c r="B51" s="36" t="str">
        <f>IFERROR(INDEX(Etapa3!$B$8:$H$307,MATCH(LARGE(Etapa3!$H$8:$H$307,A51),Etapa3!$H$8:$H$307,0),1),"")</f>
        <v/>
      </c>
      <c r="C51" s="36" t="str">
        <f>IFERROR(INDEX(Etapa3!$B$8:$H$307,MATCH(LARGE(Etapa3!$H$8:$H$307,A51),Etapa3!$H$8:$H$307,0),2),"")</f>
        <v/>
      </c>
      <c r="D51" s="27"/>
      <c r="E51" s="28"/>
      <c r="F51" s="29" t="str">
        <f t="shared" si="0"/>
        <v/>
      </c>
      <c r="G51" s="49"/>
      <c r="H51" s="72" t="str">
        <f t="shared" si="1"/>
        <v/>
      </c>
    </row>
    <row r="52" spans="1:8" ht="24.95" customHeight="1">
      <c r="A52" s="34">
        <v>45</v>
      </c>
      <c r="B52" s="36" t="str">
        <f>IFERROR(INDEX(Etapa3!$B$8:$H$307,MATCH(LARGE(Etapa3!$H$8:$H$307,A52),Etapa3!$H$8:$H$307,0),1),"")</f>
        <v/>
      </c>
      <c r="C52" s="36" t="str">
        <f>IFERROR(INDEX(Etapa3!$B$8:$H$307,MATCH(LARGE(Etapa3!$H$8:$H$307,A52),Etapa3!$H$8:$H$307,0),2),"")</f>
        <v/>
      </c>
      <c r="D52" s="27"/>
      <c r="E52" s="28"/>
      <c r="F52" s="29" t="str">
        <f t="shared" si="0"/>
        <v/>
      </c>
      <c r="G52" s="49"/>
      <c r="H52" s="72" t="str">
        <f t="shared" si="1"/>
        <v/>
      </c>
    </row>
    <row r="53" spans="1:8" ht="24.95" customHeight="1">
      <c r="A53" s="34">
        <v>46</v>
      </c>
      <c r="B53" s="36" t="str">
        <f>IFERROR(INDEX(Etapa3!$B$8:$H$307,MATCH(LARGE(Etapa3!$H$8:$H$307,A53),Etapa3!$H$8:$H$307,0),1),"")</f>
        <v/>
      </c>
      <c r="C53" s="36" t="str">
        <f>IFERROR(INDEX(Etapa3!$B$8:$H$307,MATCH(LARGE(Etapa3!$H$8:$H$307,A53),Etapa3!$H$8:$H$307,0),2),"")</f>
        <v/>
      </c>
      <c r="D53" s="27"/>
      <c r="E53" s="28"/>
      <c r="F53" s="29" t="str">
        <f t="shared" si="0"/>
        <v/>
      </c>
      <c r="G53" s="49"/>
      <c r="H53" s="72" t="str">
        <f t="shared" si="1"/>
        <v/>
      </c>
    </row>
    <row r="54" spans="1:8" ht="24.95" customHeight="1">
      <c r="A54" s="34">
        <v>47</v>
      </c>
      <c r="B54" s="36" t="str">
        <f>IFERROR(INDEX(Etapa3!$B$8:$H$307,MATCH(LARGE(Etapa3!$H$8:$H$307,A54),Etapa3!$H$8:$H$307,0),1),"")</f>
        <v/>
      </c>
      <c r="C54" s="36" t="str">
        <f>IFERROR(INDEX(Etapa3!$B$8:$H$307,MATCH(LARGE(Etapa3!$H$8:$H$307,A54),Etapa3!$H$8:$H$307,0),2),"")</f>
        <v/>
      </c>
      <c r="D54" s="27"/>
      <c r="E54" s="28"/>
      <c r="F54" s="29" t="str">
        <f t="shared" si="0"/>
        <v/>
      </c>
      <c r="G54" s="49"/>
      <c r="H54" s="72" t="str">
        <f t="shared" si="1"/>
        <v/>
      </c>
    </row>
    <row r="55" spans="1:8" ht="24.95" customHeight="1">
      <c r="A55" s="34">
        <v>48</v>
      </c>
      <c r="B55" s="36" t="str">
        <f>IFERROR(INDEX(Etapa3!$B$8:$H$307,MATCH(LARGE(Etapa3!$H$8:$H$307,A55),Etapa3!$H$8:$H$307,0),1),"")</f>
        <v/>
      </c>
      <c r="C55" s="36" t="str">
        <f>IFERROR(INDEX(Etapa3!$B$8:$H$307,MATCH(LARGE(Etapa3!$H$8:$H$307,A55),Etapa3!$H$8:$H$307,0),2),"")</f>
        <v/>
      </c>
      <c r="D55" s="27"/>
      <c r="E55" s="28"/>
      <c r="F55" s="29" t="str">
        <f t="shared" si="0"/>
        <v/>
      </c>
      <c r="G55" s="49"/>
      <c r="H55" s="72" t="str">
        <f t="shared" si="1"/>
        <v/>
      </c>
    </row>
    <row r="56" spans="1:8" ht="24.95" customHeight="1">
      <c r="A56" s="34">
        <v>49</v>
      </c>
      <c r="B56" s="36" t="str">
        <f>IFERROR(INDEX(Etapa3!$B$8:$H$307,MATCH(LARGE(Etapa3!$H$8:$H$307,A56),Etapa3!$H$8:$H$307,0),1),"")</f>
        <v/>
      </c>
      <c r="C56" s="36" t="str">
        <f>IFERROR(INDEX(Etapa3!$B$8:$H$307,MATCH(LARGE(Etapa3!$H$8:$H$307,A56),Etapa3!$H$8:$H$307,0),2),"")</f>
        <v/>
      </c>
      <c r="D56" s="27"/>
      <c r="E56" s="28"/>
      <c r="F56" s="29" t="str">
        <f t="shared" si="0"/>
        <v/>
      </c>
      <c r="G56" s="49"/>
      <c r="H56" s="72" t="str">
        <f t="shared" si="1"/>
        <v/>
      </c>
    </row>
    <row r="57" spans="1:8" ht="24.95" customHeight="1">
      <c r="A57" s="34">
        <v>50</v>
      </c>
      <c r="B57" s="36" t="str">
        <f>IFERROR(INDEX(Etapa3!$B$8:$H$307,MATCH(LARGE(Etapa3!$H$8:$H$307,A57),Etapa3!$H$8:$H$307,0),1),"")</f>
        <v/>
      </c>
      <c r="C57" s="36" t="str">
        <f>IFERROR(INDEX(Etapa3!$B$8:$H$307,MATCH(LARGE(Etapa3!$H$8:$H$307,A57),Etapa3!$H$8:$H$307,0),2),"")</f>
        <v/>
      </c>
      <c r="D57" s="27"/>
      <c r="E57" s="28"/>
      <c r="F57" s="29" t="str">
        <f t="shared" si="0"/>
        <v/>
      </c>
      <c r="G57" s="49"/>
      <c r="H57" s="72" t="str">
        <f t="shared" si="1"/>
        <v/>
      </c>
    </row>
    <row r="58" spans="1:8" ht="24.95" customHeight="1">
      <c r="A58" s="34">
        <v>51</v>
      </c>
      <c r="B58" s="36" t="str">
        <f>IFERROR(INDEX(Etapa3!$B$8:$H$307,MATCH(LARGE(Etapa3!$H$8:$H$307,A58),Etapa3!$H$8:$H$307,0),1),"")</f>
        <v/>
      </c>
      <c r="C58" s="36" t="str">
        <f>IFERROR(INDEX(Etapa3!$B$8:$H$307,MATCH(LARGE(Etapa3!$H$8:$H$307,A58),Etapa3!$H$8:$H$307,0),2),"")</f>
        <v/>
      </c>
      <c r="D58" s="27"/>
      <c r="E58" s="28"/>
      <c r="F58" s="29" t="str">
        <f t="shared" si="0"/>
        <v/>
      </c>
      <c r="G58" s="49"/>
      <c r="H58" s="72" t="str">
        <f t="shared" si="1"/>
        <v/>
      </c>
    </row>
    <row r="59" spans="1:8" ht="24.95" customHeight="1">
      <c r="A59" s="34">
        <v>52</v>
      </c>
      <c r="B59" s="36" t="str">
        <f>IFERROR(INDEX(Etapa3!$B$8:$H$307,MATCH(LARGE(Etapa3!$H$8:$H$307,A59),Etapa3!$H$8:$H$307,0),1),"")</f>
        <v/>
      </c>
      <c r="C59" s="36" t="str">
        <f>IFERROR(INDEX(Etapa3!$B$8:$H$307,MATCH(LARGE(Etapa3!$H$8:$H$307,A59),Etapa3!$H$8:$H$307,0),2),"")</f>
        <v/>
      </c>
      <c r="D59" s="27"/>
      <c r="E59" s="28"/>
      <c r="F59" s="29" t="str">
        <f t="shared" si="0"/>
        <v/>
      </c>
      <c r="G59" s="49"/>
      <c r="H59" s="72" t="str">
        <f t="shared" si="1"/>
        <v/>
      </c>
    </row>
    <row r="60" spans="1:8" ht="24.95" customHeight="1">
      <c r="A60" s="34">
        <v>53</v>
      </c>
      <c r="B60" s="36" t="str">
        <f>IFERROR(INDEX(Etapa3!$B$8:$H$307,MATCH(LARGE(Etapa3!$H$8:$H$307,A60),Etapa3!$H$8:$H$307,0),1),"")</f>
        <v/>
      </c>
      <c r="C60" s="36" t="str">
        <f>IFERROR(INDEX(Etapa3!$B$8:$H$307,MATCH(LARGE(Etapa3!$H$8:$H$307,A60),Etapa3!$H$8:$H$307,0),2),"")</f>
        <v/>
      </c>
      <c r="D60" s="27"/>
      <c r="E60" s="28"/>
      <c r="F60" s="29" t="str">
        <f t="shared" si="0"/>
        <v/>
      </c>
      <c r="G60" s="49"/>
      <c r="H60" s="72" t="str">
        <f t="shared" si="1"/>
        <v/>
      </c>
    </row>
    <row r="61" spans="1:8" ht="24.95" customHeight="1">
      <c r="A61" s="34">
        <v>54</v>
      </c>
      <c r="B61" s="36" t="str">
        <f>IFERROR(INDEX(Etapa3!$B$8:$H$307,MATCH(LARGE(Etapa3!$H$8:$H$307,A61),Etapa3!$H$8:$H$307,0),1),"")</f>
        <v/>
      </c>
      <c r="C61" s="36" t="str">
        <f>IFERROR(INDEX(Etapa3!$B$8:$H$307,MATCH(LARGE(Etapa3!$H$8:$H$307,A61),Etapa3!$H$8:$H$307,0),2),"")</f>
        <v/>
      </c>
      <c r="D61" s="27"/>
      <c r="E61" s="28"/>
      <c r="F61" s="29" t="str">
        <f t="shared" si="0"/>
        <v/>
      </c>
      <c r="G61" s="49"/>
      <c r="H61" s="72" t="str">
        <f t="shared" si="1"/>
        <v/>
      </c>
    </row>
    <row r="62" spans="1:8" ht="24.95" customHeight="1">
      <c r="A62" s="34">
        <v>55</v>
      </c>
      <c r="B62" s="36" t="str">
        <f>IFERROR(INDEX(Etapa3!$B$8:$H$307,MATCH(LARGE(Etapa3!$H$8:$H$307,A62),Etapa3!$H$8:$H$307,0),1),"")</f>
        <v/>
      </c>
      <c r="C62" s="36" t="str">
        <f>IFERROR(INDEX(Etapa3!$B$8:$H$307,MATCH(LARGE(Etapa3!$H$8:$H$307,A62),Etapa3!$H$8:$H$307,0),2),"")</f>
        <v/>
      </c>
      <c r="D62" s="27"/>
      <c r="E62" s="28"/>
      <c r="F62" s="29" t="str">
        <f t="shared" si="0"/>
        <v/>
      </c>
      <c r="G62" s="49"/>
      <c r="H62" s="72" t="str">
        <f t="shared" si="1"/>
        <v/>
      </c>
    </row>
    <row r="63" spans="1:8" ht="24.95" customHeight="1">
      <c r="A63" s="34">
        <v>56</v>
      </c>
      <c r="B63" s="36" t="str">
        <f>IFERROR(INDEX(Etapa3!$B$8:$H$307,MATCH(LARGE(Etapa3!$H$8:$H$307,A63),Etapa3!$H$8:$H$307,0),1),"")</f>
        <v/>
      </c>
      <c r="C63" s="36" t="str">
        <f>IFERROR(INDEX(Etapa3!$B$8:$H$307,MATCH(LARGE(Etapa3!$H$8:$H$307,A63),Etapa3!$H$8:$H$307,0),2),"")</f>
        <v/>
      </c>
      <c r="D63" s="27"/>
      <c r="E63" s="28"/>
      <c r="F63" s="29" t="str">
        <f t="shared" si="0"/>
        <v/>
      </c>
      <c r="G63" s="49"/>
      <c r="H63" s="72" t="str">
        <f t="shared" si="1"/>
        <v/>
      </c>
    </row>
    <row r="64" spans="1:8" ht="24.95" customHeight="1">
      <c r="A64" s="34">
        <v>57</v>
      </c>
      <c r="B64" s="36" t="str">
        <f>IFERROR(INDEX(Etapa3!$B$8:$H$307,MATCH(LARGE(Etapa3!$H$8:$H$307,A64),Etapa3!$H$8:$H$307,0),1),"")</f>
        <v/>
      </c>
      <c r="C64" s="36" t="str">
        <f>IFERROR(INDEX(Etapa3!$B$8:$H$307,MATCH(LARGE(Etapa3!$H$8:$H$307,A64),Etapa3!$H$8:$H$307,0),2),"")</f>
        <v/>
      </c>
      <c r="D64" s="27"/>
      <c r="E64" s="28"/>
      <c r="F64" s="29" t="str">
        <f t="shared" si="0"/>
        <v/>
      </c>
      <c r="G64" s="49"/>
      <c r="H64" s="72" t="str">
        <f t="shared" si="1"/>
        <v/>
      </c>
    </row>
    <row r="65" spans="1:8" ht="24.95" customHeight="1">
      <c r="A65" s="34">
        <v>58</v>
      </c>
      <c r="B65" s="36" t="str">
        <f>IFERROR(INDEX(Etapa3!$B$8:$H$307,MATCH(LARGE(Etapa3!$H$8:$H$307,A65),Etapa3!$H$8:$H$307,0),1),"")</f>
        <v/>
      </c>
      <c r="C65" s="36" t="str">
        <f>IFERROR(INDEX(Etapa3!$B$8:$H$307,MATCH(LARGE(Etapa3!$H$8:$H$307,A65),Etapa3!$H$8:$H$307,0),2),"")</f>
        <v/>
      </c>
      <c r="D65" s="27"/>
      <c r="E65" s="28"/>
      <c r="F65" s="29" t="str">
        <f t="shared" si="0"/>
        <v/>
      </c>
      <c r="G65" s="49"/>
      <c r="H65" s="72" t="str">
        <f t="shared" si="1"/>
        <v/>
      </c>
    </row>
    <row r="66" spans="1:8" ht="24.95" customHeight="1">
      <c r="A66" s="34">
        <v>59</v>
      </c>
      <c r="B66" s="36" t="str">
        <f>IFERROR(INDEX(Etapa3!$B$8:$H$307,MATCH(LARGE(Etapa3!$H$8:$H$307,A66),Etapa3!$H$8:$H$307,0),1),"")</f>
        <v/>
      </c>
      <c r="C66" s="36" t="str">
        <f>IFERROR(INDEX(Etapa3!$B$8:$H$307,MATCH(LARGE(Etapa3!$H$8:$H$307,A66),Etapa3!$H$8:$H$307,0),2),"")</f>
        <v/>
      </c>
      <c r="D66" s="27"/>
      <c r="E66" s="28"/>
      <c r="F66" s="29" t="str">
        <f t="shared" si="0"/>
        <v/>
      </c>
      <c r="G66" s="49"/>
      <c r="H66" s="72" t="str">
        <f t="shared" si="1"/>
        <v/>
      </c>
    </row>
    <row r="67" spans="1:8" ht="24.95" customHeight="1">
      <c r="A67" s="34">
        <v>60</v>
      </c>
      <c r="B67" s="36" t="str">
        <f>IFERROR(INDEX(Etapa3!$B$8:$H$307,MATCH(LARGE(Etapa3!$H$8:$H$307,A67),Etapa3!$H$8:$H$307,0),1),"")</f>
        <v/>
      </c>
      <c r="C67" s="36" t="str">
        <f>IFERROR(INDEX(Etapa3!$B$8:$H$307,MATCH(LARGE(Etapa3!$H$8:$H$307,A67),Etapa3!$H$8:$H$307,0),2),"")</f>
        <v/>
      </c>
      <c r="D67" s="27"/>
      <c r="E67" s="28"/>
      <c r="F67" s="29" t="str">
        <f t="shared" si="0"/>
        <v/>
      </c>
      <c r="G67" s="49"/>
      <c r="H67" s="72" t="str">
        <f t="shared" si="1"/>
        <v/>
      </c>
    </row>
    <row r="68" spans="1:8" ht="24.95" customHeight="1">
      <c r="A68" s="34">
        <v>61</v>
      </c>
      <c r="B68" s="36" t="str">
        <f>IFERROR(INDEX(Etapa3!$B$8:$H$307,MATCH(LARGE(Etapa3!$H$8:$H$307,A68),Etapa3!$H$8:$H$307,0),1),"")</f>
        <v/>
      </c>
      <c r="C68" s="36" t="str">
        <f>IFERROR(INDEX(Etapa3!$B$8:$H$307,MATCH(LARGE(Etapa3!$H$8:$H$307,A68),Etapa3!$H$8:$H$307,0),2),"")</f>
        <v/>
      </c>
      <c r="D68" s="27"/>
      <c r="E68" s="28"/>
      <c r="F68" s="29" t="str">
        <f t="shared" si="0"/>
        <v/>
      </c>
      <c r="G68" s="49"/>
      <c r="H68" s="72" t="str">
        <f t="shared" si="1"/>
        <v/>
      </c>
    </row>
    <row r="69" spans="1:8" ht="24.95" customHeight="1">
      <c r="A69" s="34">
        <v>62</v>
      </c>
      <c r="B69" s="36" t="str">
        <f>IFERROR(INDEX(Etapa3!$B$8:$H$307,MATCH(LARGE(Etapa3!$H$8:$H$307,A69),Etapa3!$H$8:$H$307,0),1),"")</f>
        <v/>
      </c>
      <c r="C69" s="36" t="str">
        <f>IFERROR(INDEX(Etapa3!$B$8:$H$307,MATCH(LARGE(Etapa3!$H$8:$H$307,A69),Etapa3!$H$8:$H$307,0),2),"")</f>
        <v/>
      </c>
      <c r="D69" s="27"/>
      <c r="E69" s="28"/>
      <c r="F69" s="29" t="str">
        <f t="shared" si="0"/>
        <v/>
      </c>
      <c r="G69" s="49"/>
      <c r="H69" s="72" t="str">
        <f t="shared" si="1"/>
        <v/>
      </c>
    </row>
    <row r="70" spans="1:8" ht="24.95" customHeight="1">
      <c r="A70" s="34">
        <v>63</v>
      </c>
      <c r="B70" s="36" t="str">
        <f>IFERROR(INDEX(Etapa3!$B$8:$H$307,MATCH(LARGE(Etapa3!$H$8:$H$307,A70),Etapa3!$H$8:$H$307,0),1),"")</f>
        <v/>
      </c>
      <c r="C70" s="36" t="str">
        <f>IFERROR(INDEX(Etapa3!$B$8:$H$307,MATCH(LARGE(Etapa3!$H$8:$H$307,A70),Etapa3!$H$8:$H$307,0),2),"")</f>
        <v/>
      </c>
      <c r="D70" s="27"/>
      <c r="E70" s="28"/>
      <c r="F70" s="29" t="str">
        <f t="shared" si="0"/>
        <v/>
      </c>
      <c r="G70" s="49"/>
      <c r="H70" s="72" t="str">
        <f t="shared" si="1"/>
        <v/>
      </c>
    </row>
    <row r="71" spans="1:8" ht="24.95" customHeight="1">
      <c r="A71" s="34">
        <v>64</v>
      </c>
      <c r="B71" s="36" t="str">
        <f>IFERROR(INDEX(Etapa3!$B$8:$H$307,MATCH(LARGE(Etapa3!$H$8:$H$307,A71),Etapa3!$H$8:$H$307,0),1),"")</f>
        <v/>
      </c>
      <c r="C71" s="36" t="str">
        <f>IFERROR(INDEX(Etapa3!$B$8:$H$307,MATCH(LARGE(Etapa3!$H$8:$H$307,A71),Etapa3!$H$8:$H$307,0),2),"")</f>
        <v/>
      </c>
      <c r="D71" s="27"/>
      <c r="E71" s="28"/>
      <c r="F71" s="29" t="str">
        <f t="shared" si="0"/>
        <v/>
      </c>
      <c r="G71" s="49"/>
      <c r="H71" s="72" t="str">
        <f t="shared" si="1"/>
        <v/>
      </c>
    </row>
    <row r="72" spans="1:8" ht="24.95" customHeight="1">
      <c r="A72" s="34">
        <v>65</v>
      </c>
      <c r="B72" s="36" t="str">
        <f>IFERROR(INDEX(Etapa3!$B$8:$H$307,MATCH(LARGE(Etapa3!$H$8:$H$307,A72),Etapa3!$H$8:$H$307,0),1),"")</f>
        <v/>
      </c>
      <c r="C72" s="36" t="str">
        <f>IFERROR(INDEX(Etapa3!$B$8:$H$307,MATCH(LARGE(Etapa3!$H$8:$H$307,A72),Etapa3!$H$8:$H$307,0),2),"")</f>
        <v/>
      </c>
      <c r="D72" s="27"/>
      <c r="E72" s="28"/>
      <c r="F72" s="29" t="str">
        <f t="shared" si="0"/>
        <v/>
      </c>
      <c r="G72" s="49"/>
      <c r="H72" s="72" t="str">
        <f t="shared" si="1"/>
        <v/>
      </c>
    </row>
    <row r="73" spans="1:8" ht="24.95" customHeight="1">
      <c r="A73" s="34">
        <v>66</v>
      </c>
      <c r="B73" s="36" t="str">
        <f>IFERROR(INDEX(Etapa3!$B$8:$H$307,MATCH(LARGE(Etapa3!$H$8:$H$307,A73),Etapa3!$H$8:$H$307,0),1),"")</f>
        <v/>
      </c>
      <c r="C73" s="36" t="str">
        <f>IFERROR(INDEX(Etapa3!$B$8:$H$307,MATCH(LARGE(Etapa3!$H$8:$H$307,A73),Etapa3!$H$8:$H$307,0),2),"")</f>
        <v/>
      </c>
      <c r="D73" s="27"/>
      <c r="E73" s="28"/>
      <c r="F73" s="29" t="str">
        <f t="shared" ref="F73:F136" si="3">IF(OR(B73="",D73=""),"",IFERROR(IF(D73&gt;$N$9,$O$8,IF(D73&gt;$N$10,$O$9,IF(D73&gt;$N$11,$O$10,IF(D73&gt;$N$12,$O$11,$O$12)))),""))</f>
        <v/>
      </c>
      <c r="G73" s="49"/>
      <c r="H73" s="72" t="str">
        <f t="shared" ref="H73:H136" si="4">IF(OR(B73="",E73="",E73&lt;&gt;"Aprovado"),"",D73+(ROW()/100000))</f>
        <v/>
      </c>
    </row>
    <row r="74" spans="1:8" ht="24.95" customHeight="1">
      <c r="A74" s="34">
        <v>67</v>
      </c>
      <c r="B74" s="36" t="str">
        <f>IFERROR(INDEX(Etapa3!$B$8:$H$307,MATCH(LARGE(Etapa3!$H$8:$H$307,A74),Etapa3!$H$8:$H$307,0),1),"")</f>
        <v/>
      </c>
      <c r="C74" s="36" t="str">
        <f>IFERROR(INDEX(Etapa3!$B$8:$H$307,MATCH(LARGE(Etapa3!$H$8:$H$307,A74),Etapa3!$H$8:$H$307,0),2),"")</f>
        <v/>
      </c>
      <c r="D74" s="27"/>
      <c r="E74" s="28"/>
      <c r="F74" s="29" t="str">
        <f t="shared" si="3"/>
        <v/>
      </c>
      <c r="G74" s="49"/>
      <c r="H74" s="72" t="str">
        <f t="shared" si="4"/>
        <v/>
      </c>
    </row>
    <row r="75" spans="1:8" ht="24.95" customHeight="1">
      <c r="A75" s="34">
        <v>68</v>
      </c>
      <c r="B75" s="36" t="str">
        <f>IFERROR(INDEX(Etapa3!$B$8:$H$307,MATCH(LARGE(Etapa3!$H$8:$H$307,A75),Etapa3!$H$8:$H$307,0),1),"")</f>
        <v/>
      </c>
      <c r="C75" s="36" t="str">
        <f>IFERROR(INDEX(Etapa3!$B$8:$H$307,MATCH(LARGE(Etapa3!$H$8:$H$307,A75),Etapa3!$H$8:$H$307,0),2),"")</f>
        <v/>
      </c>
      <c r="D75" s="27"/>
      <c r="E75" s="28"/>
      <c r="F75" s="29" t="str">
        <f t="shared" si="3"/>
        <v/>
      </c>
      <c r="G75" s="49"/>
      <c r="H75" s="72" t="str">
        <f t="shared" si="4"/>
        <v/>
      </c>
    </row>
    <row r="76" spans="1:8" ht="24.95" customHeight="1">
      <c r="A76" s="34">
        <v>69</v>
      </c>
      <c r="B76" s="36" t="str">
        <f>IFERROR(INDEX(Etapa3!$B$8:$H$307,MATCH(LARGE(Etapa3!$H$8:$H$307,A76),Etapa3!$H$8:$H$307,0),1),"")</f>
        <v/>
      </c>
      <c r="C76" s="36" t="str">
        <f>IFERROR(INDEX(Etapa3!$B$8:$H$307,MATCH(LARGE(Etapa3!$H$8:$H$307,A76),Etapa3!$H$8:$H$307,0),2),"")</f>
        <v/>
      </c>
      <c r="D76" s="27"/>
      <c r="E76" s="28"/>
      <c r="F76" s="29" t="str">
        <f t="shared" si="3"/>
        <v/>
      </c>
      <c r="G76" s="49"/>
      <c r="H76" s="72" t="str">
        <f t="shared" si="4"/>
        <v/>
      </c>
    </row>
    <row r="77" spans="1:8" ht="24.95" customHeight="1">
      <c r="A77" s="34">
        <v>70</v>
      </c>
      <c r="B77" s="36" t="str">
        <f>IFERROR(INDEX(Etapa3!$B$8:$H$307,MATCH(LARGE(Etapa3!$H$8:$H$307,A77),Etapa3!$H$8:$H$307,0),1),"")</f>
        <v/>
      </c>
      <c r="C77" s="36" t="str">
        <f>IFERROR(INDEX(Etapa3!$B$8:$H$307,MATCH(LARGE(Etapa3!$H$8:$H$307,A77),Etapa3!$H$8:$H$307,0),2),"")</f>
        <v/>
      </c>
      <c r="D77" s="27"/>
      <c r="E77" s="28"/>
      <c r="F77" s="29" t="str">
        <f t="shared" si="3"/>
        <v/>
      </c>
      <c r="G77" s="49"/>
      <c r="H77" s="72" t="str">
        <f t="shared" si="4"/>
        <v/>
      </c>
    </row>
    <row r="78" spans="1:8" ht="24.95" customHeight="1">
      <c r="A78" s="34">
        <v>71</v>
      </c>
      <c r="B78" s="36" t="str">
        <f>IFERROR(INDEX(Etapa3!$B$8:$H$307,MATCH(LARGE(Etapa3!$H$8:$H$307,A78),Etapa3!$H$8:$H$307,0),1),"")</f>
        <v/>
      </c>
      <c r="C78" s="36" t="str">
        <f>IFERROR(INDEX(Etapa3!$B$8:$H$307,MATCH(LARGE(Etapa3!$H$8:$H$307,A78),Etapa3!$H$8:$H$307,0),2),"")</f>
        <v/>
      </c>
      <c r="D78" s="27"/>
      <c r="E78" s="28"/>
      <c r="F78" s="29" t="str">
        <f t="shared" si="3"/>
        <v/>
      </c>
      <c r="G78" s="49"/>
      <c r="H78" s="72" t="str">
        <f t="shared" si="4"/>
        <v/>
      </c>
    </row>
    <row r="79" spans="1:8" ht="24.95" customHeight="1">
      <c r="A79" s="34">
        <v>72</v>
      </c>
      <c r="B79" s="36" t="str">
        <f>IFERROR(INDEX(Etapa3!$B$8:$H$307,MATCH(LARGE(Etapa3!$H$8:$H$307,A79),Etapa3!$H$8:$H$307,0),1),"")</f>
        <v/>
      </c>
      <c r="C79" s="36" t="str">
        <f>IFERROR(INDEX(Etapa3!$B$8:$H$307,MATCH(LARGE(Etapa3!$H$8:$H$307,A79),Etapa3!$H$8:$H$307,0),2),"")</f>
        <v/>
      </c>
      <c r="D79" s="27"/>
      <c r="E79" s="28"/>
      <c r="F79" s="29" t="str">
        <f t="shared" si="3"/>
        <v/>
      </c>
      <c r="G79" s="49"/>
      <c r="H79" s="72" t="str">
        <f t="shared" si="4"/>
        <v/>
      </c>
    </row>
    <row r="80" spans="1:8" ht="24.95" customHeight="1">
      <c r="A80" s="34">
        <v>73</v>
      </c>
      <c r="B80" s="36" t="str">
        <f>IFERROR(INDEX(Etapa3!$B$8:$H$307,MATCH(LARGE(Etapa3!$H$8:$H$307,A80),Etapa3!$H$8:$H$307,0),1),"")</f>
        <v/>
      </c>
      <c r="C80" s="36" t="str">
        <f>IFERROR(INDEX(Etapa3!$B$8:$H$307,MATCH(LARGE(Etapa3!$H$8:$H$307,A80),Etapa3!$H$8:$H$307,0),2),"")</f>
        <v/>
      </c>
      <c r="D80" s="27"/>
      <c r="E80" s="28"/>
      <c r="F80" s="29" t="str">
        <f t="shared" si="3"/>
        <v/>
      </c>
      <c r="G80" s="49"/>
      <c r="H80" s="72" t="str">
        <f t="shared" si="4"/>
        <v/>
      </c>
    </row>
    <row r="81" spans="1:8" ht="24.95" customHeight="1">
      <c r="A81" s="34">
        <v>74</v>
      </c>
      <c r="B81" s="36" t="str">
        <f>IFERROR(INDEX(Etapa3!$B$8:$H$307,MATCH(LARGE(Etapa3!$H$8:$H$307,A81),Etapa3!$H$8:$H$307,0),1),"")</f>
        <v/>
      </c>
      <c r="C81" s="36" t="str">
        <f>IFERROR(INDEX(Etapa3!$B$8:$H$307,MATCH(LARGE(Etapa3!$H$8:$H$307,A81),Etapa3!$H$8:$H$307,0),2),"")</f>
        <v/>
      </c>
      <c r="D81" s="27"/>
      <c r="E81" s="28"/>
      <c r="F81" s="29" t="str">
        <f t="shared" si="3"/>
        <v/>
      </c>
      <c r="G81" s="49"/>
      <c r="H81" s="72" t="str">
        <f t="shared" si="4"/>
        <v/>
      </c>
    </row>
    <row r="82" spans="1:8" ht="24.95" customHeight="1">
      <c r="A82" s="34">
        <v>75</v>
      </c>
      <c r="B82" s="36" t="str">
        <f>IFERROR(INDEX(Etapa3!$B$8:$H$307,MATCH(LARGE(Etapa3!$H$8:$H$307,A82),Etapa3!$H$8:$H$307,0),1),"")</f>
        <v/>
      </c>
      <c r="C82" s="36" t="str">
        <f>IFERROR(INDEX(Etapa3!$B$8:$H$307,MATCH(LARGE(Etapa3!$H$8:$H$307,A82),Etapa3!$H$8:$H$307,0),2),"")</f>
        <v/>
      </c>
      <c r="D82" s="27"/>
      <c r="E82" s="28"/>
      <c r="F82" s="29" t="str">
        <f t="shared" si="3"/>
        <v/>
      </c>
      <c r="G82" s="49"/>
      <c r="H82" s="72" t="str">
        <f t="shared" si="4"/>
        <v/>
      </c>
    </row>
    <row r="83" spans="1:8" ht="24.95" customHeight="1">
      <c r="A83" s="34">
        <v>76</v>
      </c>
      <c r="B83" s="36" t="str">
        <f>IFERROR(INDEX(Etapa3!$B$8:$H$307,MATCH(LARGE(Etapa3!$H$8:$H$307,A83),Etapa3!$H$8:$H$307,0),1),"")</f>
        <v/>
      </c>
      <c r="C83" s="36" t="str">
        <f>IFERROR(INDEX(Etapa3!$B$8:$H$307,MATCH(LARGE(Etapa3!$H$8:$H$307,A83),Etapa3!$H$8:$H$307,0),2),"")</f>
        <v/>
      </c>
      <c r="D83" s="27"/>
      <c r="E83" s="28"/>
      <c r="F83" s="29" t="str">
        <f t="shared" si="3"/>
        <v/>
      </c>
      <c r="G83" s="49"/>
      <c r="H83" s="72" t="str">
        <f t="shared" si="4"/>
        <v/>
      </c>
    </row>
    <row r="84" spans="1:8" ht="24.95" customHeight="1">
      <c r="A84" s="34">
        <v>77</v>
      </c>
      <c r="B84" s="36" t="str">
        <f>IFERROR(INDEX(Etapa3!$B$8:$H$307,MATCH(LARGE(Etapa3!$H$8:$H$307,A84),Etapa3!$H$8:$H$307,0),1),"")</f>
        <v/>
      </c>
      <c r="C84" s="36" t="str">
        <f>IFERROR(INDEX(Etapa3!$B$8:$H$307,MATCH(LARGE(Etapa3!$H$8:$H$307,A84),Etapa3!$H$8:$H$307,0),2),"")</f>
        <v/>
      </c>
      <c r="D84" s="27"/>
      <c r="E84" s="28"/>
      <c r="F84" s="29" t="str">
        <f t="shared" si="3"/>
        <v/>
      </c>
      <c r="G84" s="49"/>
      <c r="H84" s="72" t="str">
        <f t="shared" si="4"/>
        <v/>
      </c>
    </row>
    <row r="85" spans="1:8" ht="24.95" customHeight="1">
      <c r="A85" s="34">
        <v>78</v>
      </c>
      <c r="B85" s="36" t="str">
        <f>IFERROR(INDEX(Etapa3!$B$8:$H$307,MATCH(LARGE(Etapa3!$H$8:$H$307,A85),Etapa3!$H$8:$H$307,0),1),"")</f>
        <v/>
      </c>
      <c r="C85" s="36" t="str">
        <f>IFERROR(INDEX(Etapa3!$B$8:$H$307,MATCH(LARGE(Etapa3!$H$8:$H$307,A85),Etapa3!$H$8:$H$307,0),2),"")</f>
        <v/>
      </c>
      <c r="D85" s="27"/>
      <c r="E85" s="28"/>
      <c r="F85" s="29" t="str">
        <f t="shared" si="3"/>
        <v/>
      </c>
      <c r="G85" s="49"/>
      <c r="H85" s="72" t="str">
        <f t="shared" si="4"/>
        <v/>
      </c>
    </row>
    <row r="86" spans="1:8" ht="24.95" customHeight="1">
      <c r="A86" s="34">
        <v>79</v>
      </c>
      <c r="B86" s="36" t="str">
        <f>IFERROR(INDEX(Etapa3!$B$8:$H$307,MATCH(LARGE(Etapa3!$H$8:$H$307,A86),Etapa3!$H$8:$H$307,0),1),"")</f>
        <v/>
      </c>
      <c r="C86" s="36" t="str">
        <f>IFERROR(INDEX(Etapa3!$B$8:$H$307,MATCH(LARGE(Etapa3!$H$8:$H$307,A86),Etapa3!$H$8:$H$307,0),2),"")</f>
        <v/>
      </c>
      <c r="D86" s="27"/>
      <c r="E86" s="28"/>
      <c r="F86" s="29" t="str">
        <f t="shared" si="3"/>
        <v/>
      </c>
      <c r="G86" s="49"/>
      <c r="H86" s="72" t="str">
        <f t="shared" si="4"/>
        <v/>
      </c>
    </row>
    <row r="87" spans="1:8" ht="24.95" customHeight="1">
      <c r="A87" s="34">
        <v>80</v>
      </c>
      <c r="B87" s="36" t="str">
        <f>IFERROR(INDEX(Etapa3!$B$8:$H$307,MATCH(LARGE(Etapa3!$H$8:$H$307,A87),Etapa3!$H$8:$H$307,0),1),"")</f>
        <v/>
      </c>
      <c r="C87" s="36" t="str">
        <f>IFERROR(INDEX(Etapa3!$B$8:$H$307,MATCH(LARGE(Etapa3!$H$8:$H$307,A87),Etapa3!$H$8:$H$307,0),2),"")</f>
        <v/>
      </c>
      <c r="D87" s="27"/>
      <c r="E87" s="28"/>
      <c r="F87" s="29" t="str">
        <f t="shared" si="3"/>
        <v/>
      </c>
      <c r="G87" s="49"/>
      <c r="H87" s="72" t="str">
        <f t="shared" si="4"/>
        <v/>
      </c>
    </row>
    <row r="88" spans="1:8" ht="24.95" customHeight="1">
      <c r="A88" s="34">
        <v>81</v>
      </c>
      <c r="B88" s="36" t="str">
        <f>IFERROR(INDEX(Etapa3!$B$8:$H$307,MATCH(LARGE(Etapa3!$H$8:$H$307,A88),Etapa3!$H$8:$H$307,0),1),"")</f>
        <v/>
      </c>
      <c r="C88" s="36" t="str">
        <f>IFERROR(INDEX(Etapa3!$B$8:$H$307,MATCH(LARGE(Etapa3!$H$8:$H$307,A88),Etapa3!$H$8:$H$307,0),2),"")</f>
        <v/>
      </c>
      <c r="D88" s="27"/>
      <c r="E88" s="28"/>
      <c r="F88" s="29" t="str">
        <f t="shared" si="3"/>
        <v/>
      </c>
      <c r="G88" s="49"/>
      <c r="H88" s="72" t="str">
        <f t="shared" si="4"/>
        <v/>
      </c>
    </row>
    <row r="89" spans="1:8" ht="24.95" customHeight="1">
      <c r="A89" s="34">
        <v>82</v>
      </c>
      <c r="B89" s="36" t="str">
        <f>IFERROR(INDEX(Etapa3!$B$8:$H$307,MATCH(LARGE(Etapa3!$H$8:$H$307,A89),Etapa3!$H$8:$H$307,0),1),"")</f>
        <v/>
      </c>
      <c r="C89" s="36" t="str">
        <f>IFERROR(INDEX(Etapa3!$B$8:$H$307,MATCH(LARGE(Etapa3!$H$8:$H$307,A89),Etapa3!$H$8:$H$307,0),2),"")</f>
        <v/>
      </c>
      <c r="D89" s="27"/>
      <c r="E89" s="28"/>
      <c r="F89" s="29" t="str">
        <f t="shared" si="3"/>
        <v/>
      </c>
      <c r="G89" s="49"/>
      <c r="H89" s="72" t="str">
        <f t="shared" si="4"/>
        <v/>
      </c>
    </row>
    <row r="90" spans="1:8" ht="24.95" customHeight="1">
      <c r="A90" s="34">
        <v>83</v>
      </c>
      <c r="B90" s="36" t="str">
        <f>IFERROR(INDEX(Etapa3!$B$8:$H$307,MATCH(LARGE(Etapa3!$H$8:$H$307,A90),Etapa3!$H$8:$H$307,0),1),"")</f>
        <v/>
      </c>
      <c r="C90" s="36" t="str">
        <f>IFERROR(INDEX(Etapa3!$B$8:$H$307,MATCH(LARGE(Etapa3!$H$8:$H$307,A90),Etapa3!$H$8:$H$307,0),2),"")</f>
        <v/>
      </c>
      <c r="D90" s="27"/>
      <c r="E90" s="28"/>
      <c r="F90" s="29" t="str">
        <f t="shared" si="3"/>
        <v/>
      </c>
      <c r="G90" s="49"/>
      <c r="H90" s="72" t="str">
        <f t="shared" si="4"/>
        <v/>
      </c>
    </row>
    <row r="91" spans="1:8" ht="24.95" customHeight="1">
      <c r="A91" s="34">
        <v>84</v>
      </c>
      <c r="B91" s="36" t="str">
        <f>IFERROR(INDEX(Etapa3!$B$8:$H$307,MATCH(LARGE(Etapa3!$H$8:$H$307,A91),Etapa3!$H$8:$H$307,0),1),"")</f>
        <v/>
      </c>
      <c r="C91" s="36" t="str">
        <f>IFERROR(INDEX(Etapa3!$B$8:$H$307,MATCH(LARGE(Etapa3!$H$8:$H$307,A91),Etapa3!$H$8:$H$307,0),2),"")</f>
        <v/>
      </c>
      <c r="D91" s="27"/>
      <c r="E91" s="28"/>
      <c r="F91" s="29" t="str">
        <f t="shared" si="3"/>
        <v/>
      </c>
      <c r="G91" s="49"/>
      <c r="H91" s="72" t="str">
        <f t="shared" si="4"/>
        <v/>
      </c>
    </row>
    <row r="92" spans="1:8" ht="24.95" customHeight="1">
      <c r="A92" s="34">
        <v>85</v>
      </c>
      <c r="B92" s="36" t="str">
        <f>IFERROR(INDEX(Etapa3!$B$8:$H$307,MATCH(LARGE(Etapa3!$H$8:$H$307,A92),Etapa3!$H$8:$H$307,0),1),"")</f>
        <v/>
      </c>
      <c r="C92" s="36" t="str">
        <f>IFERROR(INDEX(Etapa3!$B$8:$H$307,MATCH(LARGE(Etapa3!$H$8:$H$307,A92),Etapa3!$H$8:$H$307,0),2),"")</f>
        <v/>
      </c>
      <c r="D92" s="27"/>
      <c r="E92" s="28"/>
      <c r="F92" s="29" t="str">
        <f t="shared" si="3"/>
        <v/>
      </c>
      <c r="G92" s="49"/>
      <c r="H92" s="72" t="str">
        <f t="shared" si="4"/>
        <v/>
      </c>
    </row>
    <row r="93" spans="1:8" ht="24.95" customHeight="1">
      <c r="A93" s="34">
        <v>86</v>
      </c>
      <c r="B93" s="36" t="str">
        <f>IFERROR(INDEX(Etapa3!$B$8:$H$307,MATCH(LARGE(Etapa3!$H$8:$H$307,A93),Etapa3!$H$8:$H$307,0),1),"")</f>
        <v/>
      </c>
      <c r="C93" s="36" t="str">
        <f>IFERROR(INDEX(Etapa3!$B$8:$H$307,MATCH(LARGE(Etapa3!$H$8:$H$307,A93),Etapa3!$H$8:$H$307,0),2),"")</f>
        <v/>
      </c>
      <c r="D93" s="27"/>
      <c r="E93" s="28"/>
      <c r="F93" s="29" t="str">
        <f t="shared" si="3"/>
        <v/>
      </c>
      <c r="G93" s="49"/>
      <c r="H93" s="72" t="str">
        <f t="shared" si="4"/>
        <v/>
      </c>
    </row>
    <row r="94" spans="1:8" ht="24.95" customHeight="1">
      <c r="A94" s="34">
        <v>87</v>
      </c>
      <c r="B94" s="36" t="str">
        <f>IFERROR(INDEX(Etapa3!$B$8:$H$307,MATCH(LARGE(Etapa3!$H$8:$H$307,A94),Etapa3!$H$8:$H$307,0),1),"")</f>
        <v/>
      </c>
      <c r="C94" s="36" t="str">
        <f>IFERROR(INDEX(Etapa3!$B$8:$H$307,MATCH(LARGE(Etapa3!$H$8:$H$307,A94),Etapa3!$H$8:$H$307,0),2),"")</f>
        <v/>
      </c>
      <c r="D94" s="27"/>
      <c r="E94" s="28"/>
      <c r="F94" s="29" t="str">
        <f t="shared" si="3"/>
        <v/>
      </c>
      <c r="G94" s="49"/>
      <c r="H94" s="72" t="str">
        <f t="shared" si="4"/>
        <v/>
      </c>
    </row>
    <row r="95" spans="1:8" ht="24.95" customHeight="1">
      <c r="A95" s="34">
        <v>88</v>
      </c>
      <c r="B95" s="36" t="str">
        <f>IFERROR(INDEX(Etapa3!$B$8:$H$307,MATCH(LARGE(Etapa3!$H$8:$H$307,A95),Etapa3!$H$8:$H$307,0),1),"")</f>
        <v/>
      </c>
      <c r="C95" s="36" t="str">
        <f>IFERROR(INDEX(Etapa3!$B$8:$H$307,MATCH(LARGE(Etapa3!$H$8:$H$307,A95),Etapa3!$H$8:$H$307,0),2),"")</f>
        <v/>
      </c>
      <c r="D95" s="27"/>
      <c r="E95" s="28"/>
      <c r="F95" s="29" t="str">
        <f t="shared" si="3"/>
        <v/>
      </c>
      <c r="G95" s="49"/>
      <c r="H95" s="72" t="str">
        <f t="shared" si="4"/>
        <v/>
      </c>
    </row>
    <row r="96" spans="1:8" ht="24.95" customHeight="1">
      <c r="A96" s="34">
        <v>89</v>
      </c>
      <c r="B96" s="36" t="str">
        <f>IFERROR(INDEX(Etapa3!$B$8:$H$307,MATCH(LARGE(Etapa3!$H$8:$H$307,A96),Etapa3!$H$8:$H$307,0),1),"")</f>
        <v/>
      </c>
      <c r="C96" s="36" t="str">
        <f>IFERROR(INDEX(Etapa3!$B$8:$H$307,MATCH(LARGE(Etapa3!$H$8:$H$307,A96),Etapa3!$H$8:$H$307,0),2),"")</f>
        <v/>
      </c>
      <c r="D96" s="27"/>
      <c r="E96" s="28"/>
      <c r="F96" s="29" t="str">
        <f t="shared" si="3"/>
        <v/>
      </c>
      <c r="G96" s="49"/>
      <c r="H96" s="72" t="str">
        <f t="shared" si="4"/>
        <v/>
      </c>
    </row>
    <row r="97" spans="1:8" ht="24.95" customHeight="1">
      <c r="A97" s="34">
        <v>90</v>
      </c>
      <c r="B97" s="36" t="str">
        <f>IFERROR(INDEX(Etapa3!$B$8:$H$307,MATCH(LARGE(Etapa3!$H$8:$H$307,A97),Etapa3!$H$8:$H$307,0),1),"")</f>
        <v/>
      </c>
      <c r="C97" s="36" t="str">
        <f>IFERROR(INDEX(Etapa3!$B$8:$H$307,MATCH(LARGE(Etapa3!$H$8:$H$307,A97),Etapa3!$H$8:$H$307,0),2),"")</f>
        <v/>
      </c>
      <c r="D97" s="27"/>
      <c r="E97" s="28"/>
      <c r="F97" s="29" t="str">
        <f t="shared" si="3"/>
        <v/>
      </c>
      <c r="G97" s="49"/>
      <c r="H97" s="72" t="str">
        <f t="shared" si="4"/>
        <v/>
      </c>
    </row>
    <row r="98" spans="1:8" ht="24.95" customHeight="1">
      <c r="A98" s="34">
        <v>91</v>
      </c>
      <c r="B98" s="36" t="str">
        <f>IFERROR(INDEX(Etapa3!$B$8:$H$307,MATCH(LARGE(Etapa3!$H$8:$H$307,A98),Etapa3!$H$8:$H$307,0),1),"")</f>
        <v/>
      </c>
      <c r="C98" s="36" t="str">
        <f>IFERROR(INDEX(Etapa3!$B$8:$H$307,MATCH(LARGE(Etapa3!$H$8:$H$307,A98),Etapa3!$H$8:$H$307,0),2),"")</f>
        <v/>
      </c>
      <c r="D98" s="27"/>
      <c r="E98" s="28"/>
      <c r="F98" s="29" t="str">
        <f t="shared" si="3"/>
        <v/>
      </c>
      <c r="G98" s="49"/>
      <c r="H98" s="72" t="str">
        <f t="shared" si="4"/>
        <v/>
      </c>
    </row>
    <row r="99" spans="1:8" ht="24.95" customHeight="1">
      <c r="A99" s="34">
        <v>92</v>
      </c>
      <c r="B99" s="36" t="str">
        <f>IFERROR(INDEX(Etapa3!$B$8:$H$307,MATCH(LARGE(Etapa3!$H$8:$H$307,A99),Etapa3!$H$8:$H$307,0),1),"")</f>
        <v/>
      </c>
      <c r="C99" s="36" t="str">
        <f>IFERROR(INDEX(Etapa3!$B$8:$H$307,MATCH(LARGE(Etapa3!$H$8:$H$307,A99),Etapa3!$H$8:$H$307,0),2),"")</f>
        <v/>
      </c>
      <c r="D99" s="27"/>
      <c r="E99" s="28"/>
      <c r="F99" s="29" t="str">
        <f t="shared" si="3"/>
        <v/>
      </c>
      <c r="G99" s="49"/>
      <c r="H99" s="72" t="str">
        <f t="shared" si="4"/>
        <v/>
      </c>
    </row>
    <row r="100" spans="1:8" ht="24.95" customHeight="1">
      <c r="A100" s="34">
        <v>93</v>
      </c>
      <c r="B100" s="36" t="str">
        <f>IFERROR(INDEX(Etapa3!$B$8:$H$307,MATCH(LARGE(Etapa3!$H$8:$H$307,A100),Etapa3!$H$8:$H$307,0),1),"")</f>
        <v/>
      </c>
      <c r="C100" s="36" t="str">
        <f>IFERROR(INDEX(Etapa3!$B$8:$H$307,MATCH(LARGE(Etapa3!$H$8:$H$307,A100),Etapa3!$H$8:$H$307,0),2),"")</f>
        <v/>
      </c>
      <c r="D100" s="27"/>
      <c r="E100" s="28"/>
      <c r="F100" s="29" t="str">
        <f t="shared" si="3"/>
        <v/>
      </c>
      <c r="G100" s="49"/>
      <c r="H100" s="72" t="str">
        <f t="shared" si="4"/>
        <v/>
      </c>
    </row>
    <row r="101" spans="1:8" ht="24.95" customHeight="1">
      <c r="A101" s="34">
        <v>94</v>
      </c>
      <c r="B101" s="36" t="str">
        <f>IFERROR(INDEX(Etapa3!$B$8:$H$307,MATCH(LARGE(Etapa3!$H$8:$H$307,A101),Etapa3!$H$8:$H$307,0),1),"")</f>
        <v/>
      </c>
      <c r="C101" s="36" t="str">
        <f>IFERROR(INDEX(Etapa3!$B$8:$H$307,MATCH(LARGE(Etapa3!$H$8:$H$307,A101),Etapa3!$H$8:$H$307,0),2),"")</f>
        <v/>
      </c>
      <c r="D101" s="27"/>
      <c r="E101" s="28"/>
      <c r="F101" s="29" t="str">
        <f t="shared" si="3"/>
        <v/>
      </c>
      <c r="G101" s="49"/>
      <c r="H101" s="72" t="str">
        <f t="shared" si="4"/>
        <v/>
      </c>
    </row>
    <row r="102" spans="1:8" ht="24.95" customHeight="1">
      <c r="A102" s="34">
        <v>95</v>
      </c>
      <c r="B102" s="36" t="str">
        <f>IFERROR(INDEX(Etapa3!$B$8:$H$307,MATCH(LARGE(Etapa3!$H$8:$H$307,A102),Etapa3!$H$8:$H$307,0),1),"")</f>
        <v/>
      </c>
      <c r="C102" s="36" t="str">
        <f>IFERROR(INDEX(Etapa3!$B$8:$H$307,MATCH(LARGE(Etapa3!$H$8:$H$307,A102),Etapa3!$H$8:$H$307,0),2),"")</f>
        <v/>
      </c>
      <c r="D102" s="27"/>
      <c r="E102" s="28"/>
      <c r="F102" s="29" t="str">
        <f t="shared" si="3"/>
        <v/>
      </c>
      <c r="G102" s="49"/>
      <c r="H102" s="72" t="str">
        <f t="shared" si="4"/>
        <v/>
      </c>
    </row>
    <row r="103" spans="1:8" ht="24.95" customHeight="1">
      <c r="A103" s="34">
        <v>96</v>
      </c>
      <c r="B103" s="36" t="str">
        <f>IFERROR(INDEX(Etapa3!$B$8:$H$307,MATCH(LARGE(Etapa3!$H$8:$H$307,A103),Etapa3!$H$8:$H$307,0),1),"")</f>
        <v/>
      </c>
      <c r="C103" s="36" t="str">
        <f>IFERROR(INDEX(Etapa3!$B$8:$H$307,MATCH(LARGE(Etapa3!$H$8:$H$307,A103),Etapa3!$H$8:$H$307,0),2),"")</f>
        <v/>
      </c>
      <c r="D103" s="27"/>
      <c r="E103" s="28"/>
      <c r="F103" s="29" t="str">
        <f t="shared" si="3"/>
        <v/>
      </c>
      <c r="G103" s="49"/>
      <c r="H103" s="72" t="str">
        <f t="shared" si="4"/>
        <v/>
      </c>
    </row>
    <row r="104" spans="1:8" ht="24.95" customHeight="1">
      <c r="A104" s="34">
        <v>97</v>
      </c>
      <c r="B104" s="36" t="str">
        <f>IFERROR(INDEX(Etapa3!$B$8:$H$307,MATCH(LARGE(Etapa3!$H$8:$H$307,A104),Etapa3!$H$8:$H$307,0),1),"")</f>
        <v/>
      </c>
      <c r="C104" s="36" t="str">
        <f>IFERROR(INDEX(Etapa3!$B$8:$H$307,MATCH(LARGE(Etapa3!$H$8:$H$307,A104),Etapa3!$H$8:$H$307,0),2),"")</f>
        <v/>
      </c>
      <c r="D104" s="27"/>
      <c r="E104" s="28"/>
      <c r="F104" s="29" t="str">
        <f t="shared" si="3"/>
        <v/>
      </c>
      <c r="G104" s="49"/>
      <c r="H104" s="72" t="str">
        <f t="shared" si="4"/>
        <v/>
      </c>
    </row>
    <row r="105" spans="1:8" ht="24.95" customHeight="1">
      <c r="A105" s="34">
        <v>98</v>
      </c>
      <c r="B105" s="36" t="str">
        <f>IFERROR(INDEX(Etapa3!$B$8:$H$307,MATCH(LARGE(Etapa3!$H$8:$H$307,A105),Etapa3!$H$8:$H$307,0),1),"")</f>
        <v/>
      </c>
      <c r="C105" s="36" t="str">
        <f>IFERROR(INDEX(Etapa3!$B$8:$H$307,MATCH(LARGE(Etapa3!$H$8:$H$307,A105),Etapa3!$H$8:$H$307,0),2),"")</f>
        <v/>
      </c>
      <c r="D105" s="27"/>
      <c r="E105" s="28"/>
      <c r="F105" s="29" t="str">
        <f t="shared" si="3"/>
        <v/>
      </c>
      <c r="G105" s="49"/>
      <c r="H105" s="72" t="str">
        <f t="shared" si="4"/>
        <v/>
      </c>
    </row>
    <row r="106" spans="1:8" ht="24.95" customHeight="1">
      <c r="A106" s="34">
        <v>99</v>
      </c>
      <c r="B106" s="36" t="str">
        <f>IFERROR(INDEX(Etapa3!$B$8:$H$307,MATCH(LARGE(Etapa3!$H$8:$H$307,A106),Etapa3!$H$8:$H$307,0),1),"")</f>
        <v/>
      </c>
      <c r="C106" s="36" t="str">
        <f>IFERROR(INDEX(Etapa3!$B$8:$H$307,MATCH(LARGE(Etapa3!$H$8:$H$307,A106),Etapa3!$H$8:$H$307,0),2),"")</f>
        <v/>
      </c>
      <c r="D106" s="27"/>
      <c r="E106" s="28"/>
      <c r="F106" s="29" t="str">
        <f t="shared" si="3"/>
        <v/>
      </c>
      <c r="G106" s="49"/>
      <c r="H106" s="72" t="str">
        <f t="shared" si="4"/>
        <v/>
      </c>
    </row>
    <row r="107" spans="1:8" ht="24.95" customHeight="1">
      <c r="A107" s="34">
        <v>100</v>
      </c>
      <c r="B107" s="36" t="str">
        <f>IFERROR(INDEX(Etapa3!$B$8:$H$307,MATCH(LARGE(Etapa3!$H$8:$H$307,A107),Etapa3!$H$8:$H$307,0),1),"")</f>
        <v/>
      </c>
      <c r="C107" s="36" t="str">
        <f>IFERROR(INDEX(Etapa3!$B$8:$H$307,MATCH(LARGE(Etapa3!$H$8:$H$307,A107),Etapa3!$H$8:$H$307,0),2),"")</f>
        <v/>
      </c>
      <c r="D107" s="27"/>
      <c r="E107" s="28"/>
      <c r="F107" s="29" t="str">
        <f t="shared" si="3"/>
        <v/>
      </c>
      <c r="G107" s="49"/>
      <c r="H107" s="72" t="str">
        <f t="shared" si="4"/>
        <v/>
      </c>
    </row>
    <row r="108" spans="1:8" ht="24.95" customHeight="1">
      <c r="A108" s="34">
        <v>101</v>
      </c>
      <c r="B108" s="36" t="str">
        <f>IFERROR(INDEX(Etapa3!$B$8:$H$307,MATCH(LARGE(Etapa3!$H$8:$H$307,A108),Etapa3!$H$8:$H$307,0),1),"")</f>
        <v/>
      </c>
      <c r="C108" s="36" t="str">
        <f>IFERROR(INDEX(Etapa3!$B$8:$H$307,MATCH(LARGE(Etapa3!$H$8:$H$307,A108),Etapa3!$H$8:$H$307,0),2),"")</f>
        <v/>
      </c>
      <c r="D108" s="27"/>
      <c r="E108" s="28"/>
      <c r="F108" s="29" t="str">
        <f t="shared" si="3"/>
        <v/>
      </c>
      <c r="G108" s="49"/>
      <c r="H108" s="72" t="str">
        <f t="shared" si="4"/>
        <v/>
      </c>
    </row>
    <row r="109" spans="1:8" ht="24.95" customHeight="1">
      <c r="A109" s="34">
        <v>102</v>
      </c>
      <c r="B109" s="36" t="str">
        <f>IFERROR(INDEX(Etapa3!$B$8:$H$307,MATCH(LARGE(Etapa3!$H$8:$H$307,A109),Etapa3!$H$8:$H$307,0),1),"")</f>
        <v/>
      </c>
      <c r="C109" s="36" t="str">
        <f>IFERROR(INDEX(Etapa3!$B$8:$H$307,MATCH(LARGE(Etapa3!$H$8:$H$307,A109),Etapa3!$H$8:$H$307,0),2),"")</f>
        <v/>
      </c>
      <c r="D109" s="27"/>
      <c r="E109" s="28"/>
      <c r="F109" s="29" t="str">
        <f t="shared" si="3"/>
        <v/>
      </c>
      <c r="G109" s="49"/>
      <c r="H109" s="72" t="str">
        <f t="shared" si="4"/>
        <v/>
      </c>
    </row>
    <row r="110" spans="1:8" ht="24.95" customHeight="1">
      <c r="A110" s="34">
        <v>103</v>
      </c>
      <c r="B110" s="36" t="str">
        <f>IFERROR(INDEX(Etapa3!$B$8:$H$307,MATCH(LARGE(Etapa3!$H$8:$H$307,A110),Etapa3!$H$8:$H$307,0),1),"")</f>
        <v/>
      </c>
      <c r="C110" s="36" t="str">
        <f>IFERROR(INDEX(Etapa3!$B$8:$H$307,MATCH(LARGE(Etapa3!$H$8:$H$307,A110),Etapa3!$H$8:$H$307,0),2),"")</f>
        <v/>
      </c>
      <c r="D110" s="27"/>
      <c r="E110" s="28"/>
      <c r="F110" s="29" t="str">
        <f t="shared" si="3"/>
        <v/>
      </c>
      <c r="G110" s="49"/>
      <c r="H110" s="72" t="str">
        <f t="shared" si="4"/>
        <v/>
      </c>
    </row>
    <row r="111" spans="1:8" ht="24.95" customHeight="1">
      <c r="A111" s="34">
        <v>104</v>
      </c>
      <c r="B111" s="36" t="str">
        <f>IFERROR(INDEX(Etapa3!$B$8:$H$307,MATCH(LARGE(Etapa3!$H$8:$H$307,A111),Etapa3!$H$8:$H$307,0),1),"")</f>
        <v/>
      </c>
      <c r="C111" s="36" t="str">
        <f>IFERROR(INDEX(Etapa3!$B$8:$H$307,MATCH(LARGE(Etapa3!$H$8:$H$307,A111),Etapa3!$H$8:$H$307,0),2),"")</f>
        <v/>
      </c>
      <c r="D111" s="27"/>
      <c r="E111" s="28"/>
      <c r="F111" s="29" t="str">
        <f t="shared" si="3"/>
        <v/>
      </c>
      <c r="G111" s="49"/>
      <c r="H111" s="72" t="str">
        <f t="shared" si="4"/>
        <v/>
      </c>
    </row>
    <row r="112" spans="1:8" ht="24.95" customHeight="1">
      <c r="A112" s="34">
        <v>105</v>
      </c>
      <c r="B112" s="36" t="str">
        <f>IFERROR(INDEX(Etapa3!$B$8:$H$307,MATCH(LARGE(Etapa3!$H$8:$H$307,A112),Etapa3!$H$8:$H$307,0),1),"")</f>
        <v/>
      </c>
      <c r="C112" s="36" t="str">
        <f>IFERROR(INDEX(Etapa3!$B$8:$H$307,MATCH(LARGE(Etapa3!$H$8:$H$307,A112),Etapa3!$H$8:$H$307,0),2),"")</f>
        <v/>
      </c>
      <c r="D112" s="27"/>
      <c r="E112" s="28"/>
      <c r="F112" s="29" t="str">
        <f t="shared" si="3"/>
        <v/>
      </c>
      <c r="G112" s="49"/>
      <c r="H112" s="72" t="str">
        <f t="shared" si="4"/>
        <v/>
      </c>
    </row>
    <row r="113" spans="1:8" ht="24.95" customHeight="1">
      <c r="A113" s="34">
        <v>106</v>
      </c>
      <c r="B113" s="36" t="str">
        <f>IFERROR(INDEX(Etapa3!$B$8:$H$307,MATCH(LARGE(Etapa3!$H$8:$H$307,A113),Etapa3!$H$8:$H$307,0),1),"")</f>
        <v/>
      </c>
      <c r="C113" s="36" t="str">
        <f>IFERROR(INDEX(Etapa3!$B$8:$H$307,MATCH(LARGE(Etapa3!$H$8:$H$307,A113),Etapa3!$H$8:$H$307,0),2),"")</f>
        <v/>
      </c>
      <c r="D113" s="27"/>
      <c r="E113" s="28"/>
      <c r="F113" s="29" t="str">
        <f t="shared" si="3"/>
        <v/>
      </c>
      <c r="G113" s="49"/>
      <c r="H113" s="72" t="str">
        <f t="shared" si="4"/>
        <v/>
      </c>
    </row>
    <row r="114" spans="1:8" ht="24.95" customHeight="1">
      <c r="A114" s="34">
        <v>107</v>
      </c>
      <c r="B114" s="36" t="str">
        <f>IFERROR(INDEX(Etapa3!$B$8:$H$307,MATCH(LARGE(Etapa3!$H$8:$H$307,A114),Etapa3!$H$8:$H$307,0),1),"")</f>
        <v/>
      </c>
      <c r="C114" s="36" t="str">
        <f>IFERROR(INDEX(Etapa3!$B$8:$H$307,MATCH(LARGE(Etapa3!$H$8:$H$307,A114),Etapa3!$H$8:$H$307,0),2),"")</f>
        <v/>
      </c>
      <c r="D114" s="27"/>
      <c r="E114" s="28"/>
      <c r="F114" s="29" t="str">
        <f t="shared" si="3"/>
        <v/>
      </c>
      <c r="G114" s="49"/>
      <c r="H114" s="72" t="str">
        <f t="shared" si="4"/>
        <v/>
      </c>
    </row>
    <row r="115" spans="1:8" ht="24.95" customHeight="1">
      <c r="A115" s="34">
        <v>108</v>
      </c>
      <c r="B115" s="36" t="str">
        <f>IFERROR(INDEX(Etapa3!$B$8:$H$307,MATCH(LARGE(Etapa3!$H$8:$H$307,A115),Etapa3!$H$8:$H$307,0),1),"")</f>
        <v/>
      </c>
      <c r="C115" s="36" t="str">
        <f>IFERROR(INDEX(Etapa3!$B$8:$H$307,MATCH(LARGE(Etapa3!$H$8:$H$307,A115),Etapa3!$H$8:$H$307,0),2),"")</f>
        <v/>
      </c>
      <c r="D115" s="27"/>
      <c r="E115" s="28"/>
      <c r="F115" s="29" t="str">
        <f t="shared" si="3"/>
        <v/>
      </c>
      <c r="G115" s="49"/>
      <c r="H115" s="72" t="str">
        <f t="shared" si="4"/>
        <v/>
      </c>
    </row>
    <row r="116" spans="1:8" ht="24.95" customHeight="1">
      <c r="A116" s="34">
        <v>109</v>
      </c>
      <c r="B116" s="36" t="str">
        <f>IFERROR(INDEX(Etapa3!$B$8:$H$307,MATCH(LARGE(Etapa3!$H$8:$H$307,A116),Etapa3!$H$8:$H$307,0),1),"")</f>
        <v/>
      </c>
      <c r="C116" s="36" t="str">
        <f>IFERROR(INDEX(Etapa3!$B$8:$H$307,MATCH(LARGE(Etapa3!$H$8:$H$307,A116),Etapa3!$H$8:$H$307,0),2),"")</f>
        <v/>
      </c>
      <c r="D116" s="27"/>
      <c r="E116" s="28"/>
      <c r="F116" s="29" t="str">
        <f t="shared" si="3"/>
        <v/>
      </c>
      <c r="G116" s="49"/>
      <c r="H116" s="72" t="str">
        <f t="shared" si="4"/>
        <v/>
      </c>
    </row>
    <row r="117" spans="1:8" ht="24.95" customHeight="1">
      <c r="A117" s="34">
        <v>110</v>
      </c>
      <c r="B117" s="36" t="str">
        <f>IFERROR(INDEX(Etapa3!$B$8:$H$307,MATCH(LARGE(Etapa3!$H$8:$H$307,A117),Etapa3!$H$8:$H$307,0),1),"")</f>
        <v/>
      </c>
      <c r="C117" s="36" t="str">
        <f>IFERROR(INDEX(Etapa3!$B$8:$H$307,MATCH(LARGE(Etapa3!$H$8:$H$307,A117),Etapa3!$H$8:$H$307,0),2),"")</f>
        <v/>
      </c>
      <c r="D117" s="27"/>
      <c r="E117" s="28"/>
      <c r="F117" s="29" t="str">
        <f t="shared" si="3"/>
        <v/>
      </c>
      <c r="G117" s="49"/>
      <c r="H117" s="72" t="str">
        <f t="shared" si="4"/>
        <v/>
      </c>
    </row>
    <row r="118" spans="1:8" ht="24.95" customHeight="1">
      <c r="A118" s="34">
        <v>111</v>
      </c>
      <c r="B118" s="36" t="str">
        <f>IFERROR(INDEX(Etapa3!$B$8:$H$307,MATCH(LARGE(Etapa3!$H$8:$H$307,A118),Etapa3!$H$8:$H$307,0),1),"")</f>
        <v/>
      </c>
      <c r="C118" s="36" t="str">
        <f>IFERROR(INDEX(Etapa3!$B$8:$H$307,MATCH(LARGE(Etapa3!$H$8:$H$307,A118),Etapa3!$H$8:$H$307,0),2),"")</f>
        <v/>
      </c>
      <c r="D118" s="27"/>
      <c r="E118" s="28"/>
      <c r="F118" s="29" t="str">
        <f t="shared" si="3"/>
        <v/>
      </c>
      <c r="G118" s="49"/>
      <c r="H118" s="72" t="str">
        <f t="shared" si="4"/>
        <v/>
      </c>
    </row>
    <row r="119" spans="1:8" ht="24.95" customHeight="1">
      <c r="A119" s="34">
        <v>112</v>
      </c>
      <c r="B119" s="36" t="str">
        <f>IFERROR(INDEX(Etapa3!$B$8:$H$307,MATCH(LARGE(Etapa3!$H$8:$H$307,A119),Etapa3!$H$8:$H$307,0),1),"")</f>
        <v/>
      </c>
      <c r="C119" s="36" t="str">
        <f>IFERROR(INDEX(Etapa3!$B$8:$H$307,MATCH(LARGE(Etapa3!$H$8:$H$307,A119),Etapa3!$H$8:$H$307,0),2),"")</f>
        <v/>
      </c>
      <c r="D119" s="27"/>
      <c r="E119" s="28"/>
      <c r="F119" s="29" t="str">
        <f t="shared" si="3"/>
        <v/>
      </c>
      <c r="G119" s="49"/>
      <c r="H119" s="72" t="str">
        <f t="shared" si="4"/>
        <v/>
      </c>
    </row>
    <row r="120" spans="1:8" ht="24.95" customHeight="1">
      <c r="A120" s="34">
        <v>113</v>
      </c>
      <c r="B120" s="36" t="str">
        <f>IFERROR(INDEX(Etapa3!$B$8:$H$307,MATCH(LARGE(Etapa3!$H$8:$H$307,A120),Etapa3!$H$8:$H$307,0),1),"")</f>
        <v/>
      </c>
      <c r="C120" s="36" t="str">
        <f>IFERROR(INDEX(Etapa3!$B$8:$H$307,MATCH(LARGE(Etapa3!$H$8:$H$307,A120),Etapa3!$H$8:$H$307,0),2),"")</f>
        <v/>
      </c>
      <c r="D120" s="27"/>
      <c r="E120" s="28"/>
      <c r="F120" s="29" t="str">
        <f t="shared" si="3"/>
        <v/>
      </c>
      <c r="G120" s="49"/>
      <c r="H120" s="72" t="str">
        <f t="shared" si="4"/>
        <v/>
      </c>
    </row>
    <row r="121" spans="1:8" ht="24.95" customHeight="1">
      <c r="A121" s="34">
        <v>114</v>
      </c>
      <c r="B121" s="36" t="str">
        <f>IFERROR(INDEX(Etapa3!$B$8:$H$307,MATCH(LARGE(Etapa3!$H$8:$H$307,A121),Etapa3!$H$8:$H$307,0),1),"")</f>
        <v/>
      </c>
      <c r="C121" s="36" t="str">
        <f>IFERROR(INDEX(Etapa3!$B$8:$H$307,MATCH(LARGE(Etapa3!$H$8:$H$307,A121),Etapa3!$H$8:$H$307,0),2),"")</f>
        <v/>
      </c>
      <c r="D121" s="27"/>
      <c r="E121" s="28"/>
      <c r="F121" s="29" t="str">
        <f t="shared" si="3"/>
        <v/>
      </c>
      <c r="G121" s="49"/>
      <c r="H121" s="72" t="str">
        <f t="shared" si="4"/>
        <v/>
      </c>
    </row>
    <row r="122" spans="1:8" ht="24.95" customHeight="1">
      <c r="A122" s="34">
        <v>115</v>
      </c>
      <c r="B122" s="36" t="str">
        <f>IFERROR(INDEX(Etapa3!$B$8:$H$307,MATCH(LARGE(Etapa3!$H$8:$H$307,A122),Etapa3!$H$8:$H$307,0),1),"")</f>
        <v/>
      </c>
      <c r="C122" s="36" t="str">
        <f>IFERROR(INDEX(Etapa3!$B$8:$H$307,MATCH(LARGE(Etapa3!$H$8:$H$307,A122),Etapa3!$H$8:$H$307,0),2),"")</f>
        <v/>
      </c>
      <c r="D122" s="27"/>
      <c r="E122" s="28"/>
      <c r="F122" s="29" t="str">
        <f t="shared" si="3"/>
        <v/>
      </c>
      <c r="G122" s="49"/>
      <c r="H122" s="72" t="str">
        <f t="shared" si="4"/>
        <v/>
      </c>
    </row>
    <row r="123" spans="1:8" ht="24.95" customHeight="1">
      <c r="A123" s="34">
        <v>116</v>
      </c>
      <c r="B123" s="36" t="str">
        <f>IFERROR(INDEX(Etapa3!$B$8:$H$307,MATCH(LARGE(Etapa3!$H$8:$H$307,A123),Etapa3!$H$8:$H$307,0),1),"")</f>
        <v/>
      </c>
      <c r="C123" s="36" t="str">
        <f>IFERROR(INDEX(Etapa3!$B$8:$H$307,MATCH(LARGE(Etapa3!$H$8:$H$307,A123),Etapa3!$H$8:$H$307,0),2),"")</f>
        <v/>
      </c>
      <c r="D123" s="27"/>
      <c r="E123" s="28"/>
      <c r="F123" s="29" t="str">
        <f t="shared" si="3"/>
        <v/>
      </c>
      <c r="G123" s="49"/>
      <c r="H123" s="72" t="str">
        <f t="shared" si="4"/>
        <v/>
      </c>
    </row>
    <row r="124" spans="1:8" ht="24.95" customHeight="1">
      <c r="A124" s="34">
        <v>117</v>
      </c>
      <c r="B124" s="36" t="str">
        <f>IFERROR(INDEX(Etapa3!$B$8:$H$307,MATCH(LARGE(Etapa3!$H$8:$H$307,A124),Etapa3!$H$8:$H$307,0),1),"")</f>
        <v/>
      </c>
      <c r="C124" s="36" t="str">
        <f>IFERROR(INDEX(Etapa3!$B$8:$H$307,MATCH(LARGE(Etapa3!$H$8:$H$307,A124),Etapa3!$H$8:$H$307,0),2),"")</f>
        <v/>
      </c>
      <c r="D124" s="27"/>
      <c r="E124" s="28"/>
      <c r="F124" s="29" t="str">
        <f t="shared" si="3"/>
        <v/>
      </c>
      <c r="G124" s="49"/>
      <c r="H124" s="72" t="str">
        <f t="shared" si="4"/>
        <v/>
      </c>
    </row>
    <row r="125" spans="1:8" ht="24.95" customHeight="1">
      <c r="A125" s="34">
        <v>118</v>
      </c>
      <c r="B125" s="36" t="str">
        <f>IFERROR(INDEX(Etapa3!$B$8:$H$307,MATCH(LARGE(Etapa3!$H$8:$H$307,A125),Etapa3!$H$8:$H$307,0),1),"")</f>
        <v/>
      </c>
      <c r="C125" s="36" t="str">
        <f>IFERROR(INDEX(Etapa3!$B$8:$H$307,MATCH(LARGE(Etapa3!$H$8:$H$307,A125),Etapa3!$H$8:$H$307,0),2),"")</f>
        <v/>
      </c>
      <c r="D125" s="27"/>
      <c r="E125" s="28"/>
      <c r="F125" s="29" t="str">
        <f t="shared" si="3"/>
        <v/>
      </c>
      <c r="G125" s="49"/>
      <c r="H125" s="72" t="str">
        <f t="shared" si="4"/>
        <v/>
      </c>
    </row>
    <row r="126" spans="1:8" ht="24.95" customHeight="1">
      <c r="A126" s="34">
        <v>119</v>
      </c>
      <c r="B126" s="36" t="str">
        <f>IFERROR(INDEX(Etapa3!$B$8:$H$307,MATCH(LARGE(Etapa3!$H$8:$H$307,A126),Etapa3!$H$8:$H$307,0),1),"")</f>
        <v/>
      </c>
      <c r="C126" s="36" t="str">
        <f>IFERROR(INDEX(Etapa3!$B$8:$H$307,MATCH(LARGE(Etapa3!$H$8:$H$307,A126),Etapa3!$H$8:$H$307,0),2),"")</f>
        <v/>
      </c>
      <c r="D126" s="27"/>
      <c r="E126" s="28"/>
      <c r="F126" s="29" t="str">
        <f t="shared" si="3"/>
        <v/>
      </c>
      <c r="G126" s="49"/>
      <c r="H126" s="72" t="str">
        <f t="shared" si="4"/>
        <v/>
      </c>
    </row>
    <row r="127" spans="1:8" ht="24.95" customHeight="1">
      <c r="A127" s="34">
        <v>120</v>
      </c>
      <c r="B127" s="36" t="str">
        <f>IFERROR(INDEX(Etapa3!$B$8:$H$307,MATCH(LARGE(Etapa3!$H$8:$H$307,A127),Etapa3!$H$8:$H$307,0),1),"")</f>
        <v/>
      </c>
      <c r="C127" s="36" t="str">
        <f>IFERROR(INDEX(Etapa3!$B$8:$H$307,MATCH(LARGE(Etapa3!$H$8:$H$307,A127),Etapa3!$H$8:$H$307,0),2),"")</f>
        <v/>
      </c>
      <c r="D127" s="27"/>
      <c r="E127" s="28"/>
      <c r="F127" s="29" t="str">
        <f t="shared" si="3"/>
        <v/>
      </c>
      <c r="G127" s="49"/>
      <c r="H127" s="72" t="str">
        <f t="shared" si="4"/>
        <v/>
      </c>
    </row>
    <row r="128" spans="1:8" ht="24.95" customHeight="1">
      <c r="A128" s="34">
        <v>121</v>
      </c>
      <c r="B128" s="36" t="str">
        <f>IFERROR(INDEX(Etapa3!$B$8:$H$307,MATCH(LARGE(Etapa3!$H$8:$H$307,A128),Etapa3!$H$8:$H$307,0),1),"")</f>
        <v/>
      </c>
      <c r="C128" s="36" t="str">
        <f>IFERROR(INDEX(Etapa3!$B$8:$H$307,MATCH(LARGE(Etapa3!$H$8:$H$307,A128),Etapa3!$H$8:$H$307,0),2),"")</f>
        <v/>
      </c>
      <c r="D128" s="27"/>
      <c r="E128" s="28"/>
      <c r="F128" s="29" t="str">
        <f t="shared" si="3"/>
        <v/>
      </c>
      <c r="G128" s="49"/>
      <c r="H128" s="72" t="str">
        <f t="shared" si="4"/>
        <v/>
      </c>
    </row>
    <row r="129" spans="1:8" ht="24.95" customHeight="1">
      <c r="A129" s="34">
        <v>122</v>
      </c>
      <c r="B129" s="36" t="str">
        <f>IFERROR(INDEX(Etapa3!$B$8:$H$307,MATCH(LARGE(Etapa3!$H$8:$H$307,A129),Etapa3!$H$8:$H$307,0),1),"")</f>
        <v/>
      </c>
      <c r="C129" s="36" t="str">
        <f>IFERROR(INDEX(Etapa3!$B$8:$H$307,MATCH(LARGE(Etapa3!$H$8:$H$307,A129),Etapa3!$H$8:$H$307,0),2),"")</f>
        <v/>
      </c>
      <c r="D129" s="27"/>
      <c r="E129" s="28"/>
      <c r="F129" s="29" t="str">
        <f t="shared" si="3"/>
        <v/>
      </c>
      <c r="G129" s="49"/>
      <c r="H129" s="72" t="str">
        <f t="shared" si="4"/>
        <v/>
      </c>
    </row>
    <row r="130" spans="1:8" ht="24.95" customHeight="1">
      <c r="A130" s="34">
        <v>123</v>
      </c>
      <c r="B130" s="36" t="str">
        <f>IFERROR(INDEX(Etapa3!$B$8:$H$307,MATCH(LARGE(Etapa3!$H$8:$H$307,A130),Etapa3!$H$8:$H$307,0),1),"")</f>
        <v/>
      </c>
      <c r="C130" s="36" t="str">
        <f>IFERROR(INDEX(Etapa3!$B$8:$H$307,MATCH(LARGE(Etapa3!$H$8:$H$307,A130),Etapa3!$H$8:$H$307,0),2),"")</f>
        <v/>
      </c>
      <c r="D130" s="27"/>
      <c r="E130" s="28"/>
      <c r="F130" s="29" t="str">
        <f t="shared" si="3"/>
        <v/>
      </c>
      <c r="G130" s="49"/>
      <c r="H130" s="72" t="str">
        <f t="shared" si="4"/>
        <v/>
      </c>
    </row>
    <row r="131" spans="1:8" ht="24.95" customHeight="1">
      <c r="A131" s="34">
        <v>124</v>
      </c>
      <c r="B131" s="36" t="str">
        <f>IFERROR(INDEX(Etapa3!$B$8:$H$307,MATCH(LARGE(Etapa3!$H$8:$H$307,A131),Etapa3!$H$8:$H$307,0),1),"")</f>
        <v/>
      </c>
      <c r="C131" s="36" t="str">
        <f>IFERROR(INDEX(Etapa3!$B$8:$H$307,MATCH(LARGE(Etapa3!$H$8:$H$307,A131),Etapa3!$H$8:$H$307,0),2),"")</f>
        <v/>
      </c>
      <c r="D131" s="27"/>
      <c r="E131" s="28"/>
      <c r="F131" s="29" t="str">
        <f t="shared" si="3"/>
        <v/>
      </c>
      <c r="G131" s="49"/>
      <c r="H131" s="72" t="str">
        <f t="shared" si="4"/>
        <v/>
      </c>
    </row>
    <row r="132" spans="1:8" ht="24.95" customHeight="1">
      <c r="A132" s="34">
        <v>125</v>
      </c>
      <c r="B132" s="36" t="str">
        <f>IFERROR(INDEX(Etapa3!$B$8:$H$307,MATCH(LARGE(Etapa3!$H$8:$H$307,A132),Etapa3!$H$8:$H$307,0),1),"")</f>
        <v/>
      </c>
      <c r="C132" s="36" t="str">
        <f>IFERROR(INDEX(Etapa3!$B$8:$H$307,MATCH(LARGE(Etapa3!$H$8:$H$307,A132),Etapa3!$H$8:$H$307,0),2),"")</f>
        <v/>
      </c>
      <c r="D132" s="27"/>
      <c r="E132" s="28"/>
      <c r="F132" s="29" t="str">
        <f t="shared" si="3"/>
        <v/>
      </c>
      <c r="G132" s="49"/>
      <c r="H132" s="72" t="str">
        <f t="shared" si="4"/>
        <v/>
      </c>
    </row>
    <row r="133" spans="1:8" ht="24.95" customHeight="1">
      <c r="A133" s="34">
        <v>126</v>
      </c>
      <c r="B133" s="36" t="str">
        <f>IFERROR(INDEX(Etapa3!$B$8:$H$307,MATCH(LARGE(Etapa3!$H$8:$H$307,A133),Etapa3!$H$8:$H$307,0),1),"")</f>
        <v/>
      </c>
      <c r="C133" s="36" t="str">
        <f>IFERROR(INDEX(Etapa3!$B$8:$H$307,MATCH(LARGE(Etapa3!$H$8:$H$307,A133),Etapa3!$H$8:$H$307,0),2),"")</f>
        <v/>
      </c>
      <c r="D133" s="27"/>
      <c r="E133" s="28"/>
      <c r="F133" s="29" t="str">
        <f t="shared" si="3"/>
        <v/>
      </c>
      <c r="G133" s="49"/>
      <c r="H133" s="72" t="str">
        <f t="shared" si="4"/>
        <v/>
      </c>
    </row>
    <row r="134" spans="1:8" ht="24.95" customHeight="1">
      <c r="A134" s="34">
        <v>127</v>
      </c>
      <c r="B134" s="36" t="str">
        <f>IFERROR(INDEX(Etapa3!$B$8:$H$307,MATCH(LARGE(Etapa3!$H$8:$H$307,A134),Etapa3!$H$8:$H$307,0),1),"")</f>
        <v/>
      </c>
      <c r="C134" s="36" t="str">
        <f>IFERROR(INDEX(Etapa3!$B$8:$H$307,MATCH(LARGE(Etapa3!$H$8:$H$307,A134),Etapa3!$H$8:$H$307,0),2),"")</f>
        <v/>
      </c>
      <c r="D134" s="27"/>
      <c r="E134" s="28"/>
      <c r="F134" s="29" t="str">
        <f t="shared" si="3"/>
        <v/>
      </c>
      <c r="G134" s="49"/>
      <c r="H134" s="72" t="str">
        <f t="shared" si="4"/>
        <v/>
      </c>
    </row>
    <row r="135" spans="1:8" ht="24.95" customHeight="1">
      <c r="A135" s="34">
        <v>128</v>
      </c>
      <c r="B135" s="36" t="str">
        <f>IFERROR(INDEX(Etapa3!$B$8:$H$307,MATCH(LARGE(Etapa3!$H$8:$H$307,A135),Etapa3!$H$8:$H$307,0),1),"")</f>
        <v/>
      </c>
      <c r="C135" s="36" t="str">
        <f>IFERROR(INDEX(Etapa3!$B$8:$H$307,MATCH(LARGE(Etapa3!$H$8:$H$307,A135),Etapa3!$H$8:$H$307,0),2),"")</f>
        <v/>
      </c>
      <c r="D135" s="27"/>
      <c r="E135" s="28"/>
      <c r="F135" s="29" t="str">
        <f t="shared" si="3"/>
        <v/>
      </c>
      <c r="G135" s="49"/>
      <c r="H135" s="72" t="str">
        <f t="shared" si="4"/>
        <v/>
      </c>
    </row>
    <row r="136" spans="1:8" ht="24.95" customHeight="1">
      <c r="A136" s="34">
        <v>129</v>
      </c>
      <c r="B136" s="36" t="str">
        <f>IFERROR(INDEX(Etapa3!$B$8:$H$307,MATCH(LARGE(Etapa3!$H$8:$H$307,A136),Etapa3!$H$8:$H$307,0),1),"")</f>
        <v/>
      </c>
      <c r="C136" s="36" t="str">
        <f>IFERROR(INDEX(Etapa3!$B$8:$H$307,MATCH(LARGE(Etapa3!$H$8:$H$307,A136),Etapa3!$H$8:$H$307,0),2),"")</f>
        <v/>
      </c>
      <c r="D136" s="27"/>
      <c r="E136" s="28"/>
      <c r="F136" s="29" t="str">
        <f t="shared" si="3"/>
        <v/>
      </c>
      <c r="G136" s="49"/>
      <c r="H136" s="72" t="str">
        <f t="shared" si="4"/>
        <v/>
      </c>
    </row>
    <row r="137" spans="1:8" ht="24.95" customHeight="1">
      <c r="A137" s="34">
        <v>130</v>
      </c>
      <c r="B137" s="36" t="str">
        <f>IFERROR(INDEX(Etapa3!$B$8:$H$307,MATCH(LARGE(Etapa3!$H$8:$H$307,A137),Etapa3!$H$8:$H$307,0),1),"")</f>
        <v/>
      </c>
      <c r="C137" s="36" t="str">
        <f>IFERROR(INDEX(Etapa3!$B$8:$H$307,MATCH(LARGE(Etapa3!$H$8:$H$307,A137),Etapa3!$H$8:$H$307,0),2),"")</f>
        <v/>
      </c>
      <c r="D137" s="27"/>
      <c r="E137" s="28"/>
      <c r="F137" s="29" t="str">
        <f t="shared" ref="F137:F200" si="5">IF(OR(B137="",D137=""),"",IFERROR(IF(D137&gt;$N$9,$O$8,IF(D137&gt;$N$10,$O$9,IF(D137&gt;$N$11,$O$10,IF(D137&gt;$N$12,$O$11,$O$12)))),""))</f>
        <v/>
      </c>
      <c r="G137" s="49"/>
      <c r="H137" s="72" t="str">
        <f t="shared" ref="H137:H200" si="6">IF(OR(B137="",E137="",E137&lt;&gt;"Aprovado"),"",D137+(ROW()/100000))</f>
        <v/>
      </c>
    </row>
    <row r="138" spans="1:8" ht="24.95" customHeight="1">
      <c r="A138" s="34">
        <v>131</v>
      </c>
      <c r="B138" s="36" t="str">
        <f>IFERROR(INDEX(Etapa3!$B$8:$H$307,MATCH(LARGE(Etapa3!$H$8:$H$307,A138),Etapa3!$H$8:$H$307,0),1),"")</f>
        <v/>
      </c>
      <c r="C138" s="36" t="str">
        <f>IFERROR(INDEX(Etapa3!$B$8:$H$307,MATCH(LARGE(Etapa3!$H$8:$H$307,A138),Etapa3!$H$8:$H$307,0),2),"")</f>
        <v/>
      </c>
      <c r="D138" s="27"/>
      <c r="E138" s="28"/>
      <c r="F138" s="29" t="str">
        <f t="shared" si="5"/>
        <v/>
      </c>
      <c r="G138" s="49"/>
      <c r="H138" s="72" t="str">
        <f t="shared" si="6"/>
        <v/>
      </c>
    </row>
    <row r="139" spans="1:8" ht="24.95" customHeight="1">
      <c r="A139" s="34">
        <v>132</v>
      </c>
      <c r="B139" s="36" t="str">
        <f>IFERROR(INDEX(Etapa3!$B$8:$H$307,MATCH(LARGE(Etapa3!$H$8:$H$307,A139),Etapa3!$H$8:$H$307,0),1),"")</f>
        <v/>
      </c>
      <c r="C139" s="36" t="str">
        <f>IFERROR(INDEX(Etapa3!$B$8:$H$307,MATCH(LARGE(Etapa3!$H$8:$H$307,A139),Etapa3!$H$8:$H$307,0),2),"")</f>
        <v/>
      </c>
      <c r="D139" s="27"/>
      <c r="E139" s="28"/>
      <c r="F139" s="29" t="str">
        <f t="shared" si="5"/>
        <v/>
      </c>
      <c r="G139" s="49"/>
      <c r="H139" s="72" t="str">
        <f t="shared" si="6"/>
        <v/>
      </c>
    </row>
    <row r="140" spans="1:8" ht="24.95" customHeight="1">
      <c r="A140" s="34">
        <v>133</v>
      </c>
      <c r="B140" s="36" t="str">
        <f>IFERROR(INDEX(Etapa3!$B$8:$H$307,MATCH(LARGE(Etapa3!$H$8:$H$307,A140),Etapa3!$H$8:$H$307,0),1),"")</f>
        <v/>
      </c>
      <c r="C140" s="36" t="str">
        <f>IFERROR(INDEX(Etapa3!$B$8:$H$307,MATCH(LARGE(Etapa3!$H$8:$H$307,A140),Etapa3!$H$8:$H$307,0),2),"")</f>
        <v/>
      </c>
      <c r="D140" s="27"/>
      <c r="E140" s="28"/>
      <c r="F140" s="29" t="str">
        <f t="shared" si="5"/>
        <v/>
      </c>
      <c r="G140" s="49"/>
      <c r="H140" s="72" t="str">
        <f t="shared" si="6"/>
        <v/>
      </c>
    </row>
    <row r="141" spans="1:8" ht="24.95" customHeight="1">
      <c r="A141" s="34">
        <v>134</v>
      </c>
      <c r="B141" s="36" t="str">
        <f>IFERROR(INDEX(Etapa3!$B$8:$H$307,MATCH(LARGE(Etapa3!$H$8:$H$307,A141),Etapa3!$H$8:$H$307,0),1),"")</f>
        <v/>
      </c>
      <c r="C141" s="36" t="str">
        <f>IFERROR(INDEX(Etapa3!$B$8:$H$307,MATCH(LARGE(Etapa3!$H$8:$H$307,A141),Etapa3!$H$8:$H$307,0),2),"")</f>
        <v/>
      </c>
      <c r="D141" s="27"/>
      <c r="E141" s="28"/>
      <c r="F141" s="29" t="str">
        <f t="shared" si="5"/>
        <v/>
      </c>
      <c r="G141" s="49"/>
      <c r="H141" s="72" t="str">
        <f t="shared" si="6"/>
        <v/>
      </c>
    </row>
    <row r="142" spans="1:8" ht="24.95" customHeight="1">
      <c r="A142" s="34">
        <v>135</v>
      </c>
      <c r="B142" s="36" t="str">
        <f>IFERROR(INDEX(Etapa3!$B$8:$H$307,MATCH(LARGE(Etapa3!$H$8:$H$307,A142),Etapa3!$H$8:$H$307,0),1),"")</f>
        <v/>
      </c>
      <c r="C142" s="36" t="str">
        <f>IFERROR(INDEX(Etapa3!$B$8:$H$307,MATCH(LARGE(Etapa3!$H$8:$H$307,A142),Etapa3!$H$8:$H$307,0),2),"")</f>
        <v/>
      </c>
      <c r="D142" s="27"/>
      <c r="E142" s="28"/>
      <c r="F142" s="29" t="str">
        <f t="shared" si="5"/>
        <v/>
      </c>
      <c r="G142" s="49"/>
      <c r="H142" s="72" t="str">
        <f t="shared" si="6"/>
        <v/>
      </c>
    </row>
    <row r="143" spans="1:8" ht="24.95" customHeight="1">
      <c r="A143" s="34">
        <v>136</v>
      </c>
      <c r="B143" s="36" t="str">
        <f>IFERROR(INDEX(Etapa3!$B$8:$H$307,MATCH(LARGE(Etapa3!$H$8:$H$307,A143),Etapa3!$H$8:$H$307,0),1),"")</f>
        <v/>
      </c>
      <c r="C143" s="36" t="str">
        <f>IFERROR(INDEX(Etapa3!$B$8:$H$307,MATCH(LARGE(Etapa3!$H$8:$H$307,A143),Etapa3!$H$8:$H$307,0),2),"")</f>
        <v/>
      </c>
      <c r="D143" s="27"/>
      <c r="E143" s="28"/>
      <c r="F143" s="29" t="str">
        <f t="shared" si="5"/>
        <v/>
      </c>
      <c r="G143" s="49"/>
      <c r="H143" s="72" t="str">
        <f t="shared" si="6"/>
        <v/>
      </c>
    </row>
    <row r="144" spans="1:8" ht="24.95" customHeight="1">
      <c r="A144" s="34">
        <v>137</v>
      </c>
      <c r="B144" s="36" t="str">
        <f>IFERROR(INDEX(Etapa3!$B$8:$H$307,MATCH(LARGE(Etapa3!$H$8:$H$307,A144),Etapa3!$H$8:$H$307,0),1),"")</f>
        <v/>
      </c>
      <c r="C144" s="36" t="str">
        <f>IFERROR(INDEX(Etapa3!$B$8:$H$307,MATCH(LARGE(Etapa3!$H$8:$H$307,A144),Etapa3!$H$8:$H$307,0),2),"")</f>
        <v/>
      </c>
      <c r="D144" s="27"/>
      <c r="E144" s="28"/>
      <c r="F144" s="29" t="str">
        <f t="shared" si="5"/>
        <v/>
      </c>
      <c r="G144" s="49"/>
      <c r="H144" s="72" t="str">
        <f t="shared" si="6"/>
        <v/>
      </c>
    </row>
    <row r="145" spans="1:8" ht="24.95" customHeight="1">
      <c r="A145" s="34">
        <v>138</v>
      </c>
      <c r="B145" s="36" t="str">
        <f>IFERROR(INDEX(Etapa3!$B$8:$H$307,MATCH(LARGE(Etapa3!$H$8:$H$307,A145),Etapa3!$H$8:$H$307,0),1),"")</f>
        <v/>
      </c>
      <c r="C145" s="36" t="str">
        <f>IFERROR(INDEX(Etapa3!$B$8:$H$307,MATCH(LARGE(Etapa3!$H$8:$H$307,A145),Etapa3!$H$8:$H$307,0),2),"")</f>
        <v/>
      </c>
      <c r="D145" s="27"/>
      <c r="E145" s="28"/>
      <c r="F145" s="29" t="str">
        <f t="shared" si="5"/>
        <v/>
      </c>
      <c r="G145" s="49"/>
      <c r="H145" s="72" t="str">
        <f t="shared" si="6"/>
        <v/>
      </c>
    </row>
    <row r="146" spans="1:8" ht="24.95" customHeight="1">
      <c r="A146" s="34">
        <v>139</v>
      </c>
      <c r="B146" s="36" t="str">
        <f>IFERROR(INDEX(Etapa3!$B$8:$H$307,MATCH(LARGE(Etapa3!$H$8:$H$307,A146),Etapa3!$H$8:$H$307,0),1),"")</f>
        <v/>
      </c>
      <c r="C146" s="36" t="str">
        <f>IFERROR(INDEX(Etapa3!$B$8:$H$307,MATCH(LARGE(Etapa3!$H$8:$H$307,A146),Etapa3!$H$8:$H$307,0),2),"")</f>
        <v/>
      </c>
      <c r="D146" s="27"/>
      <c r="E146" s="28"/>
      <c r="F146" s="29" t="str">
        <f t="shared" si="5"/>
        <v/>
      </c>
      <c r="G146" s="49"/>
      <c r="H146" s="72" t="str">
        <f t="shared" si="6"/>
        <v/>
      </c>
    </row>
    <row r="147" spans="1:8" ht="24.95" customHeight="1">
      <c r="A147" s="34">
        <v>140</v>
      </c>
      <c r="B147" s="36" t="str">
        <f>IFERROR(INDEX(Etapa3!$B$8:$H$307,MATCH(LARGE(Etapa3!$H$8:$H$307,A147),Etapa3!$H$8:$H$307,0),1),"")</f>
        <v/>
      </c>
      <c r="C147" s="36" t="str">
        <f>IFERROR(INDEX(Etapa3!$B$8:$H$307,MATCH(LARGE(Etapa3!$H$8:$H$307,A147),Etapa3!$H$8:$H$307,0),2),"")</f>
        <v/>
      </c>
      <c r="D147" s="27"/>
      <c r="E147" s="28"/>
      <c r="F147" s="29" t="str">
        <f t="shared" si="5"/>
        <v/>
      </c>
      <c r="G147" s="49"/>
      <c r="H147" s="72" t="str">
        <f t="shared" si="6"/>
        <v/>
      </c>
    </row>
    <row r="148" spans="1:8" ht="24.95" customHeight="1">
      <c r="A148" s="34">
        <v>141</v>
      </c>
      <c r="B148" s="36" t="str">
        <f>IFERROR(INDEX(Etapa3!$B$8:$H$307,MATCH(LARGE(Etapa3!$H$8:$H$307,A148),Etapa3!$H$8:$H$307,0),1),"")</f>
        <v/>
      </c>
      <c r="C148" s="36" t="str">
        <f>IFERROR(INDEX(Etapa3!$B$8:$H$307,MATCH(LARGE(Etapa3!$H$8:$H$307,A148),Etapa3!$H$8:$H$307,0),2),"")</f>
        <v/>
      </c>
      <c r="D148" s="27"/>
      <c r="E148" s="28"/>
      <c r="F148" s="29" t="str">
        <f t="shared" si="5"/>
        <v/>
      </c>
      <c r="G148" s="49"/>
      <c r="H148" s="72" t="str">
        <f t="shared" si="6"/>
        <v/>
      </c>
    </row>
    <row r="149" spans="1:8" ht="24.95" customHeight="1">
      <c r="A149" s="34">
        <v>142</v>
      </c>
      <c r="B149" s="36" t="str">
        <f>IFERROR(INDEX(Etapa3!$B$8:$H$307,MATCH(LARGE(Etapa3!$H$8:$H$307,A149),Etapa3!$H$8:$H$307,0),1),"")</f>
        <v/>
      </c>
      <c r="C149" s="36" t="str">
        <f>IFERROR(INDEX(Etapa3!$B$8:$H$307,MATCH(LARGE(Etapa3!$H$8:$H$307,A149),Etapa3!$H$8:$H$307,0),2),"")</f>
        <v/>
      </c>
      <c r="D149" s="27"/>
      <c r="E149" s="28"/>
      <c r="F149" s="29" t="str">
        <f t="shared" si="5"/>
        <v/>
      </c>
      <c r="G149" s="49"/>
      <c r="H149" s="72" t="str">
        <f t="shared" si="6"/>
        <v/>
      </c>
    </row>
    <row r="150" spans="1:8" ht="24.95" customHeight="1">
      <c r="A150" s="34">
        <v>143</v>
      </c>
      <c r="B150" s="36" t="str">
        <f>IFERROR(INDEX(Etapa3!$B$8:$H$307,MATCH(LARGE(Etapa3!$H$8:$H$307,A150),Etapa3!$H$8:$H$307,0),1),"")</f>
        <v/>
      </c>
      <c r="C150" s="36" t="str">
        <f>IFERROR(INDEX(Etapa3!$B$8:$H$307,MATCH(LARGE(Etapa3!$H$8:$H$307,A150),Etapa3!$H$8:$H$307,0),2),"")</f>
        <v/>
      </c>
      <c r="D150" s="27"/>
      <c r="E150" s="28"/>
      <c r="F150" s="29" t="str">
        <f t="shared" si="5"/>
        <v/>
      </c>
      <c r="G150" s="49"/>
      <c r="H150" s="72" t="str">
        <f t="shared" si="6"/>
        <v/>
      </c>
    </row>
    <row r="151" spans="1:8" ht="24.95" customHeight="1">
      <c r="A151" s="34">
        <v>144</v>
      </c>
      <c r="B151" s="36" t="str">
        <f>IFERROR(INDEX(Etapa3!$B$8:$H$307,MATCH(LARGE(Etapa3!$H$8:$H$307,A151),Etapa3!$H$8:$H$307,0),1),"")</f>
        <v/>
      </c>
      <c r="C151" s="36" t="str">
        <f>IFERROR(INDEX(Etapa3!$B$8:$H$307,MATCH(LARGE(Etapa3!$H$8:$H$307,A151),Etapa3!$H$8:$H$307,0),2),"")</f>
        <v/>
      </c>
      <c r="D151" s="27"/>
      <c r="E151" s="28"/>
      <c r="F151" s="29" t="str">
        <f t="shared" si="5"/>
        <v/>
      </c>
      <c r="G151" s="49"/>
      <c r="H151" s="72" t="str">
        <f t="shared" si="6"/>
        <v/>
      </c>
    </row>
    <row r="152" spans="1:8" ht="24.95" customHeight="1">
      <c r="A152" s="34">
        <v>145</v>
      </c>
      <c r="B152" s="36" t="str">
        <f>IFERROR(INDEX(Etapa3!$B$8:$H$307,MATCH(LARGE(Etapa3!$H$8:$H$307,A152),Etapa3!$H$8:$H$307,0),1),"")</f>
        <v/>
      </c>
      <c r="C152" s="36" t="str">
        <f>IFERROR(INDEX(Etapa3!$B$8:$H$307,MATCH(LARGE(Etapa3!$H$8:$H$307,A152),Etapa3!$H$8:$H$307,0),2),"")</f>
        <v/>
      </c>
      <c r="D152" s="27"/>
      <c r="E152" s="28"/>
      <c r="F152" s="29" t="str">
        <f t="shared" si="5"/>
        <v/>
      </c>
      <c r="G152" s="49"/>
      <c r="H152" s="72" t="str">
        <f t="shared" si="6"/>
        <v/>
      </c>
    </row>
    <row r="153" spans="1:8" ht="24.95" customHeight="1">
      <c r="A153" s="34">
        <v>146</v>
      </c>
      <c r="B153" s="36" t="str">
        <f>IFERROR(INDEX(Etapa3!$B$8:$H$307,MATCH(LARGE(Etapa3!$H$8:$H$307,A153),Etapa3!$H$8:$H$307,0),1),"")</f>
        <v/>
      </c>
      <c r="C153" s="36" t="str">
        <f>IFERROR(INDEX(Etapa3!$B$8:$H$307,MATCH(LARGE(Etapa3!$H$8:$H$307,A153),Etapa3!$H$8:$H$307,0),2),"")</f>
        <v/>
      </c>
      <c r="D153" s="27"/>
      <c r="E153" s="28"/>
      <c r="F153" s="29" t="str">
        <f t="shared" si="5"/>
        <v/>
      </c>
      <c r="G153" s="49"/>
      <c r="H153" s="72" t="str">
        <f t="shared" si="6"/>
        <v/>
      </c>
    </row>
    <row r="154" spans="1:8" ht="24.95" customHeight="1">
      <c r="A154" s="34">
        <v>147</v>
      </c>
      <c r="B154" s="36" t="str">
        <f>IFERROR(INDEX(Etapa3!$B$8:$H$307,MATCH(LARGE(Etapa3!$H$8:$H$307,A154),Etapa3!$H$8:$H$307,0),1),"")</f>
        <v/>
      </c>
      <c r="C154" s="36" t="str">
        <f>IFERROR(INDEX(Etapa3!$B$8:$H$307,MATCH(LARGE(Etapa3!$H$8:$H$307,A154),Etapa3!$H$8:$H$307,0),2),"")</f>
        <v/>
      </c>
      <c r="D154" s="27"/>
      <c r="E154" s="28"/>
      <c r="F154" s="29" t="str">
        <f t="shared" si="5"/>
        <v/>
      </c>
      <c r="G154" s="49"/>
      <c r="H154" s="72" t="str">
        <f t="shared" si="6"/>
        <v/>
      </c>
    </row>
    <row r="155" spans="1:8" ht="24.95" customHeight="1">
      <c r="A155" s="34">
        <v>148</v>
      </c>
      <c r="B155" s="36" t="str">
        <f>IFERROR(INDEX(Etapa3!$B$8:$H$307,MATCH(LARGE(Etapa3!$H$8:$H$307,A155),Etapa3!$H$8:$H$307,0),1),"")</f>
        <v/>
      </c>
      <c r="C155" s="36" t="str">
        <f>IFERROR(INDEX(Etapa3!$B$8:$H$307,MATCH(LARGE(Etapa3!$H$8:$H$307,A155),Etapa3!$H$8:$H$307,0),2),"")</f>
        <v/>
      </c>
      <c r="D155" s="27"/>
      <c r="E155" s="28"/>
      <c r="F155" s="29" t="str">
        <f t="shared" si="5"/>
        <v/>
      </c>
      <c r="G155" s="49"/>
      <c r="H155" s="72" t="str">
        <f t="shared" si="6"/>
        <v/>
      </c>
    </row>
    <row r="156" spans="1:8" ht="24.95" customHeight="1">
      <c r="A156" s="34">
        <v>149</v>
      </c>
      <c r="B156" s="36" t="str">
        <f>IFERROR(INDEX(Etapa3!$B$8:$H$307,MATCH(LARGE(Etapa3!$H$8:$H$307,A156),Etapa3!$H$8:$H$307,0),1),"")</f>
        <v/>
      </c>
      <c r="C156" s="36" t="str">
        <f>IFERROR(INDEX(Etapa3!$B$8:$H$307,MATCH(LARGE(Etapa3!$H$8:$H$307,A156),Etapa3!$H$8:$H$307,0),2),"")</f>
        <v/>
      </c>
      <c r="D156" s="27"/>
      <c r="E156" s="28"/>
      <c r="F156" s="29" t="str">
        <f t="shared" si="5"/>
        <v/>
      </c>
      <c r="G156" s="49"/>
      <c r="H156" s="72" t="str">
        <f t="shared" si="6"/>
        <v/>
      </c>
    </row>
    <row r="157" spans="1:8" ht="24.95" customHeight="1">
      <c r="A157" s="34">
        <v>150</v>
      </c>
      <c r="B157" s="36" t="str">
        <f>IFERROR(INDEX(Etapa3!$B$8:$H$307,MATCH(LARGE(Etapa3!$H$8:$H$307,A157),Etapa3!$H$8:$H$307,0),1),"")</f>
        <v/>
      </c>
      <c r="C157" s="36" t="str">
        <f>IFERROR(INDEX(Etapa3!$B$8:$H$307,MATCH(LARGE(Etapa3!$H$8:$H$307,A157),Etapa3!$H$8:$H$307,0),2),"")</f>
        <v/>
      </c>
      <c r="D157" s="27"/>
      <c r="E157" s="28"/>
      <c r="F157" s="29" t="str">
        <f t="shared" si="5"/>
        <v/>
      </c>
      <c r="G157" s="49"/>
      <c r="H157" s="72" t="str">
        <f t="shared" si="6"/>
        <v/>
      </c>
    </row>
    <row r="158" spans="1:8" ht="24.95" customHeight="1">
      <c r="A158" s="34">
        <v>151</v>
      </c>
      <c r="B158" s="36" t="str">
        <f>IFERROR(INDEX(Etapa3!$B$8:$H$307,MATCH(LARGE(Etapa3!$H$8:$H$307,A158),Etapa3!$H$8:$H$307,0),1),"")</f>
        <v/>
      </c>
      <c r="C158" s="36" t="str">
        <f>IFERROR(INDEX(Etapa3!$B$8:$H$307,MATCH(LARGE(Etapa3!$H$8:$H$307,A158),Etapa3!$H$8:$H$307,0),2),"")</f>
        <v/>
      </c>
      <c r="D158" s="27"/>
      <c r="E158" s="28"/>
      <c r="F158" s="29" t="str">
        <f t="shared" si="5"/>
        <v/>
      </c>
      <c r="G158" s="49"/>
      <c r="H158" s="72" t="str">
        <f t="shared" si="6"/>
        <v/>
      </c>
    </row>
    <row r="159" spans="1:8" ht="24.95" customHeight="1">
      <c r="A159" s="34">
        <v>152</v>
      </c>
      <c r="B159" s="36" t="str">
        <f>IFERROR(INDEX(Etapa3!$B$8:$H$307,MATCH(LARGE(Etapa3!$H$8:$H$307,A159),Etapa3!$H$8:$H$307,0),1),"")</f>
        <v/>
      </c>
      <c r="C159" s="36" t="str">
        <f>IFERROR(INDEX(Etapa3!$B$8:$H$307,MATCH(LARGE(Etapa3!$H$8:$H$307,A159),Etapa3!$H$8:$H$307,0),2),"")</f>
        <v/>
      </c>
      <c r="D159" s="27"/>
      <c r="E159" s="28"/>
      <c r="F159" s="29" t="str">
        <f t="shared" si="5"/>
        <v/>
      </c>
      <c r="G159" s="49"/>
      <c r="H159" s="72" t="str">
        <f t="shared" si="6"/>
        <v/>
      </c>
    </row>
    <row r="160" spans="1:8" ht="24.95" customHeight="1">
      <c r="A160" s="34">
        <v>153</v>
      </c>
      <c r="B160" s="36" t="str">
        <f>IFERROR(INDEX(Etapa3!$B$8:$H$307,MATCH(LARGE(Etapa3!$H$8:$H$307,A160),Etapa3!$H$8:$H$307,0),1),"")</f>
        <v/>
      </c>
      <c r="C160" s="36" t="str">
        <f>IFERROR(INDEX(Etapa3!$B$8:$H$307,MATCH(LARGE(Etapa3!$H$8:$H$307,A160),Etapa3!$H$8:$H$307,0),2),"")</f>
        <v/>
      </c>
      <c r="D160" s="27"/>
      <c r="E160" s="28"/>
      <c r="F160" s="29" t="str">
        <f t="shared" si="5"/>
        <v/>
      </c>
      <c r="G160" s="49"/>
      <c r="H160" s="72" t="str">
        <f t="shared" si="6"/>
        <v/>
      </c>
    </row>
    <row r="161" spans="1:8" ht="24.95" customHeight="1">
      <c r="A161" s="34">
        <v>154</v>
      </c>
      <c r="B161" s="36" t="str">
        <f>IFERROR(INDEX(Etapa3!$B$8:$H$307,MATCH(LARGE(Etapa3!$H$8:$H$307,A161),Etapa3!$H$8:$H$307,0),1),"")</f>
        <v/>
      </c>
      <c r="C161" s="36" t="str">
        <f>IFERROR(INDEX(Etapa3!$B$8:$H$307,MATCH(LARGE(Etapa3!$H$8:$H$307,A161),Etapa3!$H$8:$H$307,0),2),"")</f>
        <v/>
      </c>
      <c r="D161" s="27"/>
      <c r="E161" s="28"/>
      <c r="F161" s="29" t="str">
        <f t="shared" si="5"/>
        <v/>
      </c>
      <c r="G161" s="49"/>
      <c r="H161" s="72" t="str">
        <f t="shared" si="6"/>
        <v/>
      </c>
    </row>
    <row r="162" spans="1:8" ht="24.95" customHeight="1">
      <c r="A162" s="34">
        <v>155</v>
      </c>
      <c r="B162" s="36" t="str">
        <f>IFERROR(INDEX(Etapa3!$B$8:$H$307,MATCH(LARGE(Etapa3!$H$8:$H$307,A162),Etapa3!$H$8:$H$307,0),1),"")</f>
        <v/>
      </c>
      <c r="C162" s="36" t="str">
        <f>IFERROR(INDEX(Etapa3!$B$8:$H$307,MATCH(LARGE(Etapa3!$H$8:$H$307,A162),Etapa3!$H$8:$H$307,0),2),"")</f>
        <v/>
      </c>
      <c r="D162" s="27"/>
      <c r="E162" s="28"/>
      <c r="F162" s="29" t="str">
        <f t="shared" si="5"/>
        <v/>
      </c>
      <c r="G162" s="49"/>
      <c r="H162" s="72" t="str">
        <f t="shared" si="6"/>
        <v/>
      </c>
    </row>
    <row r="163" spans="1:8" ht="24.95" customHeight="1">
      <c r="A163" s="34">
        <v>156</v>
      </c>
      <c r="B163" s="36" t="str">
        <f>IFERROR(INDEX(Etapa3!$B$8:$H$307,MATCH(LARGE(Etapa3!$H$8:$H$307,A163),Etapa3!$H$8:$H$307,0),1),"")</f>
        <v/>
      </c>
      <c r="C163" s="36" t="str">
        <f>IFERROR(INDEX(Etapa3!$B$8:$H$307,MATCH(LARGE(Etapa3!$H$8:$H$307,A163),Etapa3!$H$8:$H$307,0),2),"")</f>
        <v/>
      </c>
      <c r="D163" s="27"/>
      <c r="E163" s="28"/>
      <c r="F163" s="29" t="str">
        <f t="shared" si="5"/>
        <v/>
      </c>
      <c r="G163" s="49"/>
      <c r="H163" s="72" t="str">
        <f t="shared" si="6"/>
        <v/>
      </c>
    </row>
    <row r="164" spans="1:8" ht="24.95" customHeight="1">
      <c r="A164" s="34">
        <v>157</v>
      </c>
      <c r="B164" s="36" t="str">
        <f>IFERROR(INDEX(Etapa3!$B$8:$H$307,MATCH(LARGE(Etapa3!$H$8:$H$307,A164),Etapa3!$H$8:$H$307,0),1),"")</f>
        <v/>
      </c>
      <c r="C164" s="36" t="str">
        <f>IFERROR(INDEX(Etapa3!$B$8:$H$307,MATCH(LARGE(Etapa3!$H$8:$H$307,A164),Etapa3!$H$8:$H$307,0),2),"")</f>
        <v/>
      </c>
      <c r="D164" s="27"/>
      <c r="E164" s="28"/>
      <c r="F164" s="29" t="str">
        <f t="shared" si="5"/>
        <v/>
      </c>
      <c r="G164" s="49"/>
      <c r="H164" s="72" t="str">
        <f t="shared" si="6"/>
        <v/>
      </c>
    </row>
    <row r="165" spans="1:8" ht="24.95" customHeight="1">
      <c r="A165" s="34">
        <v>158</v>
      </c>
      <c r="B165" s="36" t="str">
        <f>IFERROR(INDEX(Etapa3!$B$8:$H$307,MATCH(LARGE(Etapa3!$H$8:$H$307,A165),Etapa3!$H$8:$H$307,0),1),"")</f>
        <v/>
      </c>
      <c r="C165" s="36" t="str">
        <f>IFERROR(INDEX(Etapa3!$B$8:$H$307,MATCH(LARGE(Etapa3!$H$8:$H$307,A165),Etapa3!$H$8:$H$307,0),2),"")</f>
        <v/>
      </c>
      <c r="D165" s="27"/>
      <c r="E165" s="28"/>
      <c r="F165" s="29" t="str">
        <f t="shared" si="5"/>
        <v/>
      </c>
      <c r="G165" s="49"/>
      <c r="H165" s="72" t="str">
        <f t="shared" si="6"/>
        <v/>
      </c>
    </row>
    <row r="166" spans="1:8" ht="24.95" customHeight="1">
      <c r="A166" s="34">
        <v>159</v>
      </c>
      <c r="B166" s="36" t="str">
        <f>IFERROR(INDEX(Etapa3!$B$8:$H$307,MATCH(LARGE(Etapa3!$H$8:$H$307,A166),Etapa3!$H$8:$H$307,0),1),"")</f>
        <v/>
      </c>
      <c r="C166" s="36" t="str">
        <f>IFERROR(INDEX(Etapa3!$B$8:$H$307,MATCH(LARGE(Etapa3!$H$8:$H$307,A166),Etapa3!$H$8:$H$307,0),2),"")</f>
        <v/>
      </c>
      <c r="D166" s="27"/>
      <c r="E166" s="28"/>
      <c r="F166" s="29" t="str">
        <f t="shared" si="5"/>
        <v/>
      </c>
      <c r="G166" s="49"/>
      <c r="H166" s="72" t="str">
        <f t="shared" si="6"/>
        <v/>
      </c>
    </row>
    <row r="167" spans="1:8" ht="24.95" customHeight="1">
      <c r="A167" s="34">
        <v>160</v>
      </c>
      <c r="B167" s="36" t="str">
        <f>IFERROR(INDEX(Etapa3!$B$8:$H$307,MATCH(LARGE(Etapa3!$H$8:$H$307,A167),Etapa3!$H$8:$H$307,0),1),"")</f>
        <v/>
      </c>
      <c r="C167" s="36" t="str">
        <f>IFERROR(INDEX(Etapa3!$B$8:$H$307,MATCH(LARGE(Etapa3!$H$8:$H$307,A167),Etapa3!$H$8:$H$307,0),2),"")</f>
        <v/>
      </c>
      <c r="D167" s="27"/>
      <c r="E167" s="28"/>
      <c r="F167" s="29" t="str">
        <f t="shared" si="5"/>
        <v/>
      </c>
      <c r="G167" s="49"/>
      <c r="H167" s="72" t="str">
        <f t="shared" si="6"/>
        <v/>
      </c>
    </row>
    <row r="168" spans="1:8" ht="24.95" customHeight="1">
      <c r="A168" s="34">
        <v>161</v>
      </c>
      <c r="B168" s="36" t="str">
        <f>IFERROR(INDEX(Etapa3!$B$8:$H$307,MATCH(LARGE(Etapa3!$H$8:$H$307,A168),Etapa3!$H$8:$H$307,0),1),"")</f>
        <v/>
      </c>
      <c r="C168" s="36" t="str">
        <f>IFERROR(INDEX(Etapa3!$B$8:$H$307,MATCH(LARGE(Etapa3!$H$8:$H$307,A168),Etapa3!$H$8:$H$307,0),2),"")</f>
        <v/>
      </c>
      <c r="D168" s="27"/>
      <c r="E168" s="28"/>
      <c r="F168" s="29" t="str">
        <f t="shared" si="5"/>
        <v/>
      </c>
      <c r="G168" s="49"/>
      <c r="H168" s="72" t="str">
        <f t="shared" si="6"/>
        <v/>
      </c>
    </row>
    <row r="169" spans="1:8" ht="24.95" customHeight="1">
      <c r="A169" s="34">
        <v>162</v>
      </c>
      <c r="B169" s="36" t="str">
        <f>IFERROR(INDEX(Etapa3!$B$8:$H$307,MATCH(LARGE(Etapa3!$H$8:$H$307,A169),Etapa3!$H$8:$H$307,0),1),"")</f>
        <v/>
      </c>
      <c r="C169" s="36" t="str">
        <f>IFERROR(INDEX(Etapa3!$B$8:$H$307,MATCH(LARGE(Etapa3!$H$8:$H$307,A169),Etapa3!$H$8:$H$307,0),2),"")</f>
        <v/>
      </c>
      <c r="D169" s="27"/>
      <c r="E169" s="28"/>
      <c r="F169" s="29" t="str">
        <f t="shared" si="5"/>
        <v/>
      </c>
      <c r="G169" s="49"/>
      <c r="H169" s="72" t="str">
        <f t="shared" si="6"/>
        <v/>
      </c>
    </row>
    <row r="170" spans="1:8" ht="24.95" customHeight="1">
      <c r="A170" s="34">
        <v>163</v>
      </c>
      <c r="B170" s="36" t="str">
        <f>IFERROR(INDEX(Etapa3!$B$8:$H$307,MATCH(LARGE(Etapa3!$H$8:$H$307,A170),Etapa3!$H$8:$H$307,0),1),"")</f>
        <v/>
      </c>
      <c r="C170" s="36" t="str">
        <f>IFERROR(INDEX(Etapa3!$B$8:$H$307,MATCH(LARGE(Etapa3!$H$8:$H$307,A170),Etapa3!$H$8:$H$307,0),2),"")</f>
        <v/>
      </c>
      <c r="D170" s="27"/>
      <c r="E170" s="28"/>
      <c r="F170" s="29" t="str">
        <f t="shared" si="5"/>
        <v/>
      </c>
      <c r="G170" s="49"/>
      <c r="H170" s="72" t="str">
        <f t="shared" si="6"/>
        <v/>
      </c>
    </row>
    <row r="171" spans="1:8" ht="24.95" customHeight="1">
      <c r="A171" s="34">
        <v>164</v>
      </c>
      <c r="B171" s="36" t="str">
        <f>IFERROR(INDEX(Etapa3!$B$8:$H$307,MATCH(LARGE(Etapa3!$H$8:$H$307,A171),Etapa3!$H$8:$H$307,0),1),"")</f>
        <v/>
      </c>
      <c r="C171" s="36" t="str">
        <f>IFERROR(INDEX(Etapa3!$B$8:$H$307,MATCH(LARGE(Etapa3!$H$8:$H$307,A171),Etapa3!$H$8:$H$307,0),2),"")</f>
        <v/>
      </c>
      <c r="D171" s="27"/>
      <c r="E171" s="28"/>
      <c r="F171" s="29" t="str">
        <f t="shared" si="5"/>
        <v/>
      </c>
      <c r="G171" s="49"/>
      <c r="H171" s="72" t="str">
        <f t="shared" si="6"/>
        <v/>
      </c>
    </row>
    <row r="172" spans="1:8" ht="24.95" customHeight="1">
      <c r="A172" s="34">
        <v>165</v>
      </c>
      <c r="B172" s="36" t="str">
        <f>IFERROR(INDEX(Etapa3!$B$8:$H$307,MATCH(LARGE(Etapa3!$H$8:$H$307,A172),Etapa3!$H$8:$H$307,0),1),"")</f>
        <v/>
      </c>
      <c r="C172" s="36" t="str">
        <f>IFERROR(INDEX(Etapa3!$B$8:$H$307,MATCH(LARGE(Etapa3!$H$8:$H$307,A172),Etapa3!$H$8:$H$307,0),2),"")</f>
        <v/>
      </c>
      <c r="D172" s="27"/>
      <c r="E172" s="28"/>
      <c r="F172" s="29" t="str">
        <f t="shared" si="5"/>
        <v/>
      </c>
      <c r="G172" s="49"/>
      <c r="H172" s="72" t="str">
        <f t="shared" si="6"/>
        <v/>
      </c>
    </row>
    <row r="173" spans="1:8" ht="24.95" customHeight="1">
      <c r="A173" s="34">
        <v>166</v>
      </c>
      <c r="B173" s="36" t="str">
        <f>IFERROR(INDEX(Etapa3!$B$8:$H$307,MATCH(LARGE(Etapa3!$H$8:$H$307,A173),Etapa3!$H$8:$H$307,0),1),"")</f>
        <v/>
      </c>
      <c r="C173" s="36" t="str">
        <f>IFERROR(INDEX(Etapa3!$B$8:$H$307,MATCH(LARGE(Etapa3!$H$8:$H$307,A173),Etapa3!$H$8:$H$307,0),2),"")</f>
        <v/>
      </c>
      <c r="D173" s="27"/>
      <c r="E173" s="28"/>
      <c r="F173" s="29" t="str">
        <f t="shared" si="5"/>
        <v/>
      </c>
      <c r="G173" s="49"/>
      <c r="H173" s="72" t="str">
        <f t="shared" si="6"/>
        <v/>
      </c>
    </row>
    <row r="174" spans="1:8" ht="24.95" customHeight="1">
      <c r="A174" s="34">
        <v>167</v>
      </c>
      <c r="B174" s="36" t="str">
        <f>IFERROR(INDEX(Etapa3!$B$8:$H$307,MATCH(LARGE(Etapa3!$H$8:$H$307,A174),Etapa3!$H$8:$H$307,0),1),"")</f>
        <v/>
      </c>
      <c r="C174" s="36" t="str">
        <f>IFERROR(INDEX(Etapa3!$B$8:$H$307,MATCH(LARGE(Etapa3!$H$8:$H$307,A174),Etapa3!$H$8:$H$307,0),2),"")</f>
        <v/>
      </c>
      <c r="D174" s="27"/>
      <c r="E174" s="28"/>
      <c r="F174" s="29" t="str">
        <f t="shared" si="5"/>
        <v/>
      </c>
      <c r="G174" s="49"/>
      <c r="H174" s="72" t="str">
        <f t="shared" si="6"/>
        <v/>
      </c>
    </row>
    <row r="175" spans="1:8" ht="24.95" customHeight="1">
      <c r="A175" s="34">
        <v>168</v>
      </c>
      <c r="B175" s="36" t="str">
        <f>IFERROR(INDEX(Etapa3!$B$8:$H$307,MATCH(LARGE(Etapa3!$H$8:$H$307,A175),Etapa3!$H$8:$H$307,0),1),"")</f>
        <v/>
      </c>
      <c r="C175" s="36" t="str">
        <f>IFERROR(INDEX(Etapa3!$B$8:$H$307,MATCH(LARGE(Etapa3!$H$8:$H$307,A175),Etapa3!$H$8:$H$307,0),2),"")</f>
        <v/>
      </c>
      <c r="D175" s="27"/>
      <c r="E175" s="28"/>
      <c r="F175" s="29" t="str">
        <f t="shared" si="5"/>
        <v/>
      </c>
      <c r="G175" s="49"/>
      <c r="H175" s="72" t="str">
        <f t="shared" si="6"/>
        <v/>
      </c>
    </row>
    <row r="176" spans="1:8" ht="24.95" customHeight="1">
      <c r="A176" s="34">
        <v>169</v>
      </c>
      <c r="B176" s="36" t="str">
        <f>IFERROR(INDEX(Etapa3!$B$8:$H$307,MATCH(LARGE(Etapa3!$H$8:$H$307,A176),Etapa3!$H$8:$H$307,0),1),"")</f>
        <v/>
      </c>
      <c r="C176" s="36" t="str">
        <f>IFERROR(INDEX(Etapa3!$B$8:$H$307,MATCH(LARGE(Etapa3!$H$8:$H$307,A176),Etapa3!$H$8:$H$307,0),2),"")</f>
        <v/>
      </c>
      <c r="D176" s="27"/>
      <c r="E176" s="28"/>
      <c r="F176" s="29" t="str">
        <f t="shared" si="5"/>
        <v/>
      </c>
      <c r="G176" s="49"/>
      <c r="H176" s="72" t="str">
        <f t="shared" si="6"/>
        <v/>
      </c>
    </row>
    <row r="177" spans="1:8" ht="24.95" customHeight="1">
      <c r="A177" s="34">
        <v>170</v>
      </c>
      <c r="B177" s="36" t="str">
        <f>IFERROR(INDEX(Etapa3!$B$8:$H$307,MATCH(LARGE(Etapa3!$H$8:$H$307,A177),Etapa3!$H$8:$H$307,0),1),"")</f>
        <v/>
      </c>
      <c r="C177" s="36" t="str">
        <f>IFERROR(INDEX(Etapa3!$B$8:$H$307,MATCH(LARGE(Etapa3!$H$8:$H$307,A177),Etapa3!$H$8:$H$307,0),2),"")</f>
        <v/>
      </c>
      <c r="D177" s="27"/>
      <c r="E177" s="28"/>
      <c r="F177" s="29" t="str">
        <f t="shared" si="5"/>
        <v/>
      </c>
      <c r="G177" s="49"/>
      <c r="H177" s="72" t="str">
        <f t="shared" si="6"/>
        <v/>
      </c>
    </row>
    <row r="178" spans="1:8" ht="24.95" customHeight="1">
      <c r="A178" s="34">
        <v>171</v>
      </c>
      <c r="B178" s="36" t="str">
        <f>IFERROR(INDEX(Etapa3!$B$8:$H$307,MATCH(LARGE(Etapa3!$H$8:$H$307,A178),Etapa3!$H$8:$H$307,0),1),"")</f>
        <v/>
      </c>
      <c r="C178" s="36" t="str">
        <f>IFERROR(INDEX(Etapa3!$B$8:$H$307,MATCH(LARGE(Etapa3!$H$8:$H$307,A178),Etapa3!$H$8:$H$307,0),2),"")</f>
        <v/>
      </c>
      <c r="D178" s="27"/>
      <c r="E178" s="28"/>
      <c r="F178" s="29" t="str">
        <f t="shared" si="5"/>
        <v/>
      </c>
      <c r="G178" s="49"/>
      <c r="H178" s="72" t="str">
        <f t="shared" si="6"/>
        <v/>
      </c>
    </row>
    <row r="179" spans="1:8" ht="24.95" customHeight="1">
      <c r="A179" s="34">
        <v>172</v>
      </c>
      <c r="B179" s="36" t="str">
        <f>IFERROR(INDEX(Etapa3!$B$8:$H$307,MATCH(LARGE(Etapa3!$H$8:$H$307,A179),Etapa3!$H$8:$H$307,0),1),"")</f>
        <v/>
      </c>
      <c r="C179" s="36" t="str">
        <f>IFERROR(INDEX(Etapa3!$B$8:$H$307,MATCH(LARGE(Etapa3!$H$8:$H$307,A179),Etapa3!$H$8:$H$307,0),2),"")</f>
        <v/>
      </c>
      <c r="D179" s="27"/>
      <c r="E179" s="28"/>
      <c r="F179" s="29" t="str">
        <f t="shared" si="5"/>
        <v/>
      </c>
      <c r="G179" s="49"/>
      <c r="H179" s="72" t="str">
        <f t="shared" si="6"/>
        <v/>
      </c>
    </row>
    <row r="180" spans="1:8" ht="24.95" customHeight="1">
      <c r="A180" s="34">
        <v>173</v>
      </c>
      <c r="B180" s="36" t="str">
        <f>IFERROR(INDEX(Etapa3!$B$8:$H$307,MATCH(LARGE(Etapa3!$H$8:$H$307,A180),Etapa3!$H$8:$H$307,0),1),"")</f>
        <v/>
      </c>
      <c r="C180" s="36" t="str">
        <f>IFERROR(INDEX(Etapa3!$B$8:$H$307,MATCH(LARGE(Etapa3!$H$8:$H$307,A180),Etapa3!$H$8:$H$307,0),2),"")</f>
        <v/>
      </c>
      <c r="D180" s="27"/>
      <c r="E180" s="28"/>
      <c r="F180" s="29" t="str">
        <f t="shared" si="5"/>
        <v/>
      </c>
      <c r="G180" s="49"/>
      <c r="H180" s="72" t="str">
        <f t="shared" si="6"/>
        <v/>
      </c>
    </row>
    <row r="181" spans="1:8" ht="24.95" customHeight="1">
      <c r="A181" s="34">
        <v>174</v>
      </c>
      <c r="B181" s="36" t="str">
        <f>IFERROR(INDEX(Etapa3!$B$8:$H$307,MATCH(LARGE(Etapa3!$H$8:$H$307,A181),Etapa3!$H$8:$H$307,0),1),"")</f>
        <v/>
      </c>
      <c r="C181" s="36" t="str">
        <f>IFERROR(INDEX(Etapa3!$B$8:$H$307,MATCH(LARGE(Etapa3!$H$8:$H$307,A181),Etapa3!$H$8:$H$307,0),2),"")</f>
        <v/>
      </c>
      <c r="D181" s="27"/>
      <c r="E181" s="28"/>
      <c r="F181" s="29" t="str">
        <f t="shared" si="5"/>
        <v/>
      </c>
      <c r="G181" s="49"/>
      <c r="H181" s="72" t="str">
        <f t="shared" si="6"/>
        <v/>
      </c>
    </row>
    <row r="182" spans="1:8" ht="24.95" customHeight="1">
      <c r="A182" s="34">
        <v>175</v>
      </c>
      <c r="B182" s="36" t="str">
        <f>IFERROR(INDEX(Etapa3!$B$8:$H$307,MATCH(LARGE(Etapa3!$H$8:$H$307,A182),Etapa3!$H$8:$H$307,0),1),"")</f>
        <v/>
      </c>
      <c r="C182" s="36" t="str">
        <f>IFERROR(INDEX(Etapa3!$B$8:$H$307,MATCH(LARGE(Etapa3!$H$8:$H$307,A182),Etapa3!$H$8:$H$307,0),2),"")</f>
        <v/>
      </c>
      <c r="D182" s="27"/>
      <c r="E182" s="28"/>
      <c r="F182" s="29" t="str">
        <f t="shared" si="5"/>
        <v/>
      </c>
      <c r="G182" s="49"/>
      <c r="H182" s="72" t="str">
        <f t="shared" si="6"/>
        <v/>
      </c>
    </row>
    <row r="183" spans="1:8" ht="24.95" customHeight="1">
      <c r="A183" s="34">
        <v>176</v>
      </c>
      <c r="B183" s="36" t="str">
        <f>IFERROR(INDEX(Etapa3!$B$8:$H$307,MATCH(LARGE(Etapa3!$H$8:$H$307,A183),Etapa3!$H$8:$H$307,0),1),"")</f>
        <v/>
      </c>
      <c r="C183" s="36" t="str">
        <f>IFERROR(INDEX(Etapa3!$B$8:$H$307,MATCH(LARGE(Etapa3!$H$8:$H$307,A183),Etapa3!$H$8:$H$307,0),2),"")</f>
        <v/>
      </c>
      <c r="D183" s="27"/>
      <c r="E183" s="28"/>
      <c r="F183" s="29" t="str">
        <f t="shared" si="5"/>
        <v/>
      </c>
      <c r="G183" s="49"/>
      <c r="H183" s="72" t="str">
        <f t="shared" si="6"/>
        <v/>
      </c>
    </row>
    <row r="184" spans="1:8" ht="24.95" customHeight="1">
      <c r="A184" s="34">
        <v>177</v>
      </c>
      <c r="B184" s="36" t="str">
        <f>IFERROR(INDEX(Etapa3!$B$8:$H$307,MATCH(LARGE(Etapa3!$H$8:$H$307,A184),Etapa3!$H$8:$H$307,0),1),"")</f>
        <v/>
      </c>
      <c r="C184" s="36" t="str">
        <f>IFERROR(INDEX(Etapa3!$B$8:$H$307,MATCH(LARGE(Etapa3!$H$8:$H$307,A184),Etapa3!$H$8:$H$307,0),2),"")</f>
        <v/>
      </c>
      <c r="D184" s="27"/>
      <c r="E184" s="28"/>
      <c r="F184" s="29" t="str">
        <f t="shared" si="5"/>
        <v/>
      </c>
      <c r="G184" s="49"/>
      <c r="H184" s="72" t="str">
        <f t="shared" si="6"/>
        <v/>
      </c>
    </row>
    <row r="185" spans="1:8" ht="24.95" customHeight="1">
      <c r="A185" s="34">
        <v>178</v>
      </c>
      <c r="B185" s="36" t="str">
        <f>IFERROR(INDEX(Etapa3!$B$8:$H$307,MATCH(LARGE(Etapa3!$H$8:$H$307,A185),Etapa3!$H$8:$H$307,0),1),"")</f>
        <v/>
      </c>
      <c r="C185" s="36" t="str">
        <f>IFERROR(INDEX(Etapa3!$B$8:$H$307,MATCH(LARGE(Etapa3!$H$8:$H$307,A185),Etapa3!$H$8:$H$307,0),2),"")</f>
        <v/>
      </c>
      <c r="D185" s="27"/>
      <c r="E185" s="28"/>
      <c r="F185" s="29" t="str">
        <f t="shared" si="5"/>
        <v/>
      </c>
      <c r="G185" s="49"/>
      <c r="H185" s="72" t="str">
        <f t="shared" si="6"/>
        <v/>
      </c>
    </row>
    <row r="186" spans="1:8" ht="24.95" customHeight="1">
      <c r="A186" s="34">
        <v>179</v>
      </c>
      <c r="B186" s="36" t="str">
        <f>IFERROR(INDEX(Etapa3!$B$8:$H$307,MATCH(LARGE(Etapa3!$H$8:$H$307,A186),Etapa3!$H$8:$H$307,0),1),"")</f>
        <v/>
      </c>
      <c r="C186" s="36" t="str">
        <f>IFERROR(INDEX(Etapa3!$B$8:$H$307,MATCH(LARGE(Etapa3!$H$8:$H$307,A186),Etapa3!$H$8:$H$307,0),2),"")</f>
        <v/>
      </c>
      <c r="D186" s="27"/>
      <c r="E186" s="28"/>
      <c r="F186" s="29" t="str">
        <f t="shared" si="5"/>
        <v/>
      </c>
      <c r="G186" s="49"/>
      <c r="H186" s="72" t="str">
        <f t="shared" si="6"/>
        <v/>
      </c>
    </row>
    <row r="187" spans="1:8" ht="24.95" customHeight="1">
      <c r="A187" s="34">
        <v>180</v>
      </c>
      <c r="B187" s="36" t="str">
        <f>IFERROR(INDEX(Etapa3!$B$8:$H$307,MATCH(LARGE(Etapa3!$H$8:$H$307,A187),Etapa3!$H$8:$H$307,0),1),"")</f>
        <v/>
      </c>
      <c r="C187" s="36" t="str">
        <f>IFERROR(INDEX(Etapa3!$B$8:$H$307,MATCH(LARGE(Etapa3!$H$8:$H$307,A187),Etapa3!$H$8:$H$307,0),2),"")</f>
        <v/>
      </c>
      <c r="D187" s="27"/>
      <c r="E187" s="28"/>
      <c r="F187" s="29" t="str">
        <f t="shared" si="5"/>
        <v/>
      </c>
      <c r="G187" s="49"/>
      <c r="H187" s="72" t="str">
        <f t="shared" si="6"/>
        <v/>
      </c>
    </row>
    <row r="188" spans="1:8" ht="24.95" customHeight="1">
      <c r="A188" s="34">
        <v>181</v>
      </c>
      <c r="B188" s="36" t="str">
        <f>IFERROR(INDEX(Etapa3!$B$8:$H$307,MATCH(LARGE(Etapa3!$H$8:$H$307,A188),Etapa3!$H$8:$H$307,0),1),"")</f>
        <v/>
      </c>
      <c r="C188" s="36" t="str">
        <f>IFERROR(INDEX(Etapa3!$B$8:$H$307,MATCH(LARGE(Etapa3!$H$8:$H$307,A188),Etapa3!$H$8:$H$307,0),2),"")</f>
        <v/>
      </c>
      <c r="D188" s="27"/>
      <c r="E188" s="28"/>
      <c r="F188" s="29" t="str">
        <f t="shared" si="5"/>
        <v/>
      </c>
      <c r="G188" s="49"/>
      <c r="H188" s="72" t="str">
        <f t="shared" si="6"/>
        <v/>
      </c>
    </row>
    <row r="189" spans="1:8" ht="24.95" customHeight="1">
      <c r="A189" s="34">
        <v>182</v>
      </c>
      <c r="B189" s="36" t="str">
        <f>IFERROR(INDEX(Etapa3!$B$8:$H$307,MATCH(LARGE(Etapa3!$H$8:$H$307,A189),Etapa3!$H$8:$H$307,0),1),"")</f>
        <v/>
      </c>
      <c r="C189" s="36" t="str">
        <f>IFERROR(INDEX(Etapa3!$B$8:$H$307,MATCH(LARGE(Etapa3!$H$8:$H$307,A189),Etapa3!$H$8:$H$307,0),2),"")</f>
        <v/>
      </c>
      <c r="D189" s="27"/>
      <c r="E189" s="28"/>
      <c r="F189" s="29" t="str">
        <f t="shared" si="5"/>
        <v/>
      </c>
      <c r="G189" s="49"/>
      <c r="H189" s="72" t="str">
        <f t="shared" si="6"/>
        <v/>
      </c>
    </row>
    <row r="190" spans="1:8" ht="24.95" customHeight="1">
      <c r="A190" s="34">
        <v>183</v>
      </c>
      <c r="B190" s="36" t="str">
        <f>IFERROR(INDEX(Etapa3!$B$8:$H$307,MATCH(LARGE(Etapa3!$H$8:$H$307,A190),Etapa3!$H$8:$H$307,0),1),"")</f>
        <v/>
      </c>
      <c r="C190" s="36" t="str">
        <f>IFERROR(INDEX(Etapa3!$B$8:$H$307,MATCH(LARGE(Etapa3!$H$8:$H$307,A190),Etapa3!$H$8:$H$307,0),2),"")</f>
        <v/>
      </c>
      <c r="D190" s="27"/>
      <c r="E190" s="28"/>
      <c r="F190" s="29" t="str">
        <f t="shared" si="5"/>
        <v/>
      </c>
      <c r="G190" s="49"/>
      <c r="H190" s="72" t="str">
        <f t="shared" si="6"/>
        <v/>
      </c>
    </row>
    <row r="191" spans="1:8" ht="24.95" customHeight="1">
      <c r="A191" s="34">
        <v>184</v>
      </c>
      <c r="B191" s="36" t="str">
        <f>IFERROR(INDEX(Etapa3!$B$8:$H$307,MATCH(LARGE(Etapa3!$H$8:$H$307,A191),Etapa3!$H$8:$H$307,0),1),"")</f>
        <v/>
      </c>
      <c r="C191" s="36" t="str">
        <f>IFERROR(INDEX(Etapa3!$B$8:$H$307,MATCH(LARGE(Etapa3!$H$8:$H$307,A191),Etapa3!$H$8:$H$307,0),2),"")</f>
        <v/>
      </c>
      <c r="D191" s="27"/>
      <c r="E191" s="28"/>
      <c r="F191" s="29" t="str">
        <f t="shared" si="5"/>
        <v/>
      </c>
      <c r="G191" s="49"/>
      <c r="H191" s="72" t="str">
        <f t="shared" si="6"/>
        <v/>
      </c>
    </row>
    <row r="192" spans="1:8" ht="24.95" customHeight="1">
      <c r="A192" s="34">
        <v>185</v>
      </c>
      <c r="B192" s="36" t="str">
        <f>IFERROR(INDEX(Etapa3!$B$8:$H$307,MATCH(LARGE(Etapa3!$H$8:$H$307,A192),Etapa3!$H$8:$H$307,0),1),"")</f>
        <v/>
      </c>
      <c r="C192" s="36" t="str">
        <f>IFERROR(INDEX(Etapa3!$B$8:$H$307,MATCH(LARGE(Etapa3!$H$8:$H$307,A192),Etapa3!$H$8:$H$307,0),2),"")</f>
        <v/>
      </c>
      <c r="D192" s="27"/>
      <c r="E192" s="28"/>
      <c r="F192" s="29" t="str">
        <f t="shared" si="5"/>
        <v/>
      </c>
      <c r="G192" s="49"/>
      <c r="H192" s="72" t="str">
        <f t="shared" si="6"/>
        <v/>
      </c>
    </row>
    <row r="193" spans="1:8" ht="24.95" customHeight="1">
      <c r="A193" s="34">
        <v>186</v>
      </c>
      <c r="B193" s="36" t="str">
        <f>IFERROR(INDEX(Etapa3!$B$8:$H$307,MATCH(LARGE(Etapa3!$H$8:$H$307,A193),Etapa3!$H$8:$H$307,0),1),"")</f>
        <v/>
      </c>
      <c r="C193" s="36" t="str">
        <f>IFERROR(INDEX(Etapa3!$B$8:$H$307,MATCH(LARGE(Etapa3!$H$8:$H$307,A193),Etapa3!$H$8:$H$307,0),2),"")</f>
        <v/>
      </c>
      <c r="D193" s="27"/>
      <c r="E193" s="28"/>
      <c r="F193" s="29" t="str">
        <f t="shared" si="5"/>
        <v/>
      </c>
      <c r="G193" s="49"/>
      <c r="H193" s="72" t="str">
        <f t="shared" si="6"/>
        <v/>
      </c>
    </row>
    <row r="194" spans="1:8" ht="24.95" customHeight="1">
      <c r="A194" s="34">
        <v>187</v>
      </c>
      <c r="B194" s="36" t="str">
        <f>IFERROR(INDEX(Etapa3!$B$8:$H$307,MATCH(LARGE(Etapa3!$H$8:$H$307,A194),Etapa3!$H$8:$H$307,0),1),"")</f>
        <v/>
      </c>
      <c r="C194" s="36" t="str">
        <f>IFERROR(INDEX(Etapa3!$B$8:$H$307,MATCH(LARGE(Etapa3!$H$8:$H$307,A194),Etapa3!$H$8:$H$307,0),2),"")</f>
        <v/>
      </c>
      <c r="D194" s="27"/>
      <c r="E194" s="28"/>
      <c r="F194" s="29" t="str">
        <f t="shared" si="5"/>
        <v/>
      </c>
      <c r="G194" s="49"/>
      <c r="H194" s="72" t="str">
        <f t="shared" si="6"/>
        <v/>
      </c>
    </row>
    <row r="195" spans="1:8" ht="24.95" customHeight="1">
      <c r="A195" s="34">
        <v>188</v>
      </c>
      <c r="B195" s="36" t="str">
        <f>IFERROR(INDEX(Etapa3!$B$8:$H$307,MATCH(LARGE(Etapa3!$H$8:$H$307,A195),Etapa3!$H$8:$H$307,0),1),"")</f>
        <v/>
      </c>
      <c r="C195" s="36" t="str">
        <f>IFERROR(INDEX(Etapa3!$B$8:$H$307,MATCH(LARGE(Etapa3!$H$8:$H$307,A195),Etapa3!$H$8:$H$307,0),2),"")</f>
        <v/>
      </c>
      <c r="D195" s="27"/>
      <c r="E195" s="28"/>
      <c r="F195" s="29" t="str">
        <f t="shared" si="5"/>
        <v/>
      </c>
      <c r="G195" s="49"/>
      <c r="H195" s="72" t="str">
        <f t="shared" si="6"/>
        <v/>
      </c>
    </row>
    <row r="196" spans="1:8" ht="24.95" customHeight="1">
      <c r="A196" s="34">
        <v>189</v>
      </c>
      <c r="B196" s="36" t="str">
        <f>IFERROR(INDEX(Etapa3!$B$8:$H$307,MATCH(LARGE(Etapa3!$H$8:$H$307,A196),Etapa3!$H$8:$H$307,0),1),"")</f>
        <v/>
      </c>
      <c r="C196" s="36" t="str">
        <f>IFERROR(INDEX(Etapa3!$B$8:$H$307,MATCH(LARGE(Etapa3!$H$8:$H$307,A196),Etapa3!$H$8:$H$307,0),2),"")</f>
        <v/>
      </c>
      <c r="D196" s="27"/>
      <c r="E196" s="28"/>
      <c r="F196" s="29" t="str">
        <f t="shared" si="5"/>
        <v/>
      </c>
      <c r="G196" s="49"/>
      <c r="H196" s="72" t="str">
        <f t="shared" si="6"/>
        <v/>
      </c>
    </row>
    <row r="197" spans="1:8" ht="24.95" customHeight="1">
      <c r="A197" s="34">
        <v>190</v>
      </c>
      <c r="B197" s="36" t="str">
        <f>IFERROR(INDEX(Etapa3!$B$8:$H$307,MATCH(LARGE(Etapa3!$H$8:$H$307,A197),Etapa3!$H$8:$H$307,0),1),"")</f>
        <v/>
      </c>
      <c r="C197" s="36" t="str">
        <f>IFERROR(INDEX(Etapa3!$B$8:$H$307,MATCH(LARGE(Etapa3!$H$8:$H$307,A197),Etapa3!$H$8:$H$307,0),2),"")</f>
        <v/>
      </c>
      <c r="D197" s="27"/>
      <c r="E197" s="28"/>
      <c r="F197" s="29" t="str">
        <f t="shared" si="5"/>
        <v/>
      </c>
      <c r="G197" s="49"/>
      <c r="H197" s="72" t="str">
        <f t="shared" si="6"/>
        <v/>
      </c>
    </row>
    <row r="198" spans="1:8" ht="24.95" customHeight="1">
      <c r="A198" s="34">
        <v>191</v>
      </c>
      <c r="B198" s="36" t="str">
        <f>IFERROR(INDEX(Etapa3!$B$8:$H$307,MATCH(LARGE(Etapa3!$H$8:$H$307,A198),Etapa3!$H$8:$H$307,0),1),"")</f>
        <v/>
      </c>
      <c r="C198" s="36" t="str">
        <f>IFERROR(INDEX(Etapa3!$B$8:$H$307,MATCH(LARGE(Etapa3!$H$8:$H$307,A198),Etapa3!$H$8:$H$307,0),2),"")</f>
        <v/>
      </c>
      <c r="D198" s="27"/>
      <c r="E198" s="28"/>
      <c r="F198" s="29" t="str">
        <f t="shared" si="5"/>
        <v/>
      </c>
      <c r="G198" s="49"/>
      <c r="H198" s="72" t="str">
        <f t="shared" si="6"/>
        <v/>
      </c>
    </row>
    <row r="199" spans="1:8" ht="24.95" customHeight="1">
      <c r="A199" s="34">
        <v>192</v>
      </c>
      <c r="B199" s="36" t="str">
        <f>IFERROR(INDEX(Etapa3!$B$8:$H$307,MATCH(LARGE(Etapa3!$H$8:$H$307,A199),Etapa3!$H$8:$H$307,0),1),"")</f>
        <v/>
      </c>
      <c r="C199" s="36" t="str">
        <f>IFERROR(INDEX(Etapa3!$B$8:$H$307,MATCH(LARGE(Etapa3!$H$8:$H$307,A199),Etapa3!$H$8:$H$307,0),2),"")</f>
        <v/>
      </c>
      <c r="D199" s="27"/>
      <c r="E199" s="28"/>
      <c r="F199" s="29" t="str">
        <f t="shared" si="5"/>
        <v/>
      </c>
      <c r="G199" s="49"/>
      <c r="H199" s="72" t="str">
        <f t="shared" si="6"/>
        <v/>
      </c>
    </row>
    <row r="200" spans="1:8" ht="24.95" customHeight="1">
      <c r="A200" s="34">
        <v>193</v>
      </c>
      <c r="B200" s="36" t="str">
        <f>IFERROR(INDEX(Etapa3!$B$8:$H$307,MATCH(LARGE(Etapa3!$H$8:$H$307,A200),Etapa3!$H$8:$H$307,0),1),"")</f>
        <v/>
      </c>
      <c r="C200" s="36" t="str">
        <f>IFERROR(INDEX(Etapa3!$B$8:$H$307,MATCH(LARGE(Etapa3!$H$8:$H$307,A200),Etapa3!$H$8:$H$307,0),2),"")</f>
        <v/>
      </c>
      <c r="D200" s="27"/>
      <c r="E200" s="28"/>
      <c r="F200" s="29" t="str">
        <f t="shared" si="5"/>
        <v/>
      </c>
      <c r="G200" s="49"/>
      <c r="H200" s="72" t="str">
        <f t="shared" si="6"/>
        <v/>
      </c>
    </row>
    <row r="201" spans="1:8" ht="24.95" customHeight="1">
      <c r="A201" s="34">
        <v>194</v>
      </c>
      <c r="B201" s="36" t="str">
        <f>IFERROR(INDEX(Etapa3!$B$8:$H$307,MATCH(LARGE(Etapa3!$H$8:$H$307,A201),Etapa3!$H$8:$H$307,0),1),"")</f>
        <v/>
      </c>
      <c r="C201" s="36" t="str">
        <f>IFERROR(INDEX(Etapa3!$B$8:$H$307,MATCH(LARGE(Etapa3!$H$8:$H$307,A201),Etapa3!$H$8:$H$307,0),2),"")</f>
        <v/>
      </c>
      <c r="D201" s="27"/>
      <c r="E201" s="28"/>
      <c r="F201" s="29" t="str">
        <f t="shared" ref="F201:F264" si="7">IF(OR(B201="",D201=""),"",IFERROR(IF(D201&gt;$N$9,$O$8,IF(D201&gt;$N$10,$O$9,IF(D201&gt;$N$11,$O$10,IF(D201&gt;$N$12,$O$11,$O$12)))),""))</f>
        <v/>
      </c>
      <c r="G201" s="49"/>
      <c r="H201" s="72" t="str">
        <f t="shared" ref="H201:H264" si="8">IF(OR(B201="",E201="",E201&lt;&gt;"Aprovado"),"",D201+(ROW()/100000))</f>
        <v/>
      </c>
    </row>
    <row r="202" spans="1:8" ht="24.95" customHeight="1">
      <c r="A202" s="34">
        <v>195</v>
      </c>
      <c r="B202" s="36" t="str">
        <f>IFERROR(INDEX(Etapa3!$B$8:$H$307,MATCH(LARGE(Etapa3!$H$8:$H$307,A202),Etapa3!$H$8:$H$307,0),1),"")</f>
        <v/>
      </c>
      <c r="C202" s="36" t="str">
        <f>IFERROR(INDEX(Etapa3!$B$8:$H$307,MATCH(LARGE(Etapa3!$H$8:$H$307,A202),Etapa3!$H$8:$H$307,0),2),"")</f>
        <v/>
      </c>
      <c r="D202" s="27"/>
      <c r="E202" s="28"/>
      <c r="F202" s="29" t="str">
        <f t="shared" si="7"/>
        <v/>
      </c>
      <c r="G202" s="49"/>
      <c r="H202" s="72" t="str">
        <f t="shared" si="8"/>
        <v/>
      </c>
    </row>
    <row r="203" spans="1:8" ht="24.95" customHeight="1">
      <c r="A203" s="34">
        <v>196</v>
      </c>
      <c r="B203" s="36" t="str">
        <f>IFERROR(INDEX(Etapa3!$B$8:$H$307,MATCH(LARGE(Etapa3!$H$8:$H$307,A203),Etapa3!$H$8:$H$307,0),1),"")</f>
        <v/>
      </c>
      <c r="C203" s="36" t="str">
        <f>IFERROR(INDEX(Etapa3!$B$8:$H$307,MATCH(LARGE(Etapa3!$H$8:$H$307,A203),Etapa3!$H$8:$H$307,0),2),"")</f>
        <v/>
      </c>
      <c r="D203" s="27"/>
      <c r="E203" s="28"/>
      <c r="F203" s="29" t="str">
        <f t="shared" si="7"/>
        <v/>
      </c>
      <c r="G203" s="49"/>
      <c r="H203" s="72" t="str">
        <f t="shared" si="8"/>
        <v/>
      </c>
    </row>
    <row r="204" spans="1:8" ht="24.95" customHeight="1">
      <c r="A204" s="34">
        <v>197</v>
      </c>
      <c r="B204" s="36" t="str">
        <f>IFERROR(INDEX(Etapa3!$B$8:$H$307,MATCH(LARGE(Etapa3!$H$8:$H$307,A204),Etapa3!$H$8:$H$307,0),1),"")</f>
        <v/>
      </c>
      <c r="C204" s="36" t="str">
        <f>IFERROR(INDEX(Etapa3!$B$8:$H$307,MATCH(LARGE(Etapa3!$H$8:$H$307,A204),Etapa3!$H$8:$H$307,0),2),"")</f>
        <v/>
      </c>
      <c r="D204" s="27"/>
      <c r="E204" s="28"/>
      <c r="F204" s="29" t="str">
        <f t="shared" si="7"/>
        <v/>
      </c>
      <c r="G204" s="49"/>
      <c r="H204" s="72" t="str">
        <f t="shared" si="8"/>
        <v/>
      </c>
    </row>
    <row r="205" spans="1:8" ht="24.95" customHeight="1">
      <c r="A205" s="34">
        <v>198</v>
      </c>
      <c r="B205" s="36" t="str">
        <f>IFERROR(INDEX(Etapa3!$B$8:$H$307,MATCH(LARGE(Etapa3!$H$8:$H$307,A205),Etapa3!$H$8:$H$307,0),1),"")</f>
        <v/>
      </c>
      <c r="C205" s="36" t="str">
        <f>IFERROR(INDEX(Etapa3!$B$8:$H$307,MATCH(LARGE(Etapa3!$H$8:$H$307,A205),Etapa3!$H$8:$H$307,0),2),"")</f>
        <v/>
      </c>
      <c r="D205" s="27"/>
      <c r="E205" s="28"/>
      <c r="F205" s="29" t="str">
        <f t="shared" si="7"/>
        <v/>
      </c>
      <c r="G205" s="49"/>
      <c r="H205" s="72" t="str">
        <f t="shared" si="8"/>
        <v/>
      </c>
    </row>
    <row r="206" spans="1:8" ht="24.95" customHeight="1">
      <c r="A206" s="34">
        <v>199</v>
      </c>
      <c r="B206" s="36" t="str">
        <f>IFERROR(INDEX(Etapa3!$B$8:$H$307,MATCH(LARGE(Etapa3!$H$8:$H$307,A206),Etapa3!$H$8:$H$307,0),1),"")</f>
        <v/>
      </c>
      <c r="C206" s="36" t="str">
        <f>IFERROR(INDEX(Etapa3!$B$8:$H$307,MATCH(LARGE(Etapa3!$H$8:$H$307,A206),Etapa3!$H$8:$H$307,0),2),"")</f>
        <v/>
      </c>
      <c r="D206" s="27"/>
      <c r="E206" s="28"/>
      <c r="F206" s="29" t="str">
        <f t="shared" si="7"/>
        <v/>
      </c>
      <c r="G206" s="49"/>
      <c r="H206" s="72" t="str">
        <f t="shared" si="8"/>
        <v/>
      </c>
    </row>
    <row r="207" spans="1:8" ht="24.95" customHeight="1">
      <c r="A207" s="34">
        <v>200</v>
      </c>
      <c r="B207" s="36" t="str">
        <f>IFERROR(INDEX(Etapa3!$B$8:$H$307,MATCH(LARGE(Etapa3!$H$8:$H$307,A207),Etapa3!$H$8:$H$307,0),1),"")</f>
        <v/>
      </c>
      <c r="C207" s="36" t="str">
        <f>IFERROR(INDEX(Etapa3!$B$8:$H$307,MATCH(LARGE(Etapa3!$H$8:$H$307,A207),Etapa3!$H$8:$H$307,0),2),"")</f>
        <v/>
      </c>
      <c r="D207" s="27"/>
      <c r="E207" s="28"/>
      <c r="F207" s="29" t="str">
        <f t="shared" si="7"/>
        <v/>
      </c>
      <c r="G207" s="49"/>
      <c r="H207" s="72" t="str">
        <f t="shared" si="8"/>
        <v/>
      </c>
    </row>
    <row r="208" spans="1:8" ht="24.95" customHeight="1">
      <c r="A208" s="34">
        <v>201</v>
      </c>
      <c r="B208" s="36" t="str">
        <f>IFERROR(INDEX(Etapa3!$B$8:$H$307,MATCH(LARGE(Etapa3!$H$8:$H$307,A208),Etapa3!$H$8:$H$307,0),1),"")</f>
        <v/>
      </c>
      <c r="C208" s="36" t="str">
        <f>IFERROR(INDEX(Etapa3!$B$8:$H$307,MATCH(LARGE(Etapa3!$H$8:$H$307,A208),Etapa3!$H$8:$H$307,0),2),"")</f>
        <v/>
      </c>
      <c r="D208" s="27"/>
      <c r="E208" s="28"/>
      <c r="F208" s="29" t="str">
        <f t="shared" si="7"/>
        <v/>
      </c>
      <c r="G208" s="49"/>
      <c r="H208" s="72" t="str">
        <f t="shared" si="8"/>
        <v/>
      </c>
    </row>
    <row r="209" spans="1:8" ht="24.95" customHeight="1">
      <c r="A209" s="34">
        <v>202</v>
      </c>
      <c r="B209" s="36" t="str">
        <f>IFERROR(INDEX(Etapa3!$B$8:$H$307,MATCH(LARGE(Etapa3!$H$8:$H$307,A209),Etapa3!$H$8:$H$307,0),1),"")</f>
        <v/>
      </c>
      <c r="C209" s="36" t="str">
        <f>IFERROR(INDEX(Etapa3!$B$8:$H$307,MATCH(LARGE(Etapa3!$H$8:$H$307,A209),Etapa3!$H$8:$H$307,0),2),"")</f>
        <v/>
      </c>
      <c r="D209" s="27"/>
      <c r="E209" s="28"/>
      <c r="F209" s="29" t="str">
        <f t="shared" si="7"/>
        <v/>
      </c>
      <c r="G209" s="49"/>
      <c r="H209" s="72" t="str">
        <f t="shared" si="8"/>
        <v/>
      </c>
    </row>
    <row r="210" spans="1:8" ht="24.95" customHeight="1">
      <c r="A210" s="34">
        <v>203</v>
      </c>
      <c r="B210" s="36" t="str">
        <f>IFERROR(INDEX(Etapa3!$B$8:$H$307,MATCH(LARGE(Etapa3!$H$8:$H$307,A210),Etapa3!$H$8:$H$307,0),1),"")</f>
        <v/>
      </c>
      <c r="C210" s="36" t="str">
        <f>IFERROR(INDEX(Etapa3!$B$8:$H$307,MATCH(LARGE(Etapa3!$H$8:$H$307,A210),Etapa3!$H$8:$H$307,0),2),"")</f>
        <v/>
      </c>
      <c r="D210" s="27"/>
      <c r="E210" s="28"/>
      <c r="F210" s="29" t="str">
        <f t="shared" si="7"/>
        <v/>
      </c>
      <c r="G210" s="49"/>
      <c r="H210" s="72" t="str">
        <f t="shared" si="8"/>
        <v/>
      </c>
    </row>
    <row r="211" spans="1:8" ht="24.95" customHeight="1">
      <c r="A211" s="34">
        <v>204</v>
      </c>
      <c r="B211" s="36" t="str">
        <f>IFERROR(INDEX(Etapa3!$B$8:$H$307,MATCH(LARGE(Etapa3!$H$8:$H$307,A211),Etapa3!$H$8:$H$307,0),1),"")</f>
        <v/>
      </c>
      <c r="C211" s="36" t="str">
        <f>IFERROR(INDEX(Etapa3!$B$8:$H$307,MATCH(LARGE(Etapa3!$H$8:$H$307,A211),Etapa3!$H$8:$H$307,0),2),"")</f>
        <v/>
      </c>
      <c r="D211" s="27"/>
      <c r="E211" s="28"/>
      <c r="F211" s="29" t="str">
        <f t="shared" si="7"/>
        <v/>
      </c>
      <c r="G211" s="49"/>
      <c r="H211" s="72" t="str">
        <f t="shared" si="8"/>
        <v/>
      </c>
    </row>
    <row r="212" spans="1:8" ht="24.95" customHeight="1">
      <c r="A212" s="34">
        <v>205</v>
      </c>
      <c r="B212" s="36" t="str">
        <f>IFERROR(INDEX(Etapa3!$B$8:$H$307,MATCH(LARGE(Etapa3!$H$8:$H$307,A212),Etapa3!$H$8:$H$307,0),1),"")</f>
        <v/>
      </c>
      <c r="C212" s="36" t="str">
        <f>IFERROR(INDEX(Etapa3!$B$8:$H$307,MATCH(LARGE(Etapa3!$H$8:$H$307,A212),Etapa3!$H$8:$H$307,0),2),"")</f>
        <v/>
      </c>
      <c r="D212" s="27"/>
      <c r="E212" s="28"/>
      <c r="F212" s="29" t="str">
        <f t="shared" si="7"/>
        <v/>
      </c>
      <c r="G212" s="49"/>
      <c r="H212" s="72" t="str">
        <f t="shared" si="8"/>
        <v/>
      </c>
    </row>
    <row r="213" spans="1:8" ht="24.95" customHeight="1">
      <c r="A213" s="34">
        <v>206</v>
      </c>
      <c r="B213" s="36" t="str">
        <f>IFERROR(INDEX(Etapa3!$B$8:$H$307,MATCH(LARGE(Etapa3!$H$8:$H$307,A213),Etapa3!$H$8:$H$307,0),1),"")</f>
        <v/>
      </c>
      <c r="C213" s="36" t="str">
        <f>IFERROR(INDEX(Etapa3!$B$8:$H$307,MATCH(LARGE(Etapa3!$H$8:$H$307,A213),Etapa3!$H$8:$H$307,0),2),"")</f>
        <v/>
      </c>
      <c r="D213" s="27"/>
      <c r="E213" s="28"/>
      <c r="F213" s="29" t="str">
        <f t="shared" si="7"/>
        <v/>
      </c>
      <c r="G213" s="49"/>
      <c r="H213" s="72" t="str">
        <f t="shared" si="8"/>
        <v/>
      </c>
    </row>
    <row r="214" spans="1:8" ht="24.95" customHeight="1">
      <c r="A214" s="34">
        <v>207</v>
      </c>
      <c r="B214" s="36" t="str">
        <f>IFERROR(INDEX(Etapa3!$B$8:$H$307,MATCH(LARGE(Etapa3!$H$8:$H$307,A214),Etapa3!$H$8:$H$307,0),1),"")</f>
        <v/>
      </c>
      <c r="C214" s="36" t="str">
        <f>IFERROR(INDEX(Etapa3!$B$8:$H$307,MATCH(LARGE(Etapa3!$H$8:$H$307,A214),Etapa3!$H$8:$H$307,0),2),"")</f>
        <v/>
      </c>
      <c r="D214" s="27"/>
      <c r="E214" s="28"/>
      <c r="F214" s="29" t="str">
        <f t="shared" si="7"/>
        <v/>
      </c>
      <c r="G214" s="49"/>
      <c r="H214" s="72" t="str">
        <f t="shared" si="8"/>
        <v/>
      </c>
    </row>
    <row r="215" spans="1:8" ht="24.95" customHeight="1">
      <c r="A215" s="34">
        <v>208</v>
      </c>
      <c r="B215" s="36" t="str">
        <f>IFERROR(INDEX(Etapa3!$B$8:$H$307,MATCH(LARGE(Etapa3!$H$8:$H$307,A215),Etapa3!$H$8:$H$307,0),1),"")</f>
        <v/>
      </c>
      <c r="C215" s="36" t="str">
        <f>IFERROR(INDEX(Etapa3!$B$8:$H$307,MATCH(LARGE(Etapa3!$H$8:$H$307,A215),Etapa3!$H$8:$H$307,0),2),"")</f>
        <v/>
      </c>
      <c r="D215" s="27"/>
      <c r="E215" s="28"/>
      <c r="F215" s="29" t="str">
        <f t="shared" si="7"/>
        <v/>
      </c>
      <c r="G215" s="49"/>
      <c r="H215" s="72" t="str">
        <f t="shared" si="8"/>
        <v/>
      </c>
    </row>
    <row r="216" spans="1:8" ht="24.95" customHeight="1">
      <c r="A216" s="34">
        <v>209</v>
      </c>
      <c r="B216" s="36" t="str">
        <f>IFERROR(INDEX(Etapa3!$B$8:$H$307,MATCH(LARGE(Etapa3!$H$8:$H$307,A216),Etapa3!$H$8:$H$307,0),1),"")</f>
        <v/>
      </c>
      <c r="C216" s="36" t="str">
        <f>IFERROR(INDEX(Etapa3!$B$8:$H$307,MATCH(LARGE(Etapa3!$H$8:$H$307,A216),Etapa3!$H$8:$H$307,0),2),"")</f>
        <v/>
      </c>
      <c r="D216" s="27"/>
      <c r="E216" s="28"/>
      <c r="F216" s="29" t="str">
        <f t="shared" si="7"/>
        <v/>
      </c>
      <c r="G216" s="49"/>
      <c r="H216" s="72" t="str">
        <f t="shared" si="8"/>
        <v/>
      </c>
    </row>
    <row r="217" spans="1:8" ht="24.95" customHeight="1">
      <c r="A217" s="34">
        <v>210</v>
      </c>
      <c r="B217" s="36" t="str">
        <f>IFERROR(INDEX(Etapa3!$B$8:$H$307,MATCH(LARGE(Etapa3!$H$8:$H$307,A217),Etapa3!$H$8:$H$307,0),1),"")</f>
        <v/>
      </c>
      <c r="C217" s="36" t="str">
        <f>IFERROR(INDEX(Etapa3!$B$8:$H$307,MATCH(LARGE(Etapa3!$H$8:$H$307,A217),Etapa3!$H$8:$H$307,0),2),"")</f>
        <v/>
      </c>
      <c r="D217" s="27"/>
      <c r="E217" s="28"/>
      <c r="F217" s="29" t="str">
        <f t="shared" si="7"/>
        <v/>
      </c>
      <c r="G217" s="49"/>
      <c r="H217" s="72" t="str">
        <f t="shared" si="8"/>
        <v/>
      </c>
    </row>
    <row r="218" spans="1:8" ht="24.95" customHeight="1">
      <c r="A218" s="34">
        <v>211</v>
      </c>
      <c r="B218" s="36" t="str">
        <f>IFERROR(INDEX(Etapa3!$B$8:$H$307,MATCH(LARGE(Etapa3!$H$8:$H$307,A218),Etapa3!$H$8:$H$307,0),1),"")</f>
        <v/>
      </c>
      <c r="C218" s="36" t="str">
        <f>IFERROR(INDEX(Etapa3!$B$8:$H$307,MATCH(LARGE(Etapa3!$H$8:$H$307,A218),Etapa3!$H$8:$H$307,0),2),"")</f>
        <v/>
      </c>
      <c r="D218" s="27"/>
      <c r="E218" s="28"/>
      <c r="F218" s="29" t="str">
        <f t="shared" si="7"/>
        <v/>
      </c>
      <c r="G218" s="49"/>
      <c r="H218" s="72" t="str">
        <f t="shared" si="8"/>
        <v/>
      </c>
    </row>
    <row r="219" spans="1:8" ht="24.95" customHeight="1">
      <c r="A219" s="34">
        <v>212</v>
      </c>
      <c r="B219" s="36" t="str">
        <f>IFERROR(INDEX(Etapa3!$B$8:$H$307,MATCH(LARGE(Etapa3!$H$8:$H$307,A219),Etapa3!$H$8:$H$307,0),1),"")</f>
        <v/>
      </c>
      <c r="C219" s="36" t="str">
        <f>IFERROR(INDEX(Etapa3!$B$8:$H$307,MATCH(LARGE(Etapa3!$H$8:$H$307,A219),Etapa3!$H$8:$H$307,0),2),"")</f>
        <v/>
      </c>
      <c r="D219" s="27"/>
      <c r="E219" s="28"/>
      <c r="F219" s="29" t="str">
        <f t="shared" si="7"/>
        <v/>
      </c>
      <c r="G219" s="49"/>
      <c r="H219" s="72" t="str">
        <f t="shared" si="8"/>
        <v/>
      </c>
    </row>
    <row r="220" spans="1:8" ht="24.95" customHeight="1">
      <c r="A220" s="34">
        <v>213</v>
      </c>
      <c r="B220" s="36" t="str">
        <f>IFERROR(INDEX(Etapa3!$B$8:$H$307,MATCH(LARGE(Etapa3!$H$8:$H$307,A220),Etapa3!$H$8:$H$307,0),1),"")</f>
        <v/>
      </c>
      <c r="C220" s="36" t="str">
        <f>IFERROR(INDEX(Etapa3!$B$8:$H$307,MATCH(LARGE(Etapa3!$H$8:$H$307,A220),Etapa3!$H$8:$H$307,0),2),"")</f>
        <v/>
      </c>
      <c r="D220" s="27"/>
      <c r="E220" s="28"/>
      <c r="F220" s="29" t="str">
        <f t="shared" si="7"/>
        <v/>
      </c>
      <c r="G220" s="49"/>
      <c r="H220" s="72" t="str">
        <f t="shared" si="8"/>
        <v/>
      </c>
    </row>
    <row r="221" spans="1:8" ht="24.95" customHeight="1">
      <c r="A221" s="34">
        <v>214</v>
      </c>
      <c r="B221" s="36" t="str">
        <f>IFERROR(INDEX(Etapa3!$B$8:$H$307,MATCH(LARGE(Etapa3!$H$8:$H$307,A221),Etapa3!$H$8:$H$307,0),1),"")</f>
        <v/>
      </c>
      <c r="C221" s="36" t="str">
        <f>IFERROR(INDEX(Etapa3!$B$8:$H$307,MATCH(LARGE(Etapa3!$H$8:$H$307,A221),Etapa3!$H$8:$H$307,0),2),"")</f>
        <v/>
      </c>
      <c r="D221" s="27"/>
      <c r="E221" s="28"/>
      <c r="F221" s="29" t="str">
        <f t="shared" si="7"/>
        <v/>
      </c>
      <c r="G221" s="49"/>
      <c r="H221" s="72" t="str">
        <f t="shared" si="8"/>
        <v/>
      </c>
    </row>
    <row r="222" spans="1:8" ht="24.95" customHeight="1">
      <c r="A222" s="34">
        <v>215</v>
      </c>
      <c r="B222" s="36" t="str">
        <f>IFERROR(INDEX(Etapa3!$B$8:$H$307,MATCH(LARGE(Etapa3!$H$8:$H$307,A222),Etapa3!$H$8:$H$307,0),1),"")</f>
        <v/>
      </c>
      <c r="C222" s="36" t="str">
        <f>IFERROR(INDEX(Etapa3!$B$8:$H$307,MATCH(LARGE(Etapa3!$H$8:$H$307,A222),Etapa3!$H$8:$H$307,0),2),"")</f>
        <v/>
      </c>
      <c r="D222" s="27"/>
      <c r="E222" s="28"/>
      <c r="F222" s="29" t="str">
        <f t="shared" si="7"/>
        <v/>
      </c>
      <c r="G222" s="49"/>
      <c r="H222" s="72" t="str">
        <f t="shared" si="8"/>
        <v/>
      </c>
    </row>
    <row r="223" spans="1:8" ht="24.95" customHeight="1">
      <c r="A223" s="34">
        <v>216</v>
      </c>
      <c r="B223" s="36" t="str">
        <f>IFERROR(INDEX(Etapa3!$B$8:$H$307,MATCH(LARGE(Etapa3!$H$8:$H$307,A223),Etapa3!$H$8:$H$307,0),1),"")</f>
        <v/>
      </c>
      <c r="C223" s="36" t="str">
        <f>IFERROR(INDEX(Etapa3!$B$8:$H$307,MATCH(LARGE(Etapa3!$H$8:$H$307,A223),Etapa3!$H$8:$H$307,0),2),"")</f>
        <v/>
      </c>
      <c r="D223" s="27"/>
      <c r="E223" s="28"/>
      <c r="F223" s="29" t="str">
        <f t="shared" si="7"/>
        <v/>
      </c>
      <c r="G223" s="49"/>
      <c r="H223" s="72" t="str">
        <f t="shared" si="8"/>
        <v/>
      </c>
    </row>
    <row r="224" spans="1:8" ht="24.95" customHeight="1">
      <c r="A224" s="34">
        <v>217</v>
      </c>
      <c r="B224" s="36" t="str">
        <f>IFERROR(INDEX(Etapa3!$B$8:$H$307,MATCH(LARGE(Etapa3!$H$8:$H$307,A224),Etapa3!$H$8:$H$307,0),1),"")</f>
        <v/>
      </c>
      <c r="C224" s="36" t="str">
        <f>IFERROR(INDEX(Etapa3!$B$8:$H$307,MATCH(LARGE(Etapa3!$H$8:$H$307,A224),Etapa3!$H$8:$H$307,0),2),"")</f>
        <v/>
      </c>
      <c r="D224" s="27"/>
      <c r="E224" s="28"/>
      <c r="F224" s="29" t="str">
        <f t="shared" si="7"/>
        <v/>
      </c>
      <c r="G224" s="49"/>
      <c r="H224" s="72" t="str">
        <f t="shared" si="8"/>
        <v/>
      </c>
    </row>
    <row r="225" spans="1:8" ht="24.95" customHeight="1">
      <c r="A225" s="34">
        <v>218</v>
      </c>
      <c r="B225" s="36" t="str">
        <f>IFERROR(INDEX(Etapa3!$B$8:$H$307,MATCH(LARGE(Etapa3!$H$8:$H$307,A225),Etapa3!$H$8:$H$307,0),1),"")</f>
        <v/>
      </c>
      <c r="C225" s="36" t="str">
        <f>IFERROR(INDEX(Etapa3!$B$8:$H$307,MATCH(LARGE(Etapa3!$H$8:$H$307,A225),Etapa3!$H$8:$H$307,0),2),"")</f>
        <v/>
      </c>
      <c r="D225" s="27"/>
      <c r="E225" s="28"/>
      <c r="F225" s="29" t="str">
        <f t="shared" si="7"/>
        <v/>
      </c>
      <c r="G225" s="49"/>
      <c r="H225" s="72" t="str">
        <f t="shared" si="8"/>
        <v/>
      </c>
    </row>
    <row r="226" spans="1:8" ht="24.95" customHeight="1">
      <c r="A226" s="34">
        <v>219</v>
      </c>
      <c r="B226" s="36" t="str">
        <f>IFERROR(INDEX(Etapa3!$B$8:$H$307,MATCH(LARGE(Etapa3!$H$8:$H$307,A226),Etapa3!$H$8:$H$307,0),1),"")</f>
        <v/>
      </c>
      <c r="C226" s="36" t="str">
        <f>IFERROR(INDEX(Etapa3!$B$8:$H$307,MATCH(LARGE(Etapa3!$H$8:$H$307,A226),Etapa3!$H$8:$H$307,0),2),"")</f>
        <v/>
      </c>
      <c r="D226" s="27"/>
      <c r="E226" s="28"/>
      <c r="F226" s="29" t="str">
        <f t="shared" si="7"/>
        <v/>
      </c>
      <c r="G226" s="49"/>
      <c r="H226" s="72" t="str">
        <f t="shared" si="8"/>
        <v/>
      </c>
    </row>
    <row r="227" spans="1:8" ht="24.95" customHeight="1">
      <c r="A227" s="34">
        <v>220</v>
      </c>
      <c r="B227" s="36" t="str">
        <f>IFERROR(INDEX(Etapa3!$B$8:$H$307,MATCH(LARGE(Etapa3!$H$8:$H$307,A227),Etapa3!$H$8:$H$307,0),1),"")</f>
        <v/>
      </c>
      <c r="C227" s="36" t="str">
        <f>IFERROR(INDEX(Etapa3!$B$8:$H$307,MATCH(LARGE(Etapa3!$H$8:$H$307,A227),Etapa3!$H$8:$H$307,0),2),"")</f>
        <v/>
      </c>
      <c r="D227" s="27"/>
      <c r="E227" s="28"/>
      <c r="F227" s="29" t="str">
        <f t="shared" si="7"/>
        <v/>
      </c>
      <c r="G227" s="49"/>
      <c r="H227" s="72" t="str">
        <f t="shared" si="8"/>
        <v/>
      </c>
    </row>
    <row r="228" spans="1:8" ht="24.95" customHeight="1">
      <c r="A228" s="34">
        <v>221</v>
      </c>
      <c r="B228" s="36" t="str">
        <f>IFERROR(INDEX(Etapa3!$B$8:$H$307,MATCH(LARGE(Etapa3!$H$8:$H$307,A228),Etapa3!$H$8:$H$307,0),1),"")</f>
        <v/>
      </c>
      <c r="C228" s="36" t="str">
        <f>IFERROR(INDEX(Etapa3!$B$8:$H$307,MATCH(LARGE(Etapa3!$H$8:$H$307,A228),Etapa3!$H$8:$H$307,0),2),"")</f>
        <v/>
      </c>
      <c r="D228" s="27"/>
      <c r="E228" s="28"/>
      <c r="F228" s="29" t="str">
        <f t="shared" si="7"/>
        <v/>
      </c>
      <c r="G228" s="49"/>
      <c r="H228" s="72" t="str">
        <f t="shared" si="8"/>
        <v/>
      </c>
    </row>
    <row r="229" spans="1:8" ht="24.95" customHeight="1">
      <c r="A229" s="34">
        <v>222</v>
      </c>
      <c r="B229" s="36" t="str">
        <f>IFERROR(INDEX(Etapa3!$B$8:$H$307,MATCH(LARGE(Etapa3!$H$8:$H$307,A229),Etapa3!$H$8:$H$307,0),1),"")</f>
        <v/>
      </c>
      <c r="C229" s="36" t="str">
        <f>IFERROR(INDEX(Etapa3!$B$8:$H$307,MATCH(LARGE(Etapa3!$H$8:$H$307,A229),Etapa3!$H$8:$H$307,0),2),"")</f>
        <v/>
      </c>
      <c r="D229" s="27"/>
      <c r="E229" s="28"/>
      <c r="F229" s="29" t="str">
        <f t="shared" si="7"/>
        <v/>
      </c>
      <c r="G229" s="49"/>
      <c r="H229" s="72" t="str">
        <f t="shared" si="8"/>
        <v/>
      </c>
    </row>
    <row r="230" spans="1:8" ht="24.95" customHeight="1">
      <c r="A230" s="34">
        <v>223</v>
      </c>
      <c r="B230" s="36" t="str">
        <f>IFERROR(INDEX(Etapa3!$B$8:$H$307,MATCH(LARGE(Etapa3!$H$8:$H$307,A230),Etapa3!$H$8:$H$307,0),1),"")</f>
        <v/>
      </c>
      <c r="C230" s="36" t="str">
        <f>IFERROR(INDEX(Etapa3!$B$8:$H$307,MATCH(LARGE(Etapa3!$H$8:$H$307,A230),Etapa3!$H$8:$H$307,0),2),"")</f>
        <v/>
      </c>
      <c r="D230" s="27"/>
      <c r="E230" s="28"/>
      <c r="F230" s="29" t="str">
        <f t="shared" si="7"/>
        <v/>
      </c>
      <c r="G230" s="49"/>
      <c r="H230" s="72" t="str">
        <f t="shared" si="8"/>
        <v/>
      </c>
    </row>
    <row r="231" spans="1:8" ht="24.95" customHeight="1">
      <c r="A231" s="34">
        <v>224</v>
      </c>
      <c r="B231" s="36" t="str">
        <f>IFERROR(INDEX(Etapa3!$B$8:$H$307,MATCH(LARGE(Etapa3!$H$8:$H$307,A231),Etapa3!$H$8:$H$307,0),1),"")</f>
        <v/>
      </c>
      <c r="C231" s="36" t="str">
        <f>IFERROR(INDEX(Etapa3!$B$8:$H$307,MATCH(LARGE(Etapa3!$H$8:$H$307,A231),Etapa3!$H$8:$H$307,0),2),"")</f>
        <v/>
      </c>
      <c r="D231" s="27"/>
      <c r="E231" s="28"/>
      <c r="F231" s="29" t="str">
        <f t="shared" si="7"/>
        <v/>
      </c>
      <c r="G231" s="49"/>
      <c r="H231" s="72" t="str">
        <f t="shared" si="8"/>
        <v/>
      </c>
    </row>
    <row r="232" spans="1:8" ht="24.95" customHeight="1">
      <c r="A232" s="34">
        <v>225</v>
      </c>
      <c r="B232" s="36" t="str">
        <f>IFERROR(INDEX(Etapa3!$B$8:$H$307,MATCH(LARGE(Etapa3!$H$8:$H$307,A232),Etapa3!$H$8:$H$307,0),1),"")</f>
        <v/>
      </c>
      <c r="C232" s="36" t="str">
        <f>IFERROR(INDEX(Etapa3!$B$8:$H$307,MATCH(LARGE(Etapa3!$H$8:$H$307,A232),Etapa3!$H$8:$H$307,0),2),"")</f>
        <v/>
      </c>
      <c r="D232" s="27"/>
      <c r="E232" s="28"/>
      <c r="F232" s="29" t="str">
        <f t="shared" si="7"/>
        <v/>
      </c>
      <c r="G232" s="49"/>
      <c r="H232" s="72" t="str">
        <f t="shared" si="8"/>
        <v/>
      </c>
    </row>
    <row r="233" spans="1:8" ht="24.95" customHeight="1">
      <c r="A233" s="34">
        <v>226</v>
      </c>
      <c r="B233" s="36" t="str">
        <f>IFERROR(INDEX(Etapa3!$B$8:$H$307,MATCH(LARGE(Etapa3!$H$8:$H$307,A233),Etapa3!$H$8:$H$307,0),1),"")</f>
        <v/>
      </c>
      <c r="C233" s="36" t="str">
        <f>IFERROR(INDEX(Etapa3!$B$8:$H$307,MATCH(LARGE(Etapa3!$H$8:$H$307,A233),Etapa3!$H$8:$H$307,0),2),"")</f>
        <v/>
      </c>
      <c r="D233" s="27"/>
      <c r="E233" s="28"/>
      <c r="F233" s="29" t="str">
        <f t="shared" si="7"/>
        <v/>
      </c>
      <c r="G233" s="49"/>
      <c r="H233" s="72" t="str">
        <f t="shared" si="8"/>
        <v/>
      </c>
    </row>
    <row r="234" spans="1:8" ht="24.95" customHeight="1">
      <c r="A234" s="34">
        <v>227</v>
      </c>
      <c r="B234" s="36" t="str">
        <f>IFERROR(INDEX(Etapa3!$B$8:$H$307,MATCH(LARGE(Etapa3!$H$8:$H$307,A234),Etapa3!$H$8:$H$307,0),1),"")</f>
        <v/>
      </c>
      <c r="C234" s="36" t="str">
        <f>IFERROR(INDEX(Etapa3!$B$8:$H$307,MATCH(LARGE(Etapa3!$H$8:$H$307,A234),Etapa3!$H$8:$H$307,0),2),"")</f>
        <v/>
      </c>
      <c r="D234" s="27"/>
      <c r="E234" s="28"/>
      <c r="F234" s="29" t="str">
        <f t="shared" si="7"/>
        <v/>
      </c>
      <c r="G234" s="49"/>
      <c r="H234" s="72" t="str">
        <f t="shared" si="8"/>
        <v/>
      </c>
    </row>
    <row r="235" spans="1:8" ht="24.95" customHeight="1">
      <c r="A235" s="34">
        <v>228</v>
      </c>
      <c r="B235" s="36" t="str">
        <f>IFERROR(INDEX(Etapa3!$B$8:$H$307,MATCH(LARGE(Etapa3!$H$8:$H$307,A235),Etapa3!$H$8:$H$307,0),1),"")</f>
        <v/>
      </c>
      <c r="C235" s="36" t="str">
        <f>IFERROR(INDEX(Etapa3!$B$8:$H$307,MATCH(LARGE(Etapa3!$H$8:$H$307,A235),Etapa3!$H$8:$H$307,0),2),"")</f>
        <v/>
      </c>
      <c r="D235" s="27"/>
      <c r="E235" s="28"/>
      <c r="F235" s="29" t="str">
        <f t="shared" si="7"/>
        <v/>
      </c>
      <c r="G235" s="49"/>
      <c r="H235" s="72" t="str">
        <f t="shared" si="8"/>
        <v/>
      </c>
    </row>
    <row r="236" spans="1:8" ht="24.95" customHeight="1">
      <c r="A236" s="34">
        <v>229</v>
      </c>
      <c r="B236" s="36" t="str">
        <f>IFERROR(INDEX(Etapa3!$B$8:$H$307,MATCH(LARGE(Etapa3!$H$8:$H$307,A236),Etapa3!$H$8:$H$307,0),1),"")</f>
        <v/>
      </c>
      <c r="C236" s="36" t="str">
        <f>IFERROR(INDEX(Etapa3!$B$8:$H$307,MATCH(LARGE(Etapa3!$H$8:$H$307,A236),Etapa3!$H$8:$H$307,0),2),"")</f>
        <v/>
      </c>
      <c r="D236" s="27"/>
      <c r="E236" s="28"/>
      <c r="F236" s="29" t="str">
        <f t="shared" si="7"/>
        <v/>
      </c>
      <c r="G236" s="49"/>
      <c r="H236" s="72" t="str">
        <f t="shared" si="8"/>
        <v/>
      </c>
    </row>
    <row r="237" spans="1:8" ht="24.95" customHeight="1">
      <c r="A237" s="34">
        <v>230</v>
      </c>
      <c r="B237" s="36" t="str">
        <f>IFERROR(INDEX(Etapa3!$B$8:$H$307,MATCH(LARGE(Etapa3!$H$8:$H$307,A237),Etapa3!$H$8:$H$307,0),1),"")</f>
        <v/>
      </c>
      <c r="C237" s="36" t="str">
        <f>IFERROR(INDEX(Etapa3!$B$8:$H$307,MATCH(LARGE(Etapa3!$H$8:$H$307,A237),Etapa3!$H$8:$H$307,0),2),"")</f>
        <v/>
      </c>
      <c r="D237" s="27"/>
      <c r="E237" s="28"/>
      <c r="F237" s="29" t="str">
        <f t="shared" si="7"/>
        <v/>
      </c>
      <c r="G237" s="49"/>
      <c r="H237" s="72" t="str">
        <f t="shared" si="8"/>
        <v/>
      </c>
    </row>
    <row r="238" spans="1:8" ht="24.95" customHeight="1">
      <c r="A238" s="34">
        <v>231</v>
      </c>
      <c r="B238" s="36" t="str">
        <f>IFERROR(INDEX(Etapa3!$B$8:$H$307,MATCH(LARGE(Etapa3!$H$8:$H$307,A238),Etapa3!$H$8:$H$307,0),1),"")</f>
        <v/>
      </c>
      <c r="C238" s="36" t="str">
        <f>IFERROR(INDEX(Etapa3!$B$8:$H$307,MATCH(LARGE(Etapa3!$H$8:$H$307,A238),Etapa3!$H$8:$H$307,0),2),"")</f>
        <v/>
      </c>
      <c r="D238" s="27"/>
      <c r="E238" s="28"/>
      <c r="F238" s="29" t="str">
        <f t="shared" si="7"/>
        <v/>
      </c>
      <c r="G238" s="49"/>
      <c r="H238" s="72" t="str">
        <f t="shared" si="8"/>
        <v/>
      </c>
    </row>
    <row r="239" spans="1:8" ht="24.95" customHeight="1">
      <c r="A239" s="34">
        <v>232</v>
      </c>
      <c r="B239" s="36" t="str">
        <f>IFERROR(INDEX(Etapa3!$B$8:$H$307,MATCH(LARGE(Etapa3!$H$8:$H$307,A239),Etapa3!$H$8:$H$307,0),1),"")</f>
        <v/>
      </c>
      <c r="C239" s="36" t="str">
        <f>IFERROR(INDEX(Etapa3!$B$8:$H$307,MATCH(LARGE(Etapa3!$H$8:$H$307,A239),Etapa3!$H$8:$H$307,0),2),"")</f>
        <v/>
      </c>
      <c r="D239" s="27"/>
      <c r="E239" s="28"/>
      <c r="F239" s="29" t="str">
        <f t="shared" si="7"/>
        <v/>
      </c>
      <c r="G239" s="49"/>
      <c r="H239" s="72" t="str">
        <f t="shared" si="8"/>
        <v/>
      </c>
    </row>
    <row r="240" spans="1:8" ht="24.95" customHeight="1">
      <c r="A240" s="34">
        <v>233</v>
      </c>
      <c r="B240" s="36" t="str">
        <f>IFERROR(INDEX(Etapa3!$B$8:$H$307,MATCH(LARGE(Etapa3!$H$8:$H$307,A240),Etapa3!$H$8:$H$307,0),1),"")</f>
        <v/>
      </c>
      <c r="C240" s="36" t="str">
        <f>IFERROR(INDEX(Etapa3!$B$8:$H$307,MATCH(LARGE(Etapa3!$H$8:$H$307,A240),Etapa3!$H$8:$H$307,0),2),"")</f>
        <v/>
      </c>
      <c r="D240" s="27"/>
      <c r="E240" s="28"/>
      <c r="F240" s="29" t="str">
        <f t="shared" si="7"/>
        <v/>
      </c>
      <c r="G240" s="49"/>
      <c r="H240" s="72" t="str">
        <f t="shared" si="8"/>
        <v/>
      </c>
    </row>
    <row r="241" spans="1:8" ht="24.95" customHeight="1">
      <c r="A241" s="34">
        <v>234</v>
      </c>
      <c r="B241" s="36" t="str">
        <f>IFERROR(INDEX(Etapa3!$B$8:$H$307,MATCH(LARGE(Etapa3!$H$8:$H$307,A241),Etapa3!$H$8:$H$307,0),1),"")</f>
        <v/>
      </c>
      <c r="C241" s="36" t="str">
        <f>IFERROR(INDEX(Etapa3!$B$8:$H$307,MATCH(LARGE(Etapa3!$H$8:$H$307,A241),Etapa3!$H$8:$H$307,0),2),"")</f>
        <v/>
      </c>
      <c r="D241" s="27"/>
      <c r="E241" s="28"/>
      <c r="F241" s="29" t="str">
        <f t="shared" si="7"/>
        <v/>
      </c>
      <c r="G241" s="49"/>
      <c r="H241" s="72" t="str">
        <f t="shared" si="8"/>
        <v/>
      </c>
    </row>
    <row r="242" spans="1:8" ht="24.95" customHeight="1">
      <c r="A242" s="34">
        <v>235</v>
      </c>
      <c r="B242" s="36" t="str">
        <f>IFERROR(INDEX(Etapa3!$B$8:$H$307,MATCH(LARGE(Etapa3!$H$8:$H$307,A242),Etapa3!$H$8:$H$307,0),1),"")</f>
        <v/>
      </c>
      <c r="C242" s="36" t="str">
        <f>IFERROR(INDEX(Etapa3!$B$8:$H$307,MATCH(LARGE(Etapa3!$H$8:$H$307,A242),Etapa3!$H$8:$H$307,0),2),"")</f>
        <v/>
      </c>
      <c r="D242" s="27"/>
      <c r="E242" s="28"/>
      <c r="F242" s="29" t="str">
        <f t="shared" si="7"/>
        <v/>
      </c>
      <c r="G242" s="49"/>
      <c r="H242" s="72" t="str">
        <f t="shared" si="8"/>
        <v/>
      </c>
    </row>
    <row r="243" spans="1:8" ht="24.95" customHeight="1">
      <c r="A243" s="34">
        <v>236</v>
      </c>
      <c r="B243" s="36" t="str">
        <f>IFERROR(INDEX(Etapa3!$B$8:$H$307,MATCH(LARGE(Etapa3!$H$8:$H$307,A243),Etapa3!$H$8:$H$307,0),1),"")</f>
        <v/>
      </c>
      <c r="C243" s="36" t="str">
        <f>IFERROR(INDEX(Etapa3!$B$8:$H$307,MATCH(LARGE(Etapa3!$H$8:$H$307,A243),Etapa3!$H$8:$H$307,0),2),"")</f>
        <v/>
      </c>
      <c r="D243" s="27"/>
      <c r="E243" s="28"/>
      <c r="F243" s="29" t="str">
        <f t="shared" si="7"/>
        <v/>
      </c>
      <c r="G243" s="49"/>
      <c r="H243" s="72" t="str">
        <f t="shared" si="8"/>
        <v/>
      </c>
    </row>
    <row r="244" spans="1:8" ht="24.95" customHeight="1">
      <c r="A244" s="34">
        <v>237</v>
      </c>
      <c r="B244" s="36" t="str">
        <f>IFERROR(INDEX(Etapa3!$B$8:$H$307,MATCH(LARGE(Etapa3!$H$8:$H$307,A244),Etapa3!$H$8:$H$307,0),1),"")</f>
        <v/>
      </c>
      <c r="C244" s="36" t="str">
        <f>IFERROR(INDEX(Etapa3!$B$8:$H$307,MATCH(LARGE(Etapa3!$H$8:$H$307,A244),Etapa3!$H$8:$H$307,0),2),"")</f>
        <v/>
      </c>
      <c r="D244" s="27"/>
      <c r="E244" s="28"/>
      <c r="F244" s="29" t="str">
        <f t="shared" si="7"/>
        <v/>
      </c>
      <c r="G244" s="49"/>
      <c r="H244" s="72" t="str">
        <f t="shared" si="8"/>
        <v/>
      </c>
    </row>
    <row r="245" spans="1:8" ht="24.95" customHeight="1">
      <c r="A245" s="34">
        <v>238</v>
      </c>
      <c r="B245" s="36" t="str">
        <f>IFERROR(INDEX(Etapa3!$B$8:$H$307,MATCH(LARGE(Etapa3!$H$8:$H$307,A245),Etapa3!$H$8:$H$307,0),1),"")</f>
        <v/>
      </c>
      <c r="C245" s="36" t="str">
        <f>IFERROR(INDEX(Etapa3!$B$8:$H$307,MATCH(LARGE(Etapa3!$H$8:$H$307,A245),Etapa3!$H$8:$H$307,0),2),"")</f>
        <v/>
      </c>
      <c r="D245" s="27"/>
      <c r="E245" s="28"/>
      <c r="F245" s="29" t="str">
        <f t="shared" si="7"/>
        <v/>
      </c>
      <c r="G245" s="49"/>
      <c r="H245" s="72" t="str">
        <f t="shared" si="8"/>
        <v/>
      </c>
    </row>
    <row r="246" spans="1:8" ht="24.95" customHeight="1">
      <c r="A246" s="34">
        <v>239</v>
      </c>
      <c r="B246" s="36" t="str">
        <f>IFERROR(INDEX(Etapa3!$B$8:$H$307,MATCH(LARGE(Etapa3!$H$8:$H$307,A246),Etapa3!$H$8:$H$307,0),1),"")</f>
        <v/>
      </c>
      <c r="C246" s="36" t="str">
        <f>IFERROR(INDEX(Etapa3!$B$8:$H$307,MATCH(LARGE(Etapa3!$H$8:$H$307,A246),Etapa3!$H$8:$H$307,0),2),"")</f>
        <v/>
      </c>
      <c r="D246" s="27"/>
      <c r="E246" s="28"/>
      <c r="F246" s="29" t="str">
        <f t="shared" si="7"/>
        <v/>
      </c>
      <c r="G246" s="49"/>
      <c r="H246" s="72" t="str">
        <f t="shared" si="8"/>
        <v/>
      </c>
    </row>
    <row r="247" spans="1:8" ht="24.95" customHeight="1">
      <c r="A247" s="34">
        <v>240</v>
      </c>
      <c r="B247" s="36" t="str">
        <f>IFERROR(INDEX(Etapa3!$B$8:$H$307,MATCH(LARGE(Etapa3!$H$8:$H$307,A247),Etapa3!$H$8:$H$307,0),1),"")</f>
        <v/>
      </c>
      <c r="C247" s="36" t="str">
        <f>IFERROR(INDEX(Etapa3!$B$8:$H$307,MATCH(LARGE(Etapa3!$H$8:$H$307,A247),Etapa3!$H$8:$H$307,0),2),"")</f>
        <v/>
      </c>
      <c r="D247" s="27"/>
      <c r="E247" s="28"/>
      <c r="F247" s="29" t="str">
        <f t="shared" si="7"/>
        <v/>
      </c>
      <c r="G247" s="49"/>
      <c r="H247" s="72" t="str">
        <f t="shared" si="8"/>
        <v/>
      </c>
    </row>
    <row r="248" spans="1:8" ht="24.95" customHeight="1">
      <c r="A248" s="34">
        <v>241</v>
      </c>
      <c r="B248" s="36" t="str">
        <f>IFERROR(INDEX(Etapa3!$B$8:$H$307,MATCH(LARGE(Etapa3!$H$8:$H$307,A248),Etapa3!$H$8:$H$307,0),1),"")</f>
        <v/>
      </c>
      <c r="C248" s="36" t="str">
        <f>IFERROR(INDEX(Etapa3!$B$8:$H$307,MATCH(LARGE(Etapa3!$H$8:$H$307,A248),Etapa3!$H$8:$H$307,0),2),"")</f>
        <v/>
      </c>
      <c r="D248" s="27"/>
      <c r="E248" s="28"/>
      <c r="F248" s="29" t="str">
        <f t="shared" si="7"/>
        <v/>
      </c>
      <c r="G248" s="49"/>
      <c r="H248" s="72" t="str">
        <f t="shared" si="8"/>
        <v/>
      </c>
    </row>
    <row r="249" spans="1:8" ht="24.95" customHeight="1">
      <c r="A249" s="34">
        <v>242</v>
      </c>
      <c r="B249" s="36" t="str">
        <f>IFERROR(INDEX(Etapa3!$B$8:$H$307,MATCH(LARGE(Etapa3!$H$8:$H$307,A249),Etapa3!$H$8:$H$307,0),1),"")</f>
        <v/>
      </c>
      <c r="C249" s="36" t="str">
        <f>IFERROR(INDEX(Etapa3!$B$8:$H$307,MATCH(LARGE(Etapa3!$H$8:$H$307,A249),Etapa3!$H$8:$H$307,0),2),"")</f>
        <v/>
      </c>
      <c r="D249" s="27"/>
      <c r="E249" s="28"/>
      <c r="F249" s="29" t="str">
        <f t="shared" si="7"/>
        <v/>
      </c>
      <c r="G249" s="49"/>
      <c r="H249" s="72" t="str">
        <f t="shared" si="8"/>
        <v/>
      </c>
    </row>
    <row r="250" spans="1:8" ht="24.95" customHeight="1">
      <c r="A250" s="34">
        <v>243</v>
      </c>
      <c r="B250" s="36" t="str">
        <f>IFERROR(INDEX(Etapa3!$B$8:$H$307,MATCH(LARGE(Etapa3!$H$8:$H$307,A250),Etapa3!$H$8:$H$307,0),1),"")</f>
        <v/>
      </c>
      <c r="C250" s="36" t="str">
        <f>IFERROR(INDEX(Etapa3!$B$8:$H$307,MATCH(LARGE(Etapa3!$H$8:$H$307,A250),Etapa3!$H$8:$H$307,0),2),"")</f>
        <v/>
      </c>
      <c r="D250" s="27"/>
      <c r="E250" s="28"/>
      <c r="F250" s="29" t="str">
        <f t="shared" si="7"/>
        <v/>
      </c>
      <c r="G250" s="49"/>
      <c r="H250" s="72" t="str">
        <f t="shared" si="8"/>
        <v/>
      </c>
    </row>
    <row r="251" spans="1:8" ht="24.95" customHeight="1">
      <c r="A251" s="34">
        <v>244</v>
      </c>
      <c r="B251" s="36" t="str">
        <f>IFERROR(INDEX(Etapa3!$B$8:$H$307,MATCH(LARGE(Etapa3!$H$8:$H$307,A251),Etapa3!$H$8:$H$307,0),1),"")</f>
        <v/>
      </c>
      <c r="C251" s="36" t="str">
        <f>IFERROR(INDEX(Etapa3!$B$8:$H$307,MATCH(LARGE(Etapa3!$H$8:$H$307,A251),Etapa3!$H$8:$H$307,0),2),"")</f>
        <v/>
      </c>
      <c r="D251" s="27"/>
      <c r="E251" s="28"/>
      <c r="F251" s="29" t="str">
        <f t="shared" si="7"/>
        <v/>
      </c>
      <c r="G251" s="49"/>
      <c r="H251" s="72" t="str">
        <f t="shared" si="8"/>
        <v/>
      </c>
    </row>
    <row r="252" spans="1:8" ht="24.95" customHeight="1">
      <c r="A252" s="34">
        <v>245</v>
      </c>
      <c r="B252" s="36" t="str">
        <f>IFERROR(INDEX(Etapa3!$B$8:$H$307,MATCH(LARGE(Etapa3!$H$8:$H$307,A252),Etapa3!$H$8:$H$307,0),1),"")</f>
        <v/>
      </c>
      <c r="C252" s="36" t="str">
        <f>IFERROR(INDEX(Etapa3!$B$8:$H$307,MATCH(LARGE(Etapa3!$H$8:$H$307,A252),Etapa3!$H$8:$H$307,0),2),"")</f>
        <v/>
      </c>
      <c r="D252" s="27"/>
      <c r="E252" s="28"/>
      <c r="F252" s="29" t="str">
        <f t="shared" si="7"/>
        <v/>
      </c>
      <c r="G252" s="49"/>
      <c r="H252" s="72" t="str">
        <f t="shared" si="8"/>
        <v/>
      </c>
    </row>
    <row r="253" spans="1:8" ht="24.95" customHeight="1">
      <c r="A253" s="34">
        <v>246</v>
      </c>
      <c r="B253" s="36" t="str">
        <f>IFERROR(INDEX(Etapa3!$B$8:$H$307,MATCH(LARGE(Etapa3!$H$8:$H$307,A253),Etapa3!$H$8:$H$307,0),1),"")</f>
        <v/>
      </c>
      <c r="C253" s="36" t="str">
        <f>IFERROR(INDEX(Etapa3!$B$8:$H$307,MATCH(LARGE(Etapa3!$H$8:$H$307,A253),Etapa3!$H$8:$H$307,0),2),"")</f>
        <v/>
      </c>
      <c r="D253" s="27"/>
      <c r="E253" s="28"/>
      <c r="F253" s="29" t="str">
        <f t="shared" si="7"/>
        <v/>
      </c>
      <c r="G253" s="49"/>
      <c r="H253" s="72" t="str">
        <f t="shared" si="8"/>
        <v/>
      </c>
    </row>
    <row r="254" spans="1:8" ht="24.95" customHeight="1">
      <c r="A254" s="34">
        <v>247</v>
      </c>
      <c r="B254" s="36" t="str">
        <f>IFERROR(INDEX(Etapa3!$B$8:$H$307,MATCH(LARGE(Etapa3!$H$8:$H$307,A254),Etapa3!$H$8:$H$307,0),1),"")</f>
        <v/>
      </c>
      <c r="C254" s="36" t="str">
        <f>IFERROR(INDEX(Etapa3!$B$8:$H$307,MATCH(LARGE(Etapa3!$H$8:$H$307,A254),Etapa3!$H$8:$H$307,0),2),"")</f>
        <v/>
      </c>
      <c r="D254" s="27"/>
      <c r="E254" s="28"/>
      <c r="F254" s="29" t="str">
        <f t="shared" si="7"/>
        <v/>
      </c>
      <c r="G254" s="49"/>
      <c r="H254" s="72" t="str">
        <f t="shared" si="8"/>
        <v/>
      </c>
    </row>
    <row r="255" spans="1:8" ht="24.95" customHeight="1">
      <c r="A255" s="34">
        <v>248</v>
      </c>
      <c r="B255" s="36" t="str">
        <f>IFERROR(INDEX(Etapa3!$B$8:$H$307,MATCH(LARGE(Etapa3!$H$8:$H$307,A255),Etapa3!$H$8:$H$307,0),1),"")</f>
        <v/>
      </c>
      <c r="C255" s="36" t="str">
        <f>IFERROR(INDEX(Etapa3!$B$8:$H$307,MATCH(LARGE(Etapa3!$H$8:$H$307,A255),Etapa3!$H$8:$H$307,0),2),"")</f>
        <v/>
      </c>
      <c r="D255" s="27"/>
      <c r="E255" s="28"/>
      <c r="F255" s="29" t="str">
        <f t="shared" si="7"/>
        <v/>
      </c>
      <c r="G255" s="49"/>
      <c r="H255" s="72" t="str">
        <f t="shared" si="8"/>
        <v/>
      </c>
    </row>
    <row r="256" spans="1:8" ht="24.95" customHeight="1">
      <c r="A256" s="34">
        <v>249</v>
      </c>
      <c r="B256" s="36" t="str">
        <f>IFERROR(INDEX(Etapa3!$B$8:$H$307,MATCH(LARGE(Etapa3!$H$8:$H$307,A256),Etapa3!$H$8:$H$307,0),1),"")</f>
        <v/>
      </c>
      <c r="C256" s="36" t="str">
        <f>IFERROR(INDEX(Etapa3!$B$8:$H$307,MATCH(LARGE(Etapa3!$H$8:$H$307,A256),Etapa3!$H$8:$H$307,0),2),"")</f>
        <v/>
      </c>
      <c r="D256" s="27"/>
      <c r="E256" s="28"/>
      <c r="F256" s="29" t="str">
        <f t="shared" si="7"/>
        <v/>
      </c>
      <c r="G256" s="49"/>
      <c r="H256" s="72" t="str">
        <f t="shared" si="8"/>
        <v/>
      </c>
    </row>
    <row r="257" spans="1:8" ht="24.95" customHeight="1">
      <c r="A257" s="34">
        <v>250</v>
      </c>
      <c r="B257" s="36" t="str">
        <f>IFERROR(INDEX(Etapa3!$B$8:$H$307,MATCH(LARGE(Etapa3!$H$8:$H$307,A257),Etapa3!$H$8:$H$307,0),1),"")</f>
        <v/>
      </c>
      <c r="C257" s="36" t="str">
        <f>IFERROR(INDEX(Etapa3!$B$8:$H$307,MATCH(LARGE(Etapa3!$H$8:$H$307,A257),Etapa3!$H$8:$H$307,0),2),"")</f>
        <v/>
      </c>
      <c r="D257" s="27"/>
      <c r="E257" s="28"/>
      <c r="F257" s="29" t="str">
        <f t="shared" si="7"/>
        <v/>
      </c>
      <c r="G257" s="49"/>
      <c r="H257" s="72" t="str">
        <f t="shared" si="8"/>
        <v/>
      </c>
    </row>
    <row r="258" spans="1:8" ht="24.95" customHeight="1">
      <c r="A258" s="34">
        <v>251</v>
      </c>
      <c r="B258" s="36" t="str">
        <f>IFERROR(INDEX(Etapa3!$B$8:$H$307,MATCH(LARGE(Etapa3!$H$8:$H$307,A258),Etapa3!$H$8:$H$307,0),1),"")</f>
        <v/>
      </c>
      <c r="C258" s="36" t="str">
        <f>IFERROR(INDEX(Etapa3!$B$8:$H$307,MATCH(LARGE(Etapa3!$H$8:$H$307,A258),Etapa3!$H$8:$H$307,0),2),"")</f>
        <v/>
      </c>
      <c r="D258" s="27"/>
      <c r="E258" s="28"/>
      <c r="F258" s="29" t="str">
        <f t="shared" si="7"/>
        <v/>
      </c>
      <c r="G258" s="49"/>
      <c r="H258" s="72" t="str">
        <f t="shared" si="8"/>
        <v/>
      </c>
    </row>
    <row r="259" spans="1:8" ht="24.95" customHeight="1">
      <c r="A259" s="34">
        <v>252</v>
      </c>
      <c r="B259" s="36" t="str">
        <f>IFERROR(INDEX(Etapa3!$B$8:$H$307,MATCH(LARGE(Etapa3!$H$8:$H$307,A259),Etapa3!$H$8:$H$307,0),1),"")</f>
        <v/>
      </c>
      <c r="C259" s="36" t="str">
        <f>IFERROR(INDEX(Etapa3!$B$8:$H$307,MATCH(LARGE(Etapa3!$H$8:$H$307,A259),Etapa3!$H$8:$H$307,0),2),"")</f>
        <v/>
      </c>
      <c r="D259" s="27"/>
      <c r="E259" s="28"/>
      <c r="F259" s="29" t="str">
        <f t="shared" si="7"/>
        <v/>
      </c>
      <c r="G259" s="49"/>
      <c r="H259" s="72" t="str">
        <f t="shared" si="8"/>
        <v/>
      </c>
    </row>
    <row r="260" spans="1:8" ht="24.95" customHeight="1">
      <c r="A260" s="34">
        <v>253</v>
      </c>
      <c r="B260" s="36" t="str">
        <f>IFERROR(INDEX(Etapa3!$B$8:$H$307,MATCH(LARGE(Etapa3!$H$8:$H$307,A260),Etapa3!$H$8:$H$307,0),1),"")</f>
        <v/>
      </c>
      <c r="C260" s="36" t="str">
        <f>IFERROR(INDEX(Etapa3!$B$8:$H$307,MATCH(LARGE(Etapa3!$H$8:$H$307,A260),Etapa3!$H$8:$H$307,0),2),"")</f>
        <v/>
      </c>
      <c r="D260" s="27"/>
      <c r="E260" s="28"/>
      <c r="F260" s="29" t="str">
        <f t="shared" si="7"/>
        <v/>
      </c>
      <c r="G260" s="49"/>
      <c r="H260" s="72" t="str">
        <f t="shared" si="8"/>
        <v/>
      </c>
    </row>
    <row r="261" spans="1:8" ht="24.95" customHeight="1">
      <c r="A261" s="34">
        <v>254</v>
      </c>
      <c r="B261" s="36" t="str">
        <f>IFERROR(INDEX(Etapa3!$B$8:$H$307,MATCH(LARGE(Etapa3!$H$8:$H$307,A261),Etapa3!$H$8:$H$307,0),1),"")</f>
        <v/>
      </c>
      <c r="C261" s="36" t="str">
        <f>IFERROR(INDEX(Etapa3!$B$8:$H$307,MATCH(LARGE(Etapa3!$H$8:$H$307,A261),Etapa3!$H$8:$H$307,0),2),"")</f>
        <v/>
      </c>
      <c r="D261" s="27"/>
      <c r="E261" s="28"/>
      <c r="F261" s="29" t="str">
        <f t="shared" si="7"/>
        <v/>
      </c>
      <c r="G261" s="49"/>
      <c r="H261" s="72" t="str">
        <f t="shared" si="8"/>
        <v/>
      </c>
    </row>
    <row r="262" spans="1:8" ht="24.95" customHeight="1">
      <c r="A262" s="34">
        <v>255</v>
      </c>
      <c r="B262" s="36" t="str">
        <f>IFERROR(INDEX(Etapa3!$B$8:$H$307,MATCH(LARGE(Etapa3!$H$8:$H$307,A262),Etapa3!$H$8:$H$307,0),1),"")</f>
        <v/>
      </c>
      <c r="C262" s="36" t="str">
        <f>IFERROR(INDEX(Etapa3!$B$8:$H$307,MATCH(LARGE(Etapa3!$H$8:$H$307,A262),Etapa3!$H$8:$H$307,0),2),"")</f>
        <v/>
      </c>
      <c r="D262" s="27"/>
      <c r="E262" s="28"/>
      <c r="F262" s="29" t="str">
        <f t="shared" si="7"/>
        <v/>
      </c>
      <c r="G262" s="49"/>
      <c r="H262" s="72" t="str">
        <f t="shared" si="8"/>
        <v/>
      </c>
    </row>
    <row r="263" spans="1:8" ht="24.95" customHeight="1">
      <c r="A263" s="34">
        <v>256</v>
      </c>
      <c r="B263" s="36" t="str">
        <f>IFERROR(INDEX(Etapa3!$B$8:$H$307,MATCH(LARGE(Etapa3!$H$8:$H$307,A263),Etapa3!$H$8:$H$307,0),1),"")</f>
        <v/>
      </c>
      <c r="C263" s="36" t="str">
        <f>IFERROR(INDEX(Etapa3!$B$8:$H$307,MATCH(LARGE(Etapa3!$H$8:$H$307,A263),Etapa3!$H$8:$H$307,0),2),"")</f>
        <v/>
      </c>
      <c r="D263" s="27"/>
      <c r="E263" s="28"/>
      <c r="F263" s="29" t="str">
        <f t="shared" si="7"/>
        <v/>
      </c>
      <c r="G263" s="49"/>
      <c r="H263" s="72" t="str">
        <f t="shared" si="8"/>
        <v/>
      </c>
    </row>
    <row r="264" spans="1:8" ht="24.95" customHeight="1">
      <c r="A264" s="34">
        <v>257</v>
      </c>
      <c r="B264" s="36" t="str">
        <f>IFERROR(INDEX(Etapa3!$B$8:$H$307,MATCH(LARGE(Etapa3!$H$8:$H$307,A264),Etapa3!$H$8:$H$307,0),1),"")</f>
        <v/>
      </c>
      <c r="C264" s="36" t="str">
        <f>IFERROR(INDEX(Etapa3!$B$8:$H$307,MATCH(LARGE(Etapa3!$H$8:$H$307,A264),Etapa3!$H$8:$H$307,0),2),"")</f>
        <v/>
      </c>
      <c r="D264" s="27"/>
      <c r="E264" s="28"/>
      <c r="F264" s="29" t="str">
        <f t="shared" si="7"/>
        <v/>
      </c>
      <c r="G264" s="49"/>
      <c r="H264" s="72" t="str">
        <f t="shared" si="8"/>
        <v/>
      </c>
    </row>
    <row r="265" spans="1:8" ht="24.95" customHeight="1">
      <c r="A265" s="34">
        <v>258</v>
      </c>
      <c r="B265" s="36" t="str">
        <f>IFERROR(INDEX(Etapa3!$B$8:$H$307,MATCH(LARGE(Etapa3!$H$8:$H$307,A265),Etapa3!$H$8:$H$307,0),1),"")</f>
        <v/>
      </c>
      <c r="C265" s="36" t="str">
        <f>IFERROR(INDEX(Etapa3!$B$8:$H$307,MATCH(LARGE(Etapa3!$H$8:$H$307,A265),Etapa3!$H$8:$H$307,0),2),"")</f>
        <v/>
      </c>
      <c r="D265" s="27"/>
      <c r="E265" s="28"/>
      <c r="F265" s="29" t="str">
        <f t="shared" ref="F265:F307" si="9">IF(OR(B265="",D265=""),"",IFERROR(IF(D265&gt;$N$9,$O$8,IF(D265&gt;$N$10,$O$9,IF(D265&gt;$N$11,$O$10,IF(D265&gt;$N$12,$O$11,$O$12)))),""))</f>
        <v/>
      </c>
      <c r="G265" s="49"/>
      <c r="H265" s="72" t="str">
        <f t="shared" ref="H265:H307" si="10">IF(OR(B265="",E265="",E265&lt;&gt;"Aprovado"),"",D265+(ROW()/100000))</f>
        <v/>
      </c>
    </row>
    <row r="266" spans="1:8" ht="24.95" customHeight="1">
      <c r="A266" s="34">
        <v>259</v>
      </c>
      <c r="B266" s="36" t="str">
        <f>IFERROR(INDEX(Etapa3!$B$8:$H$307,MATCH(LARGE(Etapa3!$H$8:$H$307,A266),Etapa3!$H$8:$H$307,0),1),"")</f>
        <v/>
      </c>
      <c r="C266" s="36" t="str">
        <f>IFERROR(INDEX(Etapa3!$B$8:$H$307,MATCH(LARGE(Etapa3!$H$8:$H$307,A266),Etapa3!$H$8:$H$307,0),2),"")</f>
        <v/>
      </c>
      <c r="D266" s="27"/>
      <c r="E266" s="28"/>
      <c r="F266" s="29" t="str">
        <f t="shared" si="9"/>
        <v/>
      </c>
      <c r="G266" s="49"/>
      <c r="H266" s="72" t="str">
        <f t="shared" si="10"/>
        <v/>
      </c>
    </row>
    <row r="267" spans="1:8" ht="24.95" customHeight="1">
      <c r="A267" s="34">
        <v>260</v>
      </c>
      <c r="B267" s="36" t="str">
        <f>IFERROR(INDEX(Etapa3!$B$8:$H$307,MATCH(LARGE(Etapa3!$H$8:$H$307,A267),Etapa3!$H$8:$H$307,0),1),"")</f>
        <v/>
      </c>
      <c r="C267" s="36" t="str">
        <f>IFERROR(INDEX(Etapa3!$B$8:$H$307,MATCH(LARGE(Etapa3!$H$8:$H$307,A267),Etapa3!$H$8:$H$307,0),2),"")</f>
        <v/>
      </c>
      <c r="D267" s="27"/>
      <c r="E267" s="28"/>
      <c r="F267" s="29" t="str">
        <f t="shared" si="9"/>
        <v/>
      </c>
      <c r="G267" s="49"/>
      <c r="H267" s="72" t="str">
        <f t="shared" si="10"/>
        <v/>
      </c>
    </row>
    <row r="268" spans="1:8" ht="24.95" customHeight="1">
      <c r="A268" s="34">
        <v>261</v>
      </c>
      <c r="B268" s="36" t="str">
        <f>IFERROR(INDEX(Etapa3!$B$8:$H$307,MATCH(LARGE(Etapa3!$H$8:$H$307,A268),Etapa3!$H$8:$H$307,0),1),"")</f>
        <v/>
      </c>
      <c r="C268" s="36" t="str">
        <f>IFERROR(INDEX(Etapa3!$B$8:$H$307,MATCH(LARGE(Etapa3!$H$8:$H$307,A268),Etapa3!$H$8:$H$307,0),2),"")</f>
        <v/>
      </c>
      <c r="D268" s="27"/>
      <c r="E268" s="28"/>
      <c r="F268" s="29" t="str">
        <f t="shared" si="9"/>
        <v/>
      </c>
      <c r="G268" s="49"/>
      <c r="H268" s="72" t="str">
        <f t="shared" si="10"/>
        <v/>
      </c>
    </row>
    <row r="269" spans="1:8" ht="24.95" customHeight="1">
      <c r="A269" s="34">
        <v>262</v>
      </c>
      <c r="B269" s="36" t="str">
        <f>IFERROR(INDEX(Etapa3!$B$8:$H$307,MATCH(LARGE(Etapa3!$H$8:$H$307,A269),Etapa3!$H$8:$H$307,0),1),"")</f>
        <v/>
      </c>
      <c r="C269" s="36" t="str">
        <f>IFERROR(INDEX(Etapa3!$B$8:$H$307,MATCH(LARGE(Etapa3!$H$8:$H$307,A269),Etapa3!$H$8:$H$307,0),2),"")</f>
        <v/>
      </c>
      <c r="D269" s="27"/>
      <c r="E269" s="28"/>
      <c r="F269" s="29" t="str">
        <f t="shared" si="9"/>
        <v/>
      </c>
      <c r="G269" s="49"/>
      <c r="H269" s="72" t="str">
        <f t="shared" si="10"/>
        <v/>
      </c>
    </row>
    <row r="270" spans="1:8" ht="24.95" customHeight="1">
      <c r="A270" s="34">
        <v>263</v>
      </c>
      <c r="B270" s="36" t="str">
        <f>IFERROR(INDEX(Etapa3!$B$8:$H$307,MATCH(LARGE(Etapa3!$H$8:$H$307,A270),Etapa3!$H$8:$H$307,0),1),"")</f>
        <v/>
      </c>
      <c r="C270" s="36" t="str">
        <f>IFERROR(INDEX(Etapa3!$B$8:$H$307,MATCH(LARGE(Etapa3!$H$8:$H$307,A270),Etapa3!$H$8:$H$307,0),2),"")</f>
        <v/>
      </c>
      <c r="D270" s="27"/>
      <c r="E270" s="28"/>
      <c r="F270" s="29" t="str">
        <f t="shared" si="9"/>
        <v/>
      </c>
      <c r="G270" s="49"/>
      <c r="H270" s="72" t="str">
        <f t="shared" si="10"/>
        <v/>
      </c>
    </row>
    <row r="271" spans="1:8" ht="24.95" customHeight="1">
      <c r="A271" s="34">
        <v>264</v>
      </c>
      <c r="B271" s="36" t="str">
        <f>IFERROR(INDEX(Etapa3!$B$8:$H$307,MATCH(LARGE(Etapa3!$H$8:$H$307,A271),Etapa3!$H$8:$H$307,0),1),"")</f>
        <v/>
      </c>
      <c r="C271" s="36" t="str">
        <f>IFERROR(INDEX(Etapa3!$B$8:$H$307,MATCH(LARGE(Etapa3!$H$8:$H$307,A271),Etapa3!$H$8:$H$307,0),2),"")</f>
        <v/>
      </c>
      <c r="D271" s="27"/>
      <c r="E271" s="28"/>
      <c r="F271" s="29" t="str">
        <f t="shared" si="9"/>
        <v/>
      </c>
      <c r="G271" s="49"/>
      <c r="H271" s="72" t="str">
        <f t="shared" si="10"/>
        <v/>
      </c>
    </row>
    <row r="272" spans="1:8" ht="24.95" customHeight="1">
      <c r="A272" s="34">
        <v>265</v>
      </c>
      <c r="B272" s="36" t="str">
        <f>IFERROR(INDEX(Etapa3!$B$8:$H$307,MATCH(LARGE(Etapa3!$H$8:$H$307,A272),Etapa3!$H$8:$H$307,0),1),"")</f>
        <v/>
      </c>
      <c r="C272" s="36" t="str">
        <f>IFERROR(INDEX(Etapa3!$B$8:$H$307,MATCH(LARGE(Etapa3!$H$8:$H$307,A272),Etapa3!$H$8:$H$307,0),2),"")</f>
        <v/>
      </c>
      <c r="D272" s="27"/>
      <c r="E272" s="28"/>
      <c r="F272" s="29" t="str">
        <f t="shared" si="9"/>
        <v/>
      </c>
      <c r="G272" s="49"/>
      <c r="H272" s="72" t="str">
        <f t="shared" si="10"/>
        <v/>
      </c>
    </row>
    <row r="273" spans="1:8" ht="24.95" customHeight="1">
      <c r="A273" s="34">
        <v>266</v>
      </c>
      <c r="B273" s="36" t="str">
        <f>IFERROR(INDEX(Etapa3!$B$8:$H$307,MATCH(LARGE(Etapa3!$H$8:$H$307,A273),Etapa3!$H$8:$H$307,0),1),"")</f>
        <v/>
      </c>
      <c r="C273" s="36" t="str">
        <f>IFERROR(INDEX(Etapa3!$B$8:$H$307,MATCH(LARGE(Etapa3!$H$8:$H$307,A273),Etapa3!$H$8:$H$307,0),2),"")</f>
        <v/>
      </c>
      <c r="D273" s="27"/>
      <c r="E273" s="28"/>
      <c r="F273" s="29" t="str">
        <f t="shared" si="9"/>
        <v/>
      </c>
      <c r="G273" s="49"/>
      <c r="H273" s="72" t="str">
        <f t="shared" si="10"/>
        <v/>
      </c>
    </row>
    <row r="274" spans="1:8" ht="24.95" customHeight="1">
      <c r="A274" s="34">
        <v>267</v>
      </c>
      <c r="B274" s="36" t="str">
        <f>IFERROR(INDEX(Etapa3!$B$8:$H$307,MATCH(LARGE(Etapa3!$H$8:$H$307,A274),Etapa3!$H$8:$H$307,0),1),"")</f>
        <v/>
      </c>
      <c r="C274" s="36" t="str">
        <f>IFERROR(INDEX(Etapa3!$B$8:$H$307,MATCH(LARGE(Etapa3!$H$8:$H$307,A274),Etapa3!$H$8:$H$307,0),2),"")</f>
        <v/>
      </c>
      <c r="D274" s="27"/>
      <c r="E274" s="28"/>
      <c r="F274" s="29" t="str">
        <f t="shared" si="9"/>
        <v/>
      </c>
      <c r="G274" s="49"/>
      <c r="H274" s="72" t="str">
        <f t="shared" si="10"/>
        <v/>
      </c>
    </row>
    <row r="275" spans="1:8" ht="24.95" customHeight="1">
      <c r="A275" s="34">
        <v>268</v>
      </c>
      <c r="B275" s="36" t="str">
        <f>IFERROR(INDEX(Etapa3!$B$8:$H$307,MATCH(LARGE(Etapa3!$H$8:$H$307,A275),Etapa3!$H$8:$H$307,0),1),"")</f>
        <v/>
      </c>
      <c r="C275" s="36" t="str">
        <f>IFERROR(INDEX(Etapa3!$B$8:$H$307,MATCH(LARGE(Etapa3!$H$8:$H$307,A275),Etapa3!$H$8:$H$307,0),2),"")</f>
        <v/>
      </c>
      <c r="D275" s="27"/>
      <c r="E275" s="28"/>
      <c r="F275" s="29" t="str">
        <f t="shared" si="9"/>
        <v/>
      </c>
      <c r="G275" s="49"/>
      <c r="H275" s="72" t="str">
        <f t="shared" si="10"/>
        <v/>
      </c>
    </row>
    <row r="276" spans="1:8" ht="24.95" customHeight="1">
      <c r="A276" s="34">
        <v>269</v>
      </c>
      <c r="B276" s="36" t="str">
        <f>IFERROR(INDEX(Etapa3!$B$8:$H$307,MATCH(LARGE(Etapa3!$H$8:$H$307,A276),Etapa3!$H$8:$H$307,0),1),"")</f>
        <v/>
      </c>
      <c r="C276" s="36" t="str">
        <f>IFERROR(INDEX(Etapa3!$B$8:$H$307,MATCH(LARGE(Etapa3!$H$8:$H$307,A276),Etapa3!$H$8:$H$307,0),2),"")</f>
        <v/>
      </c>
      <c r="D276" s="27"/>
      <c r="E276" s="28"/>
      <c r="F276" s="29" t="str">
        <f t="shared" si="9"/>
        <v/>
      </c>
      <c r="G276" s="49"/>
      <c r="H276" s="72" t="str">
        <f t="shared" si="10"/>
        <v/>
      </c>
    </row>
    <row r="277" spans="1:8" ht="24.95" customHeight="1">
      <c r="A277" s="34">
        <v>270</v>
      </c>
      <c r="B277" s="36" t="str">
        <f>IFERROR(INDEX(Etapa3!$B$8:$H$307,MATCH(LARGE(Etapa3!$H$8:$H$307,A277),Etapa3!$H$8:$H$307,0),1),"")</f>
        <v/>
      </c>
      <c r="C277" s="36" t="str">
        <f>IFERROR(INDEX(Etapa3!$B$8:$H$307,MATCH(LARGE(Etapa3!$H$8:$H$307,A277),Etapa3!$H$8:$H$307,0),2),"")</f>
        <v/>
      </c>
      <c r="D277" s="27"/>
      <c r="E277" s="28"/>
      <c r="F277" s="29" t="str">
        <f t="shared" si="9"/>
        <v/>
      </c>
      <c r="G277" s="49"/>
      <c r="H277" s="72" t="str">
        <f t="shared" si="10"/>
        <v/>
      </c>
    </row>
    <row r="278" spans="1:8" ht="24.95" customHeight="1">
      <c r="A278" s="34">
        <v>271</v>
      </c>
      <c r="B278" s="36" t="str">
        <f>IFERROR(INDEX(Etapa3!$B$8:$H$307,MATCH(LARGE(Etapa3!$H$8:$H$307,A278),Etapa3!$H$8:$H$307,0),1),"")</f>
        <v/>
      </c>
      <c r="C278" s="36" t="str">
        <f>IFERROR(INDEX(Etapa3!$B$8:$H$307,MATCH(LARGE(Etapa3!$H$8:$H$307,A278),Etapa3!$H$8:$H$307,0),2),"")</f>
        <v/>
      </c>
      <c r="D278" s="27"/>
      <c r="E278" s="28"/>
      <c r="F278" s="29" t="str">
        <f t="shared" si="9"/>
        <v/>
      </c>
      <c r="G278" s="49"/>
      <c r="H278" s="72" t="str">
        <f t="shared" si="10"/>
        <v/>
      </c>
    </row>
    <row r="279" spans="1:8" ht="24.95" customHeight="1">
      <c r="A279" s="34">
        <v>272</v>
      </c>
      <c r="B279" s="36" t="str">
        <f>IFERROR(INDEX(Etapa3!$B$8:$H$307,MATCH(LARGE(Etapa3!$H$8:$H$307,A279),Etapa3!$H$8:$H$307,0),1),"")</f>
        <v/>
      </c>
      <c r="C279" s="36" t="str">
        <f>IFERROR(INDEX(Etapa3!$B$8:$H$307,MATCH(LARGE(Etapa3!$H$8:$H$307,A279),Etapa3!$H$8:$H$307,0),2),"")</f>
        <v/>
      </c>
      <c r="D279" s="27"/>
      <c r="E279" s="28"/>
      <c r="F279" s="29" t="str">
        <f t="shared" si="9"/>
        <v/>
      </c>
      <c r="G279" s="49"/>
      <c r="H279" s="72" t="str">
        <f t="shared" si="10"/>
        <v/>
      </c>
    </row>
    <row r="280" spans="1:8" ht="24.95" customHeight="1">
      <c r="A280" s="34">
        <v>273</v>
      </c>
      <c r="B280" s="36" t="str">
        <f>IFERROR(INDEX(Etapa3!$B$8:$H$307,MATCH(LARGE(Etapa3!$H$8:$H$307,A280),Etapa3!$H$8:$H$307,0),1),"")</f>
        <v/>
      </c>
      <c r="C280" s="36" t="str">
        <f>IFERROR(INDEX(Etapa3!$B$8:$H$307,MATCH(LARGE(Etapa3!$H$8:$H$307,A280),Etapa3!$H$8:$H$307,0),2),"")</f>
        <v/>
      </c>
      <c r="D280" s="27"/>
      <c r="E280" s="28"/>
      <c r="F280" s="29" t="str">
        <f t="shared" si="9"/>
        <v/>
      </c>
      <c r="G280" s="49"/>
      <c r="H280" s="72" t="str">
        <f t="shared" si="10"/>
        <v/>
      </c>
    </row>
    <row r="281" spans="1:8" ht="24.95" customHeight="1">
      <c r="A281" s="34">
        <v>274</v>
      </c>
      <c r="B281" s="36" t="str">
        <f>IFERROR(INDEX(Etapa3!$B$8:$H$307,MATCH(LARGE(Etapa3!$H$8:$H$307,A281),Etapa3!$H$8:$H$307,0),1),"")</f>
        <v/>
      </c>
      <c r="C281" s="36" t="str">
        <f>IFERROR(INDEX(Etapa3!$B$8:$H$307,MATCH(LARGE(Etapa3!$H$8:$H$307,A281),Etapa3!$H$8:$H$307,0),2),"")</f>
        <v/>
      </c>
      <c r="D281" s="27"/>
      <c r="E281" s="28"/>
      <c r="F281" s="29" t="str">
        <f t="shared" si="9"/>
        <v/>
      </c>
      <c r="G281" s="49"/>
      <c r="H281" s="72" t="str">
        <f t="shared" si="10"/>
        <v/>
      </c>
    </row>
    <row r="282" spans="1:8" ht="24.95" customHeight="1">
      <c r="A282" s="34">
        <v>275</v>
      </c>
      <c r="B282" s="36" t="str">
        <f>IFERROR(INDEX(Etapa3!$B$8:$H$307,MATCH(LARGE(Etapa3!$H$8:$H$307,A282),Etapa3!$H$8:$H$307,0),1),"")</f>
        <v/>
      </c>
      <c r="C282" s="36" t="str">
        <f>IFERROR(INDEX(Etapa3!$B$8:$H$307,MATCH(LARGE(Etapa3!$H$8:$H$307,A282),Etapa3!$H$8:$H$307,0),2),"")</f>
        <v/>
      </c>
      <c r="D282" s="27"/>
      <c r="E282" s="28"/>
      <c r="F282" s="29" t="str">
        <f t="shared" si="9"/>
        <v/>
      </c>
      <c r="G282" s="49"/>
      <c r="H282" s="72" t="str">
        <f t="shared" si="10"/>
        <v/>
      </c>
    </row>
    <row r="283" spans="1:8" ht="24.95" customHeight="1">
      <c r="A283" s="34">
        <v>276</v>
      </c>
      <c r="B283" s="36" t="str">
        <f>IFERROR(INDEX(Etapa3!$B$8:$H$307,MATCH(LARGE(Etapa3!$H$8:$H$307,A283),Etapa3!$H$8:$H$307,0),1),"")</f>
        <v/>
      </c>
      <c r="C283" s="36" t="str">
        <f>IFERROR(INDEX(Etapa3!$B$8:$H$307,MATCH(LARGE(Etapa3!$H$8:$H$307,A283),Etapa3!$H$8:$H$307,0),2),"")</f>
        <v/>
      </c>
      <c r="D283" s="27"/>
      <c r="E283" s="28"/>
      <c r="F283" s="29" t="str">
        <f t="shared" si="9"/>
        <v/>
      </c>
      <c r="G283" s="49"/>
      <c r="H283" s="72" t="str">
        <f t="shared" si="10"/>
        <v/>
      </c>
    </row>
    <row r="284" spans="1:8" ht="24.95" customHeight="1">
      <c r="A284" s="34">
        <v>277</v>
      </c>
      <c r="B284" s="36" t="str">
        <f>IFERROR(INDEX(Etapa3!$B$8:$H$307,MATCH(LARGE(Etapa3!$H$8:$H$307,A284),Etapa3!$H$8:$H$307,0),1),"")</f>
        <v/>
      </c>
      <c r="C284" s="36" t="str">
        <f>IFERROR(INDEX(Etapa3!$B$8:$H$307,MATCH(LARGE(Etapa3!$H$8:$H$307,A284),Etapa3!$H$8:$H$307,0),2),"")</f>
        <v/>
      </c>
      <c r="D284" s="27"/>
      <c r="E284" s="28"/>
      <c r="F284" s="29" t="str">
        <f t="shared" si="9"/>
        <v/>
      </c>
      <c r="G284" s="49"/>
      <c r="H284" s="72" t="str">
        <f t="shared" si="10"/>
        <v/>
      </c>
    </row>
    <row r="285" spans="1:8" ht="24.95" customHeight="1">
      <c r="A285" s="34">
        <v>278</v>
      </c>
      <c r="B285" s="36" t="str">
        <f>IFERROR(INDEX(Etapa3!$B$8:$H$307,MATCH(LARGE(Etapa3!$H$8:$H$307,A285),Etapa3!$H$8:$H$307,0),1),"")</f>
        <v/>
      </c>
      <c r="C285" s="36" t="str">
        <f>IFERROR(INDEX(Etapa3!$B$8:$H$307,MATCH(LARGE(Etapa3!$H$8:$H$307,A285),Etapa3!$H$8:$H$307,0),2),"")</f>
        <v/>
      </c>
      <c r="D285" s="27"/>
      <c r="E285" s="28"/>
      <c r="F285" s="29" t="str">
        <f t="shared" si="9"/>
        <v/>
      </c>
      <c r="G285" s="49"/>
      <c r="H285" s="72" t="str">
        <f t="shared" si="10"/>
        <v/>
      </c>
    </row>
    <row r="286" spans="1:8" ht="24.95" customHeight="1">
      <c r="A286" s="34">
        <v>279</v>
      </c>
      <c r="B286" s="36" t="str">
        <f>IFERROR(INDEX(Etapa3!$B$8:$H$307,MATCH(LARGE(Etapa3!$H$8:$H$307,A286),Etapa3!$H$8:$H$307,0),1),"")</f>
        <v/>
      </c>
      <c r="C286" s="36" t="str">
        <f>IFERROR(INDEX(Etapa3!$B$8:$H$307,MATCH(LARGE(Etapa3!$H$8:$H$307,A286),Etapa3!$H$8:$H$307,0),2),"")</f>
        <v/>
      </c>
      <c r="D286" s="27"/>
      <c r="E286" s="28"/>
      <c r="F286" s="29" t="str">
        <f t="shared" si="9"/>
        <v/>
      </c>
      <c r="G286" s="49"/>
      <c r="H286" s="72" t="str">
        <f t="shared" si="10"/>
        <v/>
      </c>
    </row>
    <row r="287" spans="1:8" ht="24.95" customHeight="1">
      <c r="A287" s="34">
        <v>280</v>
      </c>
      <c r="B287" s="36" t="str">
        <f>IFERROR(INDEX(Etapa3!$B$8:$H$307,MATCH(LARGE(Etapa3!$H$8:$H$307,A287),Etapa3!$H$8:$H$307,0),1),"")</f>
        <v/>
      </c>
      <c r="C287" s="36" t="str">
        <f>IFERROR(INDEX(Etapa3!$B$8:$H$307,MATCH(LARGE(Etapa3!$H$8:$H$307,A287),Etapa3!$H$8:$H$307,0),2),"")</f>
        <v/>
      </c>
      <c r="D287" s="27"/>
      <c r="E287" s="28"/>
      <c r="F287" s="29" t="str">
        <f t="shared" si="9"/>
        <v/>
      </c>
      <c r="G287" s="49"/>
      <c r="H287" s="72" t="str">
        <f t="shared" si="10"/>
        <v/>
      </c>
    </row>
    <row r="288" spans="1:8" ht="24.95" customHeight="1">
      <c r="A288" s="34">
        <v>281</v>
      </c>
      <c r="B288" s="36" t="str">
        <f>IFERROR(INDEX(Etapa3!$B$8:$H$307,MATCH(LARGE(Etapa3!$H$8:$H$307,A288),Etapa3!$H$8:$H$307,0),1),"")</f>
        <v/>
      </c>
      <c r="C288" s="36" t="str">
        <f>IFERROR(INDEX(Etapa3!$B$8:$H$307,MATCH(LARGE(Etapa3!$H$8:$H$307,A288),Etapa3!$H$8:$H$307,0),2),"")</f>
        <v/>
      </c>
      <c r="D288" s="27"/>
      <c r="E288" s="28"/>
      <c r="F288" s="29" t="str">
        <f t="shared" si="9"/>
        <v/>
      </c>
      <c r="G288" s="49"/>
      <c r="H288" s="72" t="str">
        <f t="shared" si="10"/>
        <v/>
      </c>
    </row>
    <row r="289" spans="1:8" ht="24.95" customHeight="1">
      <c r="A289" s="34">
        <v>282</v>
      </c>
      <c r="B289" s="36" t="str">
        <f>IFERROR(INDEX(Etapa3!$B$8:$H$307,MATCH(LARGE(Etapa3!$H$8:$H$307,A289),Etapa3!$H$8:$H$307,0),1),"")</f>
        <v/>
      </c>
      <c r="C289" s="36" t="str">
        <f>IFERROR(INDEX(Etapa3!$B$8:$H$307,MATCH(LARGE(Etapa3!$H$8:$H$307,A289),Etapa3!$H$8:$H$307,0),2),"")</f>
        <v/>
      </c>
      <c r="D289" s="27"/>
      <c r="E289" s="28"/>
      <c r="F289" s="29" t="str">
        <f t="shared" si="9"/>
        <v/>
      </c>
      <c r="G289" s="49"/>
      <c r="H289" s="72" t="str">
        <f t="shared" si="10"/>
        <v/>
      </c>
    </row>
    <row r="290" spans="1:8" ht="24.95" customHeight="1">
      <c r="A290" s="34">
        <v>283</v>
      </c>
      <c r="B290" s="36" t="str">
        <f>IFERROR(INDEX(Etapa3!$B$8:$H$307,MATCH(LARGE(Etapa3!$H$8:$H$307,A290),Etapa3!$H$8:$H$307,0),1),"")</f>
        <v/>
      </c>
      <c r="C290" s="36" t="str">
        <f>IFERROR(INDEX(Etapa3!$B$8:$H$307,MATCH(LARGE(Etapa3!$H$8:$H$307,A290),Etapa3!$H$8:$H$307,0),2),"")</f>
        <v/>
      </c>
      <c r="D290" s="27"/>
      <c r="E290" s="28"/>
      <c r="F290" s="29" t="str">
        <f t="shared" si="9"/>
        <v/>
      </c>
      <c r="G290" s="49"/>
      <c r="H290" s="72" t="str">
        <f t="shared" si="10"/>
        <v/>
      </c>
    </row>
    <row r="291" spans="1:8" ht="24.95" customHeight="1">
      <c r="A291" s="34">
        <v>284</v>
      </c>
      <c r="B291" s="36" t="str">
        <f>IFERROR(INDEX(Etapa3!$B$8:$H$307,MATCH(LARGE(Etapa3!$H$8:$H$307,A291),Etapa3!$H$8:$H$307,0),1),"")</f>
        <v/>
      </c>
      <c r="C291" s="36" t="str">
        <f>IFERROR(INDEX(Etapa3!$B$8:$H$307,MATCH(LARGE(Etapa3!$H$8:$H$307,A291),Etapa3!$H$8:$H$307,0),2),"")</f>
        <v/>
      </c>
      <c r="D291" s="27"/>
      <c r="E291" s="28"/>
      <c r="F291" s="29" t="str">
        <f t="shared" si="9"/>
        <v/>
      </c>
      <c r="G291" s="49"/>
      <c r="H291" s="72" t="str">
        <f t="shared" si="10"/>
        <v/>
      </c>
    </row>
    <row r="292" spans="1:8" ht="24.95" customHeight="1">
      <c r="A292" s="34">
        <v>285</v>
      </c>
      <c r="B292" s="36" t="str">
        <f>IFERROR(INDEX(Etapa3!$B$8:$H$307,MATCH(LARGE(Etapa3!$H$8:$H$307,A292),Etapa3!$H$8:$H$307,0),1),"")</f>
        <v/>
      </c>
      <c r="C292" s="36" t="str">
        <f>IFERROR(INDEX(Etapa3!$B$8:$H$307,MATCH(LARGE(Etapa3!$H$8:$H$307,A292),Etapa3!$H$8:$H$307,0),2),"")</f>
        <v/>
      </c>
      <c r="D292" s="27"/>
      <c r="E292" s="28"/>
      <c r="F292" s="29" t="str">
        <f t="shared" si="9"/>
        <v/>
      </c>
      <c r="G292" s="49"/>
      <c r="H292" s="72" t="str">
        <f t="shared" si="10"/>
        <v/>
      </c>
    </row>
    <row r="293" spans="1:8" ht="24.95" customHeight="1">
      <c r="A293" s="34">
        <v>286</v>
      </c>
      <c r="B293" s="36" t="str">
        <f>IFERROR(INDEX(Etapa3!$B$8:$H$307,MATCH(LARGE(Etapa3!$H$8:$H$307,A293),Etapa3!$H$8:$H$307,0),1),"")</f>
        <v/>
      </c>
      <c r="C293" s="36" t="str">
        <f>IFERROR(INDEX(Etapa3!$B$8:$H$307,MATCH(LARGE(Etapa3!$H$8:$H$307,A293),Etapa3!$H$8:$H$307,0),2),"")</f>
        <v/>
      </c>
      <c r="D293" s="27"/>
      <c r="E293" s="28"/>
      <c r="F293" s="29" t="str">
        <f t="shared" si="9"/>
        <v/>
      </c>
      <c r="G293" s="49"/>
      <c r="H293" s="72" t="str">
        <f t="shared" si="10"/>
        <v/>
      </c>
    </row>
    <row r="294" spans="1:8" ht="24.95" customHeight="1">
      <c r="A294" s="34">
        <v>287</v>
      </c>
      <c r="B294" s="36" t="str">
        <f>IFERROR(INDEX(Etapa3!$B$8:$H$307,MATCH(LARGE(Etapa3!$H$8:$H$307,A294),Etapa3!$H$8:$H$307,0),1),"")</f>
        <v/>
      </c>
      <c r="C294" s="36" t="str">
        <f>IFERROR(INDEX(Etapa3!$B$8:$H$307,MATCH(LARGE(Etapa3!$H$8:$H$307,A294),Etapa3!$H$8:$H$307,0),2),"")</f>
        <v/>
      </c>
      <c r="D294" s="27"/>
      <c r="E294" s="28"/>
      <c r="F294" s="29" t="str">
        <f t="shared" si="9"/>
        <v/>
      </c>
      <c r="G294" s="49"/>
      <c r="H294" s="72" t="str">
        <f t="shared" si="10"/>
        <v/>
      </c>
    </row>
    <row r="295" spans="1:8" ht="24.95" customHeight="1">
      <c r="A295" s="34">
        <v>288</v>
      </c>
      <c r="B295" s="36" t="str">
        <f>IFERROR(INDEX(Etapa3!$B$8:$H$307,MATCH(LARGE(Etapa3!$H$8:$H$307,A295),Etapa3!$H$8:$H$307,0),1),"")</f>
        <v/>
      </c>
      <c r="C295" s="36" t="str">
        <f>IFERROR(INDEX(Etapa3!$B$8:$H$307,MATCH(LARGE(Etapa3!$H$8:$H$307,A295),Etapa3!$H$8:$H$307,0),2),"")</f>
        <v/>
      </c>
      <c r="D295" s="27"/>
      <c r="E295" s="28"/>
      <c r="F295" s="29" t="str">
        <f t="shared" si="9"/>
        <v/>
      </c>
      <c r="G295" s="49"/>
      <c r="H295" s="72" t="str">
        <f t="shared" si="10"/>
        <v/>
      </c>
    </row>
    <row r="296" spans="1:8" ht="24.95" customHeight="1">
      <c r="A296" s="34">
        <v>289</v>
      </c>
      <c r="B296" s="36" t="str">
        <f>IFERROR(INDEX(Etapa3!$B$8:$H$307,MATCH(LARGE(Etapa3!$H$8:$H$307,A296),Etapa3!$H$8:$H$307,0),1),"")</f>
        <v/>
      </c>
      <c r="C296" s="36" t="str">
        <f>IFERROR(INDEX(Etapa3!$B$8:$H$307,MATCH(LARGE(Etapa3!$H$8:$H$307,A296),Etapa3!$H$8:$H$307,0),2),"")</f>
        <v/>
      </c>
      <c r="D296" s="27"/>
      <c r="E296" s="28"/>
      <c r="F296" s="29" t="str">
        <f t="shared" si="9"/>
        <v/>
      </c>
      <c r="G296" s="49"/>
      <c r="H296" s="72" t="str">
        <f t="shared" si="10"/>
        <v/>
      </c>
    </row>
    <row r="297" spans="1:8" ht="24.95" customHeight="1">
      <c r="A297" s="34">
        <v>290</v>
      </c>
      <c r="B297" s="36" t="str">
        <f>IFERROR(INDEX(Etapa3!$B$8:$H$307,MATCH(LARGE(Etapa3!$H$8:$H$307,A297),Etapa3!$H$8:$H$307,0),1),"")</f>
        <v/>
      </c>
      <c r="C297" s="36" t="str">
        <f>IFERROR(INDEX(Etapa3!$B$8:$H$307,MATCH(LARGE(Etapa3!$H$8:$H$307,A297),Etapa3!$H$8:$H$307,0),2),"")</f>
        <v/>
      </c>
      <c r="D297" s="27"/>
      <c r="E297" s="28"/>
      <c r="F297" s="29" t="str">
        <f t="shared" si="9"/>
        <v/>
      </c>
      <c r="G297" s="49"/>
      <c r="H297" s="72" t="str">
        <f t="shared" si="10"/>
        <v/>
      </c>
    </row>
    <row r="298" spans="1:8" ht="24.95" customHeight="1">
      <c r="A298" s="34">
        <v>291</v>
      </c>
      <c r="B298" s="36" t="str">
        <f>IFERROR(INDEX(Etapa3!$B$8:$H$307,MATCH(LARGE(Etapa3!$H$8:$H$307,A298),Etapa3!$H$8:$H$307,0),1),"")</f>
        <v/>
      </c>
      <c r="C298" s="36" t="str">
        <f>IFERROR(INDEX(Etapa3!$B$8:$H$307,MATCH(LARGE(Etapa3!$H$8:$H$307,A298),Etapa3!$H$8:$H$307,0),2),"")</f>
        <v/>
      </c>
      <c r="D298" s="27"/>
      <c r="E298" s="28"/>
      <c r="F298" s="29" t="str">
        <f t="shared" si="9"/>
        <v/>
      </c>
      <c r="G298" s="49"/>
      <c r="H298" s="72" t="str">
        <f t="shared" si="10"/>
        <v/>
      </c>
    </row>
    <row r="299" spans="1:8" ht="24.95" customHeight="1">
      <c r="A299" s="34">
        <v>292</v>
      </c>
      <c r="B299" s="36" t="str">
        <f>IFERROR(INDEX(Etapa3!$B$8:$H$307,MATCH(LARGE(Etapa3!$H$8:$H$307,A299),Etapa3!$H$8:$H$307,0),1),"")</f>
        <v/>
      </c>
      <c r="C299" s="36" t="str">
        <f>IFERROR(INDEX(Etapa3!$B$8:$H$307,MATCH(LARGE(Etapa3!$H$8:$H$307,A299),Etapa3!$H$8:$H$307,0),2),"")</f>
        <v/>
      </c>
      <c r="D299" s="27"/>
      <c r="E299" s="28"/>
      <c r="F299" s="29" t="str">
        <f t="shared" si="9"/>
        <v/>
      </c>
      <c r="G299" s="49"/>
      <c r="H299" s="72" t="str">
        <f t="shared" si="10"/>
        <v/>
      </c>
    </row>
    <row r="300" spans="1:8" ht="24.95" customHeight="1">
      <c r="A300" s="34">
        <v>293</v>
      </c>
      <c r="B300" s="36" t="str">
        <f>IFERROR(INDEX(Etapa3!$B$8:$H$307,MATCH(LARGE(Etapa3!$H$8:$H$307,A300),Etapa3!$H$8:$H$307,0),1),"")</f>
        <v/>
      </c>
      <c r="C300" s="36" t="str">
        <f>IFERROR(INDEX(Etapa3!$B$8:$H$307,MATCH(LARGE(Etapa3!$H$8:$H$307,A300),Etapa3!$H$8:$H$307,0),2),"")</f>
        <v/>
      </c>
      <c r="D300" s="27"/>
      <c r="E300" s="28"/>
      <c r="F300" s="29" t="str">
        <f t="shared" si="9"/>
        <v/>
      </c>
      <c r="G300" s="49"/>
      <c r="H300" s="72" t="str">
        <f t="shared" si="10"/>
        <v/>
      </c>
    </row>
    <row r="301" spans="1:8" ht="24.95" customHeight="1">
      <c r="A301" s="34">
        <v>294</v>
      </c>
      <c r="B301" s="36" t="str">
        <f>IFERROR(INDEX(Etapa3!$B$8:$H$307,MATCH(LARGE(Etapa3!$H$8:$H$307,A301),Etapa3!$H$8:$H$307,0),1),"")</f>
        <v/>
      </c>
      <c r="C301" s="36" t="str">
        <f>IFERROR(INDEX(Etapa3!$B$8:$H$307,MATCH(LARGE(Etapa3!$H$8:$H$307,A301),Etapa3!$H$8:$H$307,0),2),"")</f>
        <v/>
      </c>
      <c r="D301" s="27"/>
      <c r="E301" s="28"/>
      <c r="F301" s="29" t="str">
        <f t="shared" si="9"/>
        <v/>
      </c>
      <c r="G301" s="49"/>
      <c r="H301" s="72" t="str">
        <f t="shared" si="10"/>
        <v/>
      </c>
    </row>
    <row r="302" spans="1:8" ht="24.95" customHeight="1">
      <c r="A302" s="34">
        <v>295</v>
      </c>
      <c r="B302" s="36" t="str">
        <f>IFERROR(INDEX(Etapa3!$B$8:$H$307,MATCH(LARGE(Etapa3!$H$8:$H$307,A302),Etapa3!$H$8:$H$307,0),1),"")</f>
        <v/>
      </c>
      <c r="C302" s="36" t="str">
        <f>IFERROR(INDEX(Etapa3!$B$8:$H$307,MATCH(LARGE(Etapa3!$H$8:$H$307,A302),Etapa3!$H$8:$H$307,0),2),"")</f>
        <v/>
      </c>
      <c r="D302" s="27"/>
      <c r="E302" s="28"/>
      <c r="F302" s="29" t="str">
        <f t="shared" si="9"/>
        <v/>
      </c>
      <c r="G302" s="49"/>
      <c r="H302" s="72" t="str">
        <f t="shared" si="10"/>
        <v/>
      </c>
    </row>
    <row r="303" spans="1:8" ht="24.95" customHeight="1">
      <c r="A303" s="34">
        <v>296</v>
      </c>
      <c r="B303" s="36" t="str">
        <f>IFERROR(INDEX(Etapa3!$B$8:$H$307,MATCH(LARGE(Etapa3!$H$8:$H$307,A303),Etapa3!$H$8:$H$307,0),1),"")</f>
        <v/>
      </c>
      <c r="C303" s="36" t="str">
        <f>IFERROR(INDEX(Etapa3!$B$8:$H$307,MATCH(LARGE(Etapa3!$H$8:$H$307,A303),Etapa3!$H$8:$H$307,0),2),"")</f>
        <v/>
      </c>
      <c r="D303" s="27"/>
      <c r="E303" s="28"/>
      <c r="F303" s="29" t="str">
        <f t="shared" si="9"/>
        <v/>
      </c>
      <c r="G303" s="49"/>
      <c r="H303" s="72" t="str">
        <f t="shared" si="10"/>
        <v/>
      </c>
    </row>
    <row r="304" spans="1:8" ht="24.95" customHeight="1">
      <c r="A304" s="34">
        <v>297</v>
      </c>
      <c r="B304" s="36" t="str">
        <f>IFERROR(INDEX(Etapa3!$B$8:$H$307,MATCH(LARGE(Etapa3!$H$8:$H$307,A304),Etapa3!$H$8:$H$307,0),1),"")</f>
        <v/>
      </c>
      <c r="C304" s="36" t="str">
        <f>IFERROR(INDEX(Etapa3!$B$8:$H$307,MATCH(LARGE(Etapa3!$H$8:$H$307,A304),Etapa3!$H$8:$H$307,0),2),"")</f>
        <v/>
      </c>
      <c r="D304" s="27"/>
      <c r="E304" s="28"/>
      <c r="F304" s="29" t="str">
        <f t="shared" si="9"/>
        <v/>
      </c>
      <c r="G304" s="49"/>
      <c r="H304" s="72" t="str">
        <f t="shared" si="10"/>
        <v/>
      </c>
    </row>
    <row r="305" spans="1:8" ht="24.95" customHeight="1">
      <c r="A305" s="34">
        <v>298</v>
      </c>
      <c r="B305" s="36" t="str">
        <f>IFERROR(INDEX(Etapa3!$B$8:$H$307,MATCH(LARGE(Etapa3!$H$8:$H$307,A305),Etapa3!$H$8:$H$307,0),1),"")</f>
        <v/>
      </c>
      <c r="C305" s="36" t="str">
        <f>IFERROR(INDEX(Etapa3!$B$8:$H$307,MATCH(LARGE(Etapa3!$H$8:$H$307,A305),Etapa3!$H$8:$H$307,0),2),"")</f>
        <v/>
      </c>
      <c r="D305" s="27"/>
      <c r="E305" s="28"/>
      <c r="F305" s="29" t="str">
        <f t="shared" si="9"/>
        <v/>
      </c>
      <c r="G305" s="49"/>
      <c r="H305" s="72" t="str">
        <f t="shared" si="10"/>
        <v/>
      </c>
    </row>
    <row r="306" spans="1:8" ht="24.95" customHeight="1">
      <c r="A306" s="34">
        <v>299</v>
      </c>
      <c r="B306" s="36" t="str">
        <f>IFERROR(INDEX(Etapa3!$B$8:$H$307,MATCH(LARGE(Etapa3!$H$8:$H$307,A306),Etapa3!$H$8:$H$307,0),1),"")</f>
        <v/>
      </c>
      <c r="C306" s="36" t="str">
        <f>IFERROR(INDEX(Etapa3!$B$8:$H$307,MATCH(LARGE(Etapa3!$H$8:$H$307,A306),Etapa3!$H$8:$H$307,0),2),"")</f>
        <v/>
      </c>
      <c r="D306" s="27"/>
      <c r="E306" s="28"/>
      <c r="F306" s="29" t="str">
        <f t="shared" si="9"/>
        <v/>
      </c>
      <c r="G306" s="49"/>
      <c r="H306" s="72" t="str">
        <f t="shared" si="10"/>
        <v/>
      </c>
    </row>
    <row r="307" spans="1:8" ht="24.95" customHeight="1">
      <c r="A307" s="34">
        <v>300</v>
      </c>
      <c r="B307" s="36" t="str">
        <f>IFERROR(INDEX(Etapa3!$B$8:$H$307,MATCH(LARGE(Etapa3!$H$8:$H$307,A307),Etapa3!$H$8:$H$307,0),1),"")</f>
        <v/>
      </c>
      <c r="C307" s="36" t="str">
        <f>IFERROR(INDEX(Etapa3!$B$8:$H$307,MATCH(LARGE(Etapa3!$H$8:$H$307,A307),Etapa3!$H$8:$H$307,0),2),"")</f>
        <v/>
      </c>
      <c r="D307" s="27"/>
      <c r="E307" s="28"/>
      <c r="F307" s="29" t="str">
        <f t="shared" si="9"/>
        <v/>
      </c>
      <c r="G307" s="49"/>
      <c r="H307" s="72" t="str">
        <f t="shared" si="10"/>
        <v/>
      </c>
    </row>
  </sheetData>
  <sheetProtection selectLockedCells="1"/>
  <autoFilter ref="B7:G307"/>
  <mergeCells count="1">
    <mergeCell ref="B6:G6"/>
  </mergeCells>
  <conditionalFormatting sqref="F8:F307">
    <cfRule type="cellIs" dxfId="14" priority="1" operator="equal">
      <formula>"Péssimo"</formula>
    </cfRule>
    <cfRule type="cellIs" dxfId="13" priority="2" operator="equal">
      <formula>"Excelente"</formula>
    </cfRule>
    <cfRule type="cellIs" dxfId="12" priority="3" operator="equal">
      <formula>"Regular"</formula>
    </cfRule>
    <cfRule type="cellIs" dxfId="11" priority="4" operator="equal">
      <formula>"Ruim"</formula>
    </cfRule>
    <cfRule type="cellIs" dxfId="10" priority="5" operator="equal">
      <formula>"Bom"</formula>
    </cfRule>
  </conditionalFormatting>
  <dataValidations count="2">
    <dataValidation type="list" allowBlank="1" showInputMessage="1" showErrorMessage="1" sqref="E8:E307">
      <formula1>"Aprovado,Reprovado"</formula1>
    </dataValidation>
    <dataValidation type="whole" allowBlank="1" showInputMessage="1" showErrorMessage="1" errorTitle="Erro de operação!" error="_x000a_Informe um número entre 1 e 10." sqref="D8:D307">
      <formula1>1</formula1>
      <formula2>10</formula2>
    </dataValidation>
  </dataValidations>
  <pageMargins left="0.25" right="0.25" top="0.75" bottom="0.75" header="0.3" footer="0.3"/>
  <pageSetup paperSize="9" orientation="landscape" horizontalDpi="4294967292" vertic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07"/>
  <sheetViews>
    <sheetView showGridLines="0" zoomScaleNormal="100" zoomScalePageLayoutView="80" workbookViewId="0">
      <selection activeCell="G8" activeCellId="1" sqref="D8:E12 G8:G12"/>
    </sheetView>
  </sheetViews>
  <sheetFormatPr defaultColWidth="9.140625" defaultRowHeight="15" customHeight="1"/>
  <cols>
    <col min="1" max="1" width="2.7109375" style="8" customWidth="1"/>
    <col min="2" max="2" width="28.85546875" style="6" customWidth="1"/>
    <col min="3" max="3" width="21.42578125" style="6" bestFit="1" customWidth="1"/>
    <col min="4" max="4" width="7" style="6" bestFit="1" customWidth="1"/>
    <col min="5" max="5" width="14.7109375" style="6" customWidth="1"/>
    <col min="6" max="6" width="14.7109375" style="5" bestFit="1" customWidth="1"/>
    <col min="7" max="7" width="83" style="5" customWidth="1"/>
    <col min="8" max="14" width="10.28515625" style="5" hidden="1" customWidth="1"/>
    <col min="15" max="15" width="12.7109375" style="5" hidden="1" customWidth="1"/>
    <col min="16" max="40" width="10.28515625" style="5" customWidth="1"/>
    <col min="41" max="49" width="10.28515625" style="6" customWidth="1"/>
    <col min="50" max="16384" width="9.140625" style="6"/>
  </cols>
  <sheetData>
    <row r="1" spans="1:40" s="91" customFormat="1" ht="30" customHeight="1"/>
    <row r="2" spans="1:40" s="92" customFormat="1" ht="24.95" customHeight="1"/>
    <row r="3" spans="1:40" s="93" customFormat="1" ht="20.100000000000001" customHeight="1"/>
    <row r="4" spans="1:40" s="15" customFormat="1" ht="21">
      <c r="A4" s="17"/>
      <c r="B4" s="24" t="s">
        <v>37</v>
      </c>
      <c r="C4" s="24"/>
      <c r="E4" s="21"/>
      <c r="F4" s="7"/>
      <c r="G4" s="7"/>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row>
    <row r="5" spans="1:40" s="8" customFormat="1">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row>
    <row r="6" spans="1:40" ht="24.95" customHeight="1">
      <c r="B6" s="80" t="str">
        <f>Cad!D12</f>
        <v>Eatpa 5 - Entrevista com gestor</v>
      </c>
      <c r="C6" s="80"/>
      <c r="D6" s="80"/>
      <c r="E6" s="80"/>
      <c r="F6" s="80"/>
      <c r="G6" s="80"/>
    </row>
    <row r="7" spans="1:40" ht="24.95" customHeight="1">
      <c r="B7" s="31" t="s">
        <v>17</v>
      </c>
      <c r="C7" s="31" t="s">
        <v>78</v>
      </c>
      <c r="D7" s="31" t="s">
        <v>5</v>
      </c>
      <c r="E7" s="31" t="s">
        <v>16</v>
      </c>
      <c r="F7" s="31" t="s">
        <v>43</v>
      </c>
      <c r="G7" s="31" t="s">
        <v>44</v>
      </c>
      <c r="H7" s="72" t="s">
        <v>45</v>
      </c>
      <c r="M7" s="25" t="s">
        <v>46</v>
      </c>
      <c r="N7" s="25" t="s">
        <v>45</v>
      </c>
      <c r="O7" s="25" t="s">
        <v>47</v>
      </c>
    </row>
    <row r="8" spans="1:40" ht="24.95" customHeight="1">
      <c r="A8" s="34">
        <v>1</v>
      </c>
      <c r="B8" s="36" t="str">
        <f>IFERROR(INDEX(Etapa4!$B$8:$H$307,MATCH(LARGE(Etapa4!$H$8:$H$307,A8),Etapa4!$H$8:$H$307,0),1),"")</f>
        <v>Damaris De Souza Leite</v>
      </c>
      <c r="C8" s="36" t="str">
        <f>IFERROR(INDEX(Etapa4!$B$8:$H$307,MATCH(LARGE(Etapa4!$H$8:$H$307,A8),Etapa4!$H$8:$H$307,0),2),"")</f>
        <v>Coordenador-202311</v>
      </c>
      <c r="D8" s="150">
        <v>9</v>
      </c>
      <c r="E8" s="139" t="s">
        <v>23</v>
      </c>
      <c r="F8" s="29" t="str">
        <f>IF(OR(B8="",D8=""),"",IFERROR(IF(D8&gt;$N$9,$O$8,IF(D8&gt;$N$10,$O$9,IF(D8&gt;$N$11,$O$10,IF(D8&gt;$N$12,$O$11,$O$12)))),""))</f>
        <v>Excelente</v>
      </c>
      <c r="G8" s="151"/>
      <c r="H8" s="72">
        <f>IF(OR(B8="",E8="",E8&lt;&gt;"Aprovado"),"",D8+(ROW()/100000))</f>
        <v>9.0000800000000005</v>
      </c>
      <c r="M8" s="25">
        <v>1</v>
      </c>
      <c r="N8" s="26">
        <v>10</v>
      </c>
      <c r="O8" s="25" t="s">
        <v>49</v>
      </c>
    </row>
    <row r="9" spans="1:40" ht="24.95" customHeight="1">
      <c r="A9" s="34">
        <v>2</v>
      </c>
      <c r="B9" s="36" t="str">
        <f>IFERROR(INDEX(Etapa4!$B$8:$H$307,MATCH(LARGE(Etapa4!$H$8:$H$307,A9),Etapa4!$H$8:$H$307,0),1),"")</f>
        <v>Christian De Campos Morais</v>
      </c>
      <c r="C9" s="36" t="str">
        <f>IFERROR(INDEX(Etapa4!$B$8:$H$307,MATCH(LARGE(Etapa4!$H$8:$H$307,A9),Etapa4!$H$8:$H$307,0),2),"")</f>
        <v>Supervisor-202321</v>
      </c>
      <c r="D9" s="150">
        <v>4</v>
      </c>
      <c r="E9" s="139" t="s">
        <v>27</v>
      </c>
      <c r="F9" s="29" t="str">
        <f t="shared" ref="F9:F72" si="0">IF(OR(B9="",D9=""),"",IFERROR(IF(D9&gt;$N$9,$O$8,IF(D9&gt;$N$10,$O$9,IF(D9&gt;$N$11,$O$10,IF(D9&gt;$N$12,$O$11,$O$12)))),""))</f>
        <v>Ruim</v>
      </c>
      <c r="G9" s="151"/>
      <c r="H9" s="72" t="str">
        <f t="shared" ref="H9:H72" si="1">IF(OR(B9="",E9="",E9&lt;&gt;"Aprovado"),"",D9+(ROW()/100000))</f>
        <v/>
      </c>
      <c r="M9" s="25">
        <v>2</v>
      </c>
      <c r="N9" s="26">
        <v>8</v>
      </c>
      <c r="O9" s="25" t="s">
        <v>50</v>
      </c>
    </row>
    <row r="10" spans="1:40" ht="24.95" customHeight="1">
      <c r="A10" s="34">
        <v>3</v>
      </c>
      <c r="B10" s="36" t="str">
        <f>IFERROR(INDEX(Etapa4!$B$8:$H$307,MATCH(LARGE(Etapa4!$H$8:$H$307,A10),Etapa4!$H$8:$H$307,0),1),"")</f>
        <v/>
      </c>
      <c r="C10" s="36" t="str">
        <f>IFERROR(INDEX(Etapa4!$B$8:$H$307,MATCH(LARGE(Etapa4!$H$8:$H$307,A10),Etapa4!$H$8:$H$307,0),2),"")</f>
        <v/>
      </c>
      <c r="D10" s="150"/>
      <c r="E10" s="139"/>
      <c r="F10" s="29" t="str">
        <f t="shared" si="0"/>
        <v/>
      </c>
      <c r="G10" s="151"/>
      <c r="H10" s="72" t="str">
        <f t="shared" si="1"/>
        <v/>
      </c>
      <c r="M10" s="25">
        <v>3</v>
      </c>
      <c r="N10" s="26">
        <v>6</v>
      </c>
      <c r="O10" s="25" t="s">
        <v>51</v>
      </c>
    </row>
    <row r="11" spans="1:40" ht="24.95" customHeight="1">
      <c r="A11" s="34">
        <v>4</v>
      </c>
      <c r="B11" s="36" t="str">
        <f>IFERROR(INDEX(Etapa4!$B$8:$H$307,MATCH(LARGE(Etapa4!$H$8:$H$307,A11),Etapa4!$H$8:$H$307,0),1),"")</f>
        <v/>
      </c>
      <c r="C11" s="36" t="str">
        <f>IFERROR(INDEX(Etapa4!$B$8:$H$307,MATCH(LARGE(Etapa4!$H$8:$H$307,A11),Etapa4!$H$8:$H$307,0),2),"")</f>
        <v/>
      </c>
      <c r="D11" s="150"/>
      <c r="E11" s="139"/>
      <c r="F11" s="29" t="str">
        <f t="shared" si="0"/>
        <v/>
      </c>
      <c r="G11" s="151"/>
      <c r="H11" s="72" t="str">
        <f t="shared" si="1"/>
        <v/>
      </c>
      <c r="M11" s="25">
        <v>4</v>
      </c>
      <c r="N11" s="26">
        <v>4</v>
      </c>
      <c r="O11" s="25" t="s">
        <v>52</v>
      </c>
    </row>
    <row r="12" spans="1:40" ht="24.95" customHeight="1">
      <c r="A12" s="34">
        <v>5</v>
      </c>
      <c r="B12" s="36" t="str">
        <f>IFERROR(INDEX(Etapa4!$B$8:$H$307,MATCH(LARGE(Etapa4!$H$8:$H$307,A12),Etapa4!$H$8:$H$307,0),1),"")</f>
        <v/>
      </c>
      <c r="C12" s="36" t="str">
        <f>IFERROR(INDEX(Etapa4!$B$8:$H$307,MATCH(LARGE(Etapa4!$H$8:$H$307,A12),Etapa4!$H$8:$H$307,0),2),"")</f>
        <v/>
      </c>
      <c r="D12" s="150"/>
      <c r="E12" s="139"/>
      <c r="F12" s="29" t="str">
        <f t="shared" si="0"/>
        <v/>
      </c>
      <c r="G12" s="151"/>
      <c r="H12" s="72" t="str">
        <f t="shared" si="1"/>
        <v/>
      </c>
      <c r="M12" s="25">
        <v>5</v>
      </c>
      <c r="N12" s="26">
        <f t="shared" ref="N12" si="2">10/M12</f>
        <v>2</v>
      </c>
      <c r="O12" s="25" t="s">
        <v>48</v>
      </c>
    </row>
    <row r="13" spans="1:40" ht="24.95" customHeight="1">
      <c r="A13" s="34">
        <v>6</v>
      </c>
      <c r="B13" s="36" t="str">
        <f>IFERROR(INDEX(Etapa4!$B$8:$H$307,MATCH(LARGE(Etapa4!$H$8:$H$307,A13),Etapa4!$H$8:$H$307,0),1),"")</f>
        <v/>
      </c>
      <c r="C13" s="36" t="str">
        <f>IFERROR(INDEX(Etapa4!$B$8:$H$307,MATCH(LARGE(Etapa4!$H$8:$H$307,A13),Etapa4!$H$8:$H$307,0),2),"")</f>
        <v/>
      </c>
      <c r="D13" s="27"/>
      <c r="E13" s="28"/>
      <c r="F13" s="29" t="str">
        <f t="shared" si="0"/>
        <v/>
      </c>
      <c r="G13" s="49"/>
      <c r="H13" s="72" t="str">
        <f t="shared" si="1"/>
        <v/>
      </c>
    </row>
    <row r="14" spans="1:40" ht="24.95" customHeight="1">
      <c r="A14" s="34">
        <v>7</v>
      </c>
      <c r="B14" s="36" t="str">
        <f>IFERROR(INDEX(Etapa4!$B$8:$H$307,MATCH(LARGE(Etapa4!$H$8:$H$307,A14),Etapa4!$H$8:$H$307,0),1),"")</f>
        <v/>
      </c>
      <c r="C14" s="36" t="str">
        <f>IFERROR(INDEX(Etapa4!$B$8:$H$307,MATCH(LARGE(Etapa4!$H$8:$H$307,A14),Etapa4!$H$8:$H$307,0),2),"")</f>
        <v/>
      </c>
      <c r="D14" s="27"/>
      <c r="E14" s="28"/>
      <c r="F14" s="29" t="str">
        <f t="shared" si="0"/>
        <v/>
      </c>
      <c r="G14" s="49"/>
      <c r="H14" s="72" t="str">
        <f t="shared" si="1"/>
        <v/>
      </c>
      <c r="N14" s="6"/>
    </row>
    <row r="15" spans="1:40" ht="24.95" customHeight="1">
      <c r="A15" s="34">
        <v>8</v>
      </c>
      <c r="B15" s="36" t="str">
        <f>IFERROR(INDEX(Etapa4!$B$8:$H$307,MATCH(LARGE(Etapa4!$H$8:$H$307,A15),Etapa4!$H$8:$H$307,0),1),"")</f>
        <v/>
      </c>
      <c r="C15" s="36" t="str">
        <f>IFERROR(INDEX(Etapa4!$B$8:$H$307,MATCH(LARGE(Etapa4!$H$8:$H$307,A15),Etapa4!$H$8:$H$307,0),2),"")</f>
        <v/>
      </c>
      <c r="D15" s="27"/>
      <c r="E15" s="28"/>
      <c r="F15" s="29" t="str">
        <f t="shared" si="0"/>
        <v/>
      </c>
      <c r="G15" s="49"/>
      <c r="H15" s="72" t="str">
        <f t="shared" si="1"/>
        <v/>
      </c>
    </row>
    <row r="16" spans="1:40" ht="24.95" customHeight="1">
      <c r="A16" s="34">
        <v>9</v>
      </c>
      <c r="B16" s="36" t="str">
        <f>IFERROR(INDEX(Etapa4!$B$8:$H$307,MATCH(LARGE(Etapa4!$H$8:$H$307,A16),Etapa4!$H$8:$H$307,0),1),"")</f>
        <v/>
      </c>
      <c r="C16" s="36" t="str">
        <f>IFERROR(INDEX(Etapa4!$B$8:$H$307,MATCH(LARGE(Etapa4!$H$8:$H$307,A16),Etapa4!$H$8:$H$307,0),2),"")</f>
        <v/>
      </c>
      <c r="D16" s="27"/>
      <c r="E16" s="28"/>
      <c r="F16" s="29" t="str">
        <f t="shared" si="0"/>
        <v/>
      </c>
      <c r="G16" s="49"/>
      <c r="H16" s="72" t="str">
        <f t="shared" si="1"/>
        <v/>
      </c>
    </row>
    <row r="17" spans="1:8" ht="24.95" customHeight="1">
      <c r="A17" s="34">
        <v>10</v>
      </c>
      <c r="B17" s="36" t="str">
        <f>IFERROR(INDEX(Etapa4!$B$8:$H$307,MATCH(LARGE(Etapa4!$H$8:$H$307,A17),Etapa4!$H$8:$H$307,0),1),"")</f>
        <v/>
      </c>
      <c r="C17" s="36" t="str">
        <f>IFERROR(INDEX(Etapa4!$B$8:$H$307,MATCH(LARGE(Etapa4!$H$8:$H$307,A17),Etapa4!$H$8:$H$307,0),2),"")</f>
        <v/>
      </c>
      <c r="D17" s="27"/>
      <c r="E17" s="28"/>
      <c r="F17" s="29" t="str">
        <f t="shared" si="0"/>
        <v/>
      </c>
      <c r="G17" s="49"/>
      <c r="H17" s="72" t="str">
        <f t="shared" si="1"/>
        <v/>
      </c>
    </row>
    <row r="18" spans="1:8" ht="24.95" customHeight="1">
      <c r="A18" s="34">
        <v>11</v>
      </c>
      <c r="B18" s="36" t="str">
        <f>IFERROR(INDEX(Etapa4!$B$8:$H$307,MATCH(LARGE(Etapa4!$H$8:$H$307,A18),Etapa4!$H$8:$H$307,0),1),"")</f>
        <v/>
      </c>
      <c r="C18" s="36" t="str">
        <f>IFERROR(INDEX(Etapa4!$B$8:$H$307,MATCH(LARGE(Etapa4!$H$8:$H$307,A18),Etapa4!$H$8:$H$307,0),2),"")</f>
        <v/>
      </c>
      <c r="D18" s="27"/>
      <c r="E18" s="28"/>
      <c r="F18" s="29" t="str">
        <f t="shared" si="0"/>
        <v/>
      </c>
      <c r="G18" s="49"/>
      <c r="H18" s="72" t="str">
        <f t="shared" si="1"/>
        <v/>
      </c>
    </row>
    <row r="19" spans="1:8" ht="24.95" customHeight="1">
      <c r="A19" s="34">
        <v>12</v>
      </c>
      <c r="B19" s="36" t="str">
        <f>IFERROR(INDEX(Etapa4!$B$8:$H$307,MATCH(LARGE(Etapa4!$H$8:$H$307,A19),Etapa4!$H$8:$H$307,0),1),"")</f>
        <v/>
      </c>
      <c r="C19" s="36" t="str">
        <f>IFERROR(INDEX(Etapa4!$B$8:$H$307,MATCH(LARGE(Etapa4!$H$8:$H$307,A19),Etapa4!$H$8:$H$307,0),2),"")</f>
        <v/>
      </c>
      <c r="D19" s="27"/>
      <c r="E19" s="28"/>
      <c r="F19" s="29" t="str">
        <f t="shared" si="0"/>
        <v/>
      </c>
      <c r="G19" s="49"/>
      <c r="H19" s="72" t="str">
        <f t="shared" si="1"/>
        <v/>
      </c>
    </row>
    <row r="20" spans="1:8" ht="24.95" customHeight="1">
      <c r="A20" s="34">
        <v>13</v>
      </c>
      <c r="B20" s="36" t="str">
        <f>IFERROR(INDEX(Etapa4!$B$8:$H$307,MATCH(LARGE(Etapa4!$H$8:$H$307,A20),Etapa4!$H$8:$H$307,0),1),"")</f>
        <v/>
      </c>
      <c r="C20" s="36" t="str">
        <f>IFERROR(INDEX(Etapa4!$B$8:$H$307,MATCH(LARGE(Etapa4!$H$8:$H$307,A20),Etapa4!$H$8:$H$307,0),2),"")</f>
        <v/>
      </c>
      <c r="D20" s="27"/>
      <c r="E20" s="28"/>
      <c r="F20" s="29" t="str">
        <f t="shared" si="0"/>
        <v/>
      </c>
      <c r="G20" s="49"/>
      <c r="H20" s="72" t="str">
        <f t="shared" si="1"/>
        <v/>
      </c>
    </row>
    <row r="21" spans="1:8" ht="24.95" customHeight="1">
      <c r="A21" s="34">
        <v>14</v>
      </c>
      <c r="B21" s="36" t="str">
        <f>IFERROR(INDEX(Etapa4!$B$8:$H$307,MATCH(LARGE(Etapa4!$H$8:$H$307,A21),Etapa4!$H$8:$H$307,0),1),"")</f>
        <v/>
      </c>
      <c r="C21" s="36" t="str">
        <f>IFERROR(INDEX(Etapa4!$B$8:$H$307,MATCH(LARGE(Etapa4!$H$8:$H$307,A21),Etapa4!$H$8:$H$307,0),2),"")</f>
        <v/>
      </c>
      <c r="D21" s="27"/>
      <c r="E21" s="28"/>
      <c r="F21" s="29" t="str">
        <f t="shared" si="0"/>
        <v/>
      </c>
      <c r="G21" s="49"/>
      <c r="H21" s="72" t="str">
        <f t="shared" si="1"/>
        <v/>
      </c>
    </row>
    <row r="22" spans="1:8" ht="24.95" customHeight="1">
      <c r="A22" s="34">
        <v>15</v>
      </c>
      <c r="B22" s="36" t="str">
        <f>IFERROR(INDEX(Etapa4!$B$8:$H$307,MATCH(LARGE(Etapa4!$H$8:$H$307,A22),Etapa4!$H$8:$H$307,0),1),"")</f>
        <v/>
      </c>
      <c r="C22" s="36" t="str">
        <f>IFERROR(INDEX(Etapa4!$B$8:$H$307,MATCH(LARGE(Etapa4!$H$8:$H$307,A22),Etapa4!$H$8:$H$307,0),2),"")</f>
        <v/>
      </c>
      <c r="D22" s="27"/>
      <c r="E22" s="28"/>
      <c r="F22" s="29" t="str">
        <f t="shared" si="0"/>
        <v/>
      </c>
      <c r="G22" s="49"/>
      <c r="H22" s="72" t="str">
        <f t="shared" si="1"/>
        <v/>
      </c>
    </row>
    <row r="23" spans="1:8" ht="24.95" customHeight="1">
      <c r="A23" s="34">
        <v>16</v>
      </c>
      <c r="B23" s="36" t="str">
        <f>IFERROR(INDEX(Etapa4!$B$8:$H$307,MATCH(LARGE(Etapa4!$H$8:$H$307,A23),Etapa4!$H$8:$H$307,0),1),"")</f>
        <v/>
      </c>
      <c r="C23" s="36" t="str">
        <f>IFERROR(INDEX(Etapa4!$B$8:$H$307,MATCH(LARGE(Etapa4!$H$8:$H$307,A23),Etapa4!$H$8:$H$307,0),2),"")</f>
        <v/>
      </c>
      <c r="D23" s="27"/>
      <c r="E23" s="28"/>
      <c r="F23" s="29" t="str">
        <f t="shared" si="0"/>
        <v/>
      </c>
      <c r="G23" s="49"/>
      <c r="H23" s="72" t="str">
        <f t="shared" si="1"/>
        <v/>
      </c>
    </row>
    <row r="24" spans="1:8" ht="24.95" customHeight="1">
      <c r="A24" s="34">
        <v>17</v>
      </c>
      <c r="B24" s="36" t="str">
        <f>IFERROR(INDEX(Etapa4!$B$8:$H$307,MATCH(LARGE(Etapa4!$H$8:$H$307,A24),Etapa4!$H$8:$H$307,0),1),"")</f>
        <v/>
      </c>
      <c r="C24" s="36" t="str">
        <f>IFERROR(INDEX(Etapa4!$B$8:$H$307,MATCH(LARGE(Etapa4!$H$8:$H$307,A24),Etapa4!$H$8:$H$307,0),2),"")</f>
        <v/>
      </c>
      <c r="D24" s="27"/>
      <c r="E24" s="28"/>
      <c r="F24" s="29" t="str">
        <f t="shared" si="0"/>
        <v/>
      </c>
      <c r="G24" s="49"/>
      <c r="H24" s="72" t="str">
        <f t="shared" si="1"/>
        <v/>
      </c>
    </row>
    <row r="25" spans="1:8" ht="24.95" customHeight="1">
      <c r="A25" s="34">
        <v>18</v>
      </c>
      <c r="B25" s="36" t="str">
        <f>IFERROR(INDEX(Etapa4!$B$8:$H$307,MATCH(LARGE(Etapa4!$H$8:$H$307,A25),Etapa4!$H$8:$H$307,0),1),"")</f>
        <v/>
      </c>
      <c r="C25" s="36" t="str">
        <f>IFERROR(INDEX(Etapa4!$B$8:$H$307,MATCH(LARGE(Etapa4!$H$8:$H$307,A25),Etapa4!$H$8:$H$307,0),2),"")</f>
        <v/>
      </c>
      <c r="D25" s="27"/>
      <c r="E25" s="28"/>
      <c r="F25" s="29" t="str">
        <f t="shared" si="0"/>
        <v/>
      </c>
      <c r="G25" s="49"/>
      <c r="H25" s="72" t="str">
        <f t="shared" si="1"/>
        <v/>
      </c>
    </row>
    <row r="26" spans="1:8" ht="24.95" customHeight="1">
      <c r="A26" s="34">
        <v>19</v>
      </c>
      <c r="B26" s="36" t="str">
        <f>IFERROR(INDEX(Etapa4!$B$8:$H$307,MATCH(LARGE(Etapa4!$H$8:$H$307,A26),Etapa4!$H$8:$H$307,0),1),"")</f>
        <v/>
      </c>
      <c r="C26" s="36" t="str">
        <f>IFERROR(INDEX(Etapa4!$B$8:$H$307,MATCH(LARGE(Etapa4!$H$8:$H$307,A26),Etapa4!$H$8:$H$307,0),2),"")</f>
        <v/>
      </c>
      <c r="D26" s="27"/>
      <c r="E26" s="28"/>
      <c r="F26" s="29" t="str">
        <f t="shared" si="0"/>
        <v/>
      </c>
      <c r="G26" s="49"/>
      <c r="H26" s="72" t="str">
        <f t="shared" si="1"/>
        <v/>
      </c>
    </row>
    <row r="27" spans="1:8" ht="24.95" customHeight="1">
      <c r="A27" s="34">
        <v>20</v>
      </c>
      <c r="B27" s="36" t="str">
        <f>IFERROR(INDEX(Etapa4!$B$8:$H$307,MATCH(LARGE(Etapa4!$H$8:$H$307,A27),Etapa4!$H$8:$H$307,0),1),"")</f>
        <v/>
      </c>
      <c r="C27" s="36" t="str">
        <f>IFERROR(INDEX(Etapa4!$B$8:$H$307,MATCH(LARGE(Etapa4!$H$8:$H$307,A27),Etapa4!$H$8:$H$307,0),2),"")</f>
        <v/>
      </c>
      <c r="D27" s="27"/>
      <c r="E27" s="28"/>
      <c r="F27" s="29" t="str">
        <f t="shared" si="0"/>
        <v/>
      </c>
      <c r="G27" s="49"/>
      <c r="H27" s="72" t="str">
        <f t="shared" si="1"/>
        <v/>
      </c>
    </row>
    <row r="28" spans="1:8" ht="24.95" customHeight="1">
      <c r="A28" s="34">
        <v>21</v>
      </c>
      <c r="B28" s="36" t="str">
        <f>IFERROR(INDEX(Etapa4!$B$8:$H$307,MATCH(LARGE(Etapa4!$H$8:$H$307,A28),Etapa4!$H$8:$H$307,0),1),"")</f>
        <v/>
      </c>
      <c r="C28" s="36" t="str">
        <f>IFERROR(INDEX(Etapa4!$B$8:$H$307,MATCH(LARGE(Etapa4!$H$8:$H$307,A28),Etapa4!$H$8:$H$307,0),2),"")</f>
        <v/>
      </c>
      <c r="D28" s="27"/>
      <c r="E28" s="28"/>
      <c r="F28" s="29" t="str">
        <f t="shared" si="0"/>
        <v/>
      </c>
      <c r="G28" s="49"/>
      <c r="H28" s="72" t="str">
        <f t="shared" si="1"/>
        <v/>
      </c>
    </row>
    <row r="29" spans="1:8" ht="24.95" customHeight="1">
      <c r="A29" s="34">
        <v>22</v>
      </c>
      <c r="B29" s="36" t="str">
        <f>IFERROR(INDEX(Etapa4!$B$8:$H$307,MATCH(LARGE(Etapa4!$H$8:$H$307,A29),Etapa4!$H$8:$H$307,0),1),"")</f>
        <v/>
      </c>
      <c r="C29" s="36" t="str">
        <f>IFERROR(INDEX(Etapa4!$B$8:$H$307,MATCH(LARGE(Etapa4!$H$8:$H$307,A29),Etapa4!$H$8:$H$307,0),2),"")</f>
        <v/>
      </c>
      <c r="D29" s="27"/>
      <c r="E29" s="28"/>
      <c r="F29" s="29" t="str">
        <f t="shared" si="0"/>
        <v/>
      </c>
      <c r="G29" s="49"/>
      <c r="H29" s="72" t="str">
        <f t="shared" si="1"/>
        <v/>
      </c>
    </row>
    <row r="30" spans="1:8" ht="24.95" customHeight="1">
      <c r="A30" s="34">
        <v>23</v>
      </c>
      <c r="B30" s="36" t="str">
        <f>IFERROR(INDEX(Etapa4!$B$8:$H$307,MATCH(LARGE(Etapa4!$H$8:$H$307,A30),Etapa4!$H$8:$H$307,0),1),"")</f>
        <v/>
      </c>
      <c r="C30" s="36" t="str">
        <f>IFERROR(INDEX(Etapa4!$B$8:$H$307,MATCH(LARGE(Etapa4!$H$8:$H$307,A30),Etapa4!$H$8:$H$307,0),2),"")</f>
        <v/>
      </c>
      <c r="D30" s="27"/>
      <c r="E30" s="28"/>
      <c r="F30" s="29" t="str">
        <f t="shared" si="0"/>
        <v/>
      </c>
      <c r="G30" s="49"/>
      <c r="H30" s="72" t="str">
        <f t="shared" si="1"/>
        <v/>
      </c>
    </row>
    <row r="31" spans="1:8" ht="24.95" customHeight="1">
      <c r="A31" s="34">
        <v>24</v>
      </c>
      <c r="B31" s="36" t="str">
        <f>IFERROR(INDEX(Etapa4!$B$8:$H$307,MATCH(LARGE(Etapa4!$H$8:$H$307,A31),Etapa4!$H$8:$H$307,0),1),"")</f>
        <v/>
      </c>
      <c r="C31" s="36" t="str">
        <f>IFERROR(INDEX(Etapa4!$B$8:$H$307,MATCH(LARGE(Etapa4!$H$8:$H$307,A31),Etapa4!$H$8:$H$307,0),2),"")</f>
        <v/>
      </c>
      <c r="D31" s="27"/>
      <c r="E31" s="28"/>
      <c r="F31" s="29" t="str">
        <f t="shared" si="0"/>
        <v/>
      </c>
      <c r="G31" s="49"/>
      <c r="H31" s="72" t="str">
        <f t="shared" si="1"/>
        <v/>
      </c>
    </row>
    <row r="32" spans="1:8" ht="24.95" customHeight="1">
      <c r="A32" s="34">
        <v>25</v>
      </c>
      <c r="B32" s="36" t="str">
        <f>IFERROR(INDEX(Etapa4!$B$8:$H$307,MATCH(LARGE(Etapa4!$H$8:$H$307,A32),Etapa4!$H$8:$H$307,0),1),"")</f>
        <v/>
      </c>
      <c r="C32" s="36" t="str">
        <f>IFERROR(INDEX(Etapa4!$B$8:$H$307,MATCH(LARGE(Etapa4!$H$8:$H$307,A32),Etapa4!$H$8:$H$307,0),2),"")</f>
        <v/>
      </c>
      <c r="D32" s="27"/>
      <c r="E32" s="28"/>
      <c r="F32" s="29" t="str">
        <f t="shared" si="0"/>
        <v/>
      </c>
      <c r="G32" s="49"/>
      <c r="H32" s="72" t="str">
        <f t="shared" si="1"/>
        <v/>
      </c>
    </row>
    <row r="33" spans="1:8" ht="24.95" customHeight="1">
      <c r="A33" s="34">
        <v>26</v>
      </c>
      <c r="B33" s="36" t="str">
        <f>IFERROR(INDEX(Etapa4!$B$8:$H$307,MATCH(LARGE(Etapa4!$H$8:$H$307,A33),Etapa4!$H$8:$H$307,0),1),"")</f>
        <v/>
      </c>
      <c r="C33" s="36" t="str">
        <f>IFERROR(INDEX(Etapa4!$B$8:$H$307,MATCH(LARGE(Etapa4!$H$8:$H$307,A33),Etapa4!$H$8:$H$307,0),2),"")</f>
        <v/>
      </c>
      <c r="D33" s="27"/>
      <c r="E33" s="28"/>
      <c r="F33" s="29" t="str">
        <f t="shared" si="0"/>
        <v/>
      </c>
      <c r="G33" s="49"/>
      <c r="H33" s="72" t="str">
        <f t="shared" si="1"/>
        <v/>
      </c>
    </row>
    <row r="34" spans="1:8" ht="24.95" customHeight="1">
      <c r="A34" s="34">
        <v>27</v>
      </c>
      <c r="B34" s="36" t="str">
        <f>IFERROR(INDEX(Etapa4!$B$8:$H$307,MATCH(LARGE(Etapa4!$H$8:$H$307,A34),Etapa4!$H$8:$H$307,0),1),"")</f>
        <v/>
      </c>
      <c r="C34" s="36" t="str">
        <f>IFERROR(INDEX(Etapa4!$B$8:$H$307,MATCH(LARGE(Etapa4!$H$8:$H$307,A34),Etapa4!$H$8:$H$307,0),2),"")</f>
        <v/>
      </c>
      <c r="D34" s="27"/>
      <c r="E34" s="28"/>
      <c r="F34" s="29" t="str">
        <f t="shared" si="0"/>
        <v/>
      </c>
      <c r="G34" s="49"/>
      <c r="H34" s="72" t="str">
        <f t="shared" si="1"/>
        <v/>
      </c>
    </row>
    <row r="35" spans="1:8" ht="24.95" customHeight="1">
      <c r="A35" s="34">
        <v>28</v>
      </c>
      <c r="B35" s="36" t="str">
        <f>IFERROR(INDEX(Etapa4!$B$8:$H$307,MATCH(LARGE(Etapa4!$H$8:$H$307,A35),Etapa4!$H$8:$H$307,0),1),"")</f>
        <v/>
      </c>
      <c r="C35" s="36" t="str">
        <f>IFERROR(INDEX(Etapa4!$B$8:$H$307,MATCH(LARGE(Etapa4!$H$8:$H$307,A35),Etapa4!$H$8:$H$307,0),2),"")</f>
        <v/>
      </c>
      <c r="D35" s="27"/>
      <c r="E35" s="28"/>
      <c r="F35" s="29" t="str">
        <f t="shared" si="0"/>
        <v/>
      </c>
      <c r="G35" s="49"/>
      <c r="H35" s="72" t="str">
        <f t="shared" si="1"/>
        <v/>
      </c>
    </row>
    <row r="36" spans="1:8" ht="24.95" customHeight="1">
      <c r="A36" s="34">
        <v>29</v>
      </c>
      <c r="B36" s="36" t="str">
        <f>IFERROR(INDEX(Etapa4!$B$8:$H$307,MATCH(LARGE(Etapa4!$H$8:$H$307,A36),Etapa4!$H$8:$H$307,0),1),"")</f>
        <v/>
      </c>
      <c r="C36" s="36" t="str">
        <f>IFERROR(INDEX(Etapa4!$B$8:$H$307,MATCH(LARGE(Etapa4!$H$8:$H$307,A36),Etapa4!$H$8:$H$307,0),2),"")</f>
        <v/>
      </c>
      <c r="D36" s="27"/>
      <c r="E36" s="28"/>
      <c r="F36" s="29" t="str">
        <f t="shared" si="0"/>
        <v/>
      </c>
      <c r="G36" s="49"/>
      <c r="H36" s="72" t="str">
        <f t="shared" si="1"/>
        <v/>
      </c>
    </row>
    <row r="37" spans="1:8" ht="24.95" customHeight="1">
      <c r="A37" s="34">
        <v>30</v>
      </c>
      <c r="B37" s="36" t="str">
        <f>IFERROR(INDEX(Etapa4!$B$8:$H$307,MATCH(LARGE(Etapa4!$H$8:$H$307,A37),Etapa4!$H$8:$H$307,0),1),"")</f>
        <v/>
      </c>
      <c r="C37" s="36" t="str">
        <f>IFERROR(INDEX(Etapa4!$B$8:$H$307,MATCH(LARGE(Etapa4!$H$8:$H$307,A37),Etapa4!$H$8:$H$307,0),2),"")</f>
        <v/>
      </c>
      <c r="D37" s="27"/>
      <c r="E37" s="28"/>
      <c r="F37" s="29" t="str">
        <f t="shared" si="0"/>
        <v/>
      </c>
      <c r="G37" s="49"/>
      <c r="H37" s="72" t="str">
        <f t="shared" si="1"/>
        <v/>
      </c>
    </row>
    <row r="38" spans="1:8" ht="24.95" customHeight="1">
      <c r="A38" s="34">
        <v>31</v>
      </c>
      <c r="B38" s="36" t="str">
        <f>IFERROR(INDEX(Etapa4!$B$8:$H$307,MATCH(LARGE(Etapa4!$H$8:$H$307,A38),Etapa4!$H$8:$H$307,0),1),"")</f>
        <v/>
      </c>
      <c r="C38" s="36" t="str">
        <f>IFERROR(INDEX(Etapa4!$B$8:$H$307,MATCH(LARGE(Etapa4!$H$8:$H$307,A38),Etapa4!$H$8:$H$307,0),2),"")</f>
        <v/>
      </c>
      <c r="D38" s="27"/>
      <c r="E38" s="28"/>
      <c r="F38" s="29" t="str">
        <f t="shared" si="0"/>
        <v/>
      </c>
      <c r="G38" s="49"/>
      <c r="H38" s="72" t="str">
        <f t="shared" si="1"/>
        <v/>
      </c>
    </row>
    <row r="39" spans="1:8" ht="24.95" customHeight="1">
      <c r="A39" s="34">
        <v>32</v>
      </c>
      <c r="B39" s="36" t="str">
        <f>IFERROR(INDEX(Etapa4!$B$8:$H$307,MATCH(LARGE(Etapa4!$H$8:$H$307,A39),Etapa4!$H$8:$H$307,0),1),"")</f>
        <v/>
      </c>
      <c r="C39" s="36" t="str">
        <f>IFERROR(INDEX(Etapa4!$B$8:$H$307,MATCH(LARGE(Etapa4!$H$8:$H$307,A39),Etapa4!$H$8:$H$307,0),2),"")</f>
        <v/>
      </c>
      <c r="D39" s="27"/>
      <c r="E39" s="28"/>
      <c r="F39" s="29" t="str">
        <f t="shared" si="0"/>
        <v/>
      </c>
      <c r="G39" s="49"/>
      <c r="H39" s="72" t="str">
        <f t="shared" si="1"/>
        <v/>
      </c>
    </row>
    <row r="40" spans="1:8" ht="24.95" customHeight="1">
      <c r="A40" s="34">
        <v>33</v>
      </c>
      <c r="B40" s="36" t="str">
        <f>IFERROR(INDEX(Etapa4!$B$8:$H$307,MATCH(LARGE(Etapa4!$H$8:$H$307,A40),Etapa4!$H$8:$H$307,0),1),"")</f>
        <v/>
      </c>
      <c r="C40" s="36" t="str">
        <f>IFERROR(INDEX(Etapa4!$B$8:$H$307,MATCH(LARGE(Etapa4!$H$8:$H$307,A40),Etapa4!$H$8:$H$307,0),2),"")</f>
        <v/>
      </c>
      <c r="D40" s="27"/>
      <c r="E40" s="28"/>
      <c r="F40" s="29" t="str">
        <f t="shared" si="0"/>
        <v/>
      </c>
      <c r="G40" s="49"/>
      <c r="H40" s="72" t="str">
        <f t="shared" si="1"/>
        <v/>
      </c>
    </row>
    <row r="41" spans="1:8" ht="24.95" customHeight="1">
      <c r="A41" s="34">
        <v>34</v>
      </c>
      <c r="B41" s="36" t="str">
        <f>IFERROR(INDEX(Etapa4!$B$8:$H$307,MATCH(LARGE(Etapa4!$H$8:$H$307,A41),Etapa4!$H$8:$H$307,0),1),"")</f>
        <v/>
      </c>
      <c r="C41" s="36" t="str">
        <f>IFERROR(INDEX(Etapa4!$B$8:$H$307,MATCH(LARGE(Etapa4!$H$8:$H$307,A41),Etapa4!$H$8:$H$307,0),2),"")</f>
        <v/>
      </c>
      <c r="D41" s="27"/>
      <c r="E41" s="28"/>
      <c r="F41" s="29" t="str">
        <f t="shared" si="0"/>
        <v/>
      </c>
      <c r="G41" s="49"/>
      <c r="H41" s="72" t="str">
        <f t="shared" si="1"/>
        <v/>
      </c>
    </row>
    <row r="42" spans="1:8" ht="24.95" customHeight="1">
      <c r="A42" s="34">
        <v>35</v>
      </c>
      <c r="B42" s="36" t="str">
        <f>IFERROR(INDEX(Etapa4!$B$8:$H$307,MATCH(LARGE(Etapa4!$H$8:$H$307,A42),Etapa4!$H$8:$H$307,0),1),"")</f>
        <v/>
      </c>
      <c r="C42" s="36" t="str">
        <f>IFERROR(INDEX(Etapa4!$B$8:$H$307,MATCH(LARGE(Etapa4!$H$8:$H$307,A42),Etapa4!$H$8:$H$307,0),2),"")</f>
        <v/>
      </c>
      <c r="D42" s="27"/>
      <c r="E42" s="28"/>
      <c r="F42" s="29" t="str">
        <f t="shared" si="0"/>
        <v/>
      </c>
      <c r="G42" s="49"/>
      <c r="H42" s="72" t="str">
        <f t="shared" si="1"/>
        <v/>
      </c>
    </row>
    <row r="43" spans="1:8" ht="24.95" customHeight="1">
      <c r="A43" s="34">
        <v>36</v>
      </c>
      <c r="B43" s="36" t="str">
        <f>IFERROR(INDEX(Etapa4!$B$8:$H$307,MATCH(LARGE(Etapa4!$H$8:$H$307,A43),Etapa4!$H$8:$H$307,0),1),"")</f>
        <v/>
      </c>
      <c r="C43" s="36" t="str">
        <f>IFERROR(INDEX(Etapa4!$B$8:$H$307,MATCH(LARGE(Etapa4!$H$8:$H$307,A43),Etapa4!$H$8:$H$307,0),2),"")</f>
        <v/>
      </c>
      <c r="D43" s="27"/>
      <c r="E43" s="28"/>
      <c r="F43" s="29" t="str">
        <f t="shared" si="0"/>
        <v/>
      </c>
      <c r="G43" s="49"/>
      <c r="H43" s="72" t="str">
        <f t="shared" si="1"/>
        <v/>
      </c>
    </row>
    <row r="44" spans="1:8" ht="24.95" customHeight="1">
      <c r="A44" s="34">
        <v>37</v>
      </c>
      <c r="B44" s="36" t="str">
        <f>IFERROR(INDEX(Etapa4!$B$8:$H$307,MATCH(LARGE(Etapa4!$H$8:$H$307,A44),Etapa4!$H$8:$H$307,0),1),"")</f>
        <v/>
      </c>
      <c r="C44" s="36" t="str">
        <f>IFERROR(INDEX(Etapa4!$B$8:$H$307,MATCH(LARGE(Etapa4!$H$8:$H$307,A44),Etapa4!$H$8:$H$307,0),2),"")</f>
        <v/>
      </c>
      <c r="D44" s="27"/>
      <c r="E44" s="28"/>
      <c r="F44" s="29" t="str">
        <f t="shared" si="0"/>
        <v/>
      </c>
      <c r="G44" s="49"/>
      <c r="H44" s="72" t="str">
        <f t="shared" si="1"/>
        <v/>
      </c>
    </row>
    <row r="45" spans="1:8" ht="24.95" customHeight="1">
      <c r="A45" s="34">
        <v>38</v>
      </c>
      <c r="B45" s="36" t="str">
        <f>IFERROR(INDEX(Etapa4!$B$8:$H$307,MATCH(LARGE(Etapa4!$H$8:$H$307,A45),Etapa4!$H$8:$H$307,0),1),"")</f>
        <v/>
      </c>
      <c r="C45" s="36" t="str">
        <f>IFERROR(INDEX(Etapa4!$B$8:$H$307,MATCH(LARGE(Etapa4!$H$8:$H$307,A45),Etapa4!$H$8:$H$307,0),2),"")</f>
        <v/>
      </c>
      <c r="D45" s="27"/>
      <c r="E45" s="28"/>
      <c r="F45" s="29" t="str">
        <f t="shared" si="0"/>
        <v/>
      </c>
      <c r="G45" s="49"/>
      <c r="H45" s="72" t="str">
        <f t="shared" si="1"/>
        <v/>
      </c>
    </row>
    <row r="46" spans="1:8" ht="24.95" customHeight="1">
      <c r="A46" s="34">
        <v>39</v>
      </c>
      <c r="B46" s="36" t="str">
        <f>IFERROR(INDEX(Etapa4!$B$8:$H$307,MATCH(LARGE(Etapa4!$H$8:$H$307,A46),Etapa4!$H$8:$H$307,0),1),"")</f>
        <v/>
      </c>
      <c r="C46" s="36" t="str">
        <f>IFERROR(INDEX(Etapa4!$B$8:$H$307,MATCH(LARGE(Etapa4!$H$8:$H$307,A46),Etapa4!$H$8:$H$307,0),2),"")</f>
        <v/>
      </c>
      <c r="D46" s="27"/>
      <c r="E46" s="28"/>
      <c r="F46" s="29" t="str">
        <f t="shared" si="0"/>
        <v/>
      </c>
      <c r="G46" s="49"/>
      <c r="H46" s="72" t="str">
        <f t="shared" si="1"/>
        <v/>
      </c>
    </row>
    <row r="47" spans="1:8" ht="24.95" customHeight="1">
      <c r="A47" s="34">
        <v>40</v>
      </c>
      <c r="B47" s="36" t="str">
        <f>IFERROR(INDEX(Etapa4!$B$8:$H$307,MATCH(LARGE(Etapa4!$H$8:$H$307,A47),Etapa4!$H$8:$H$307,0),1),"")</f>
        <v/>
      </c>
      <c r="C47" s="36" t="str">
        <f>IFERROR(INDEX(Etapa4!$B$8:$H$307,MATCH(LARGE(Etapa4!$H$8:$H$307,A47),Etapa4!$H$8:$H$307,0),2),"")</f>
        <v/>
      </c>
      <c r="D47" s="27"/>
      <c r="E47" s="28"/>
      <c r="F47" s="29" t="str">
        <f t="shared" si="0"/>
        <v/>
      </c>
      <c r="G47" s="49"/>
      <c r="H47" s="72" t="str">
        <f t="shared" si="1"/>
        <v/>
      </c>
    </row>
    <row r="48" spans="1:8" ht="24.95" customHeight="1">
      <c r="A48" s="34">
        <v>41</v>
      </c>
      <c r="B48" s="36" t="str">
        <f>IFERROR(INDEX(Etapa4!$B$8:$H$307,MATCH(LARGE(Etapa4!$H$8:$H$307,A48),Etapa4!$H$8:$H$307,0),1),"")</f>
        <v/>
      </c>
      <c r="C48" s="36" t="str">
        <f>IFERROR(INDEX(Etapa4!$B$8:$H$307,MATCH(LARGE(Etapa4!$H$8:$H$307,A48),Etapa4!$H$8:$H$307,0),2),"")</f>
        <v/>
      </c>
      <c r="D48" s="27"/>
      <c r="E48" s="28"/>
      <c r="F48" s="29" t="str">
        <f t="shared" si="0"/>
        <v/>
      </c>
      <c r="G48" s="49"/>
      <c r="H48" s="72" t="str">
        <f t="shared" si="1"/>
        <v/>
      </c>
    </row>
    <row r="49" spans="1:8" ht="24.95" customHeight="1">
      <c r="A49" s="34">
        <v>42</v>
      </c>
      <c r="B49" s="36" t="str">
        <f>IFERROR(INDEX(Etapa4!$B$8:$H$307,MATCH(LARGE(Etapa4!$H$8:$H$307,A49),Etapa4!$H$8:$H$307,0),1),"")</f>
        <v/>
      </c>
      <c r="C49" s="36" t="str">
        <f>IFERROR(INDEX(Etapa4!$B$8:$H$307,MATCH(LARGE(Etapa4!$H$8:$H$307,A49),Etapa4!$H$8:$H$307,0),2),"")</f>
        <v/>
      </c>
      <c r="D49" s="27"/>
      <c r="E49" s="28"/>
      <c r="F49" s="29" t="str">
        <f t="shared" si="0"/>
        <v/>
      </c>
      <c r="G49" s="49"/>
      <c r="H49" s="72" t="str">
        <f t="shared" si="1"/>
        <v/>
      </c>
    </row>
    <row r="50" spans="1:8" ht="24.95" customHeight="1">
      <c r="A50" s="34">
        <v>43</v>
      </c>
      <c r="B50" s="36" t="str">
        <f>IFERROR(INDEX(Etapa4!$B$8:$H$307,MATCH(LARGE(Etapa4!$H$8:$H$307,A50),Etapa4!$H$8:$H$307,0),1),"")</f>
        <v/>
      </c>
      <c r="C50" s="36" t="str">
        <f>IFERROR(INDEX(Etapa4!$B$8:$H$307,MATCH(LARGE(Etapa4!$H$8:$H$307,A50),Etapa4!$H$8:$H$307,0),2),"")</f>
        <v/>
      </c>
      <c r="D50" s="27"/>
      <c r="E50" s="28"/>
      <c r="F50" s="29" t="str">
        <f t="shared" si="0"/>
        <v/>
      </c>
      <c r="G50" s="49"/>
      <c r="H50" s="72" t="str">
        <f t="shared" si="1"/>
        <v/>
      </c>
    </row>
    <row r="51" spans="1:8" ht="24.95" customHeight="1">
      <c r="A51" s="34">
        <v>44</v>
      </c>
      <c r="B51" s="36" t="str">
        <f>IFERROR(INDEX(Etapa4!$B$8:$H$307,MATCH(LARGE(Etapa4!$H$8:$H$307,A51),Etapa4!$H$8:$H$307,0),1),"")</f>
        <v/>
      </c>
      <c r="C51" s="36" t="str">
        <f>IFERROR(INDEX(Etapa4!$B$8:$H$307,MATCH(LARGE(Etapa4!$H$8:$H$307,A51),Etapa4!$H$8:$H$307,0),2),"")</f>
        <v/>
      </c>
      <c r="D51" s="27"/>
      <c r="E51" s="28"/>
      <c r="F51" s="29" t="str">
        <f t="shared" si="0"/>
        <v/>
      </c>
      <c r="G51" s="49"/>
      <c r="H51" s="72" t="str">
        <f t="shared" si="1"/>
        <v/>
      </c>
    </row>
    <row r="52" spans="1:8" ht="24.95" customHeight="1">
      <c r="A52" s="34">
        <v>45</v>
      </c>
      <c r="B52" s="36" t="str">
        <f>IFERROR(INDEX(Etapa4!$B$8:$H$307,MATCH(LARGE(Etapa4!$H$8:$H$307,A52),Etapa4!$H$8:$H$307,0),1),"")</f>
        <v/>
      </c>
      <c r="C52" s="36" t="str">
        <f>IFERROR(INDEX(Etapa4!$B$8:$H$307,MATCH(LARGE(Etapa4!$H$8:$H$307,A52),Etapa4!$H$8:$H$307,0),2),"")</f>
        <v/>
      </c>
      <c r="D52" s="27"/>
      <c r="E52" s="28"/>
      <c r="F52" s="29" t="str">
        <f t="shared" si="0"/>
        <v/>
      </c>
      <c r="G52" s="49"/>
      <c r="H52" s="72" t="str">
        <f t="shared" si="1"/>
        <v/>
      </c>
    </row>
    <row r="53" spans="1:8" ht="24.95" customHeight="1">
      <c r="A53" s="34">
        <v>46</v>
      </c>
      <c r="B53" s="36" t="str">
        <f>IFERROR(INDEX(Etapa4!$B$8:$H$307,MATCH(LARGE(Etapa4!$H$8:$H$307,A53),Etapa4!$H$8:$H$307,0),1),"")</f>
        <v/>
      </c>
      <c r="C53" s="36" t="str">
        <f>IFERROR(INDEX(Etapa4!$B$8:$H$307,MATCH(LARGE(Etapa4!$H$8:$H$307,A53),Etapa4!$H$8:$H$307,0),2),"")</f>
        <v/>
      </c>
      <c r="D53" s="27"/>
      <c r="E53" s="28"/>
      <c r="F53" s="29" t="str">
        <f t="shared" si="0"/>
        <v/>
      </c>
      <c r="G53" s="49"/>
      <c r="H53" s="72" t="str">
        <f t="shared" si="1"/>
        <v/>
      </c>
    </row>
    <row r="54" spans="1:8" ht="24.95" customHeight="1">
      <c r="A54" s="34">
        <v>47</v>
      </c>
      <c r="B54" s="36" t="str">
        <f>IFERROR(INDEX(Etapa4!$B$8:$H$307,MATCH(LARGE(Etapa4!$H$8:$H$307,A54),Etapa4!$H$8:$H$307,0),1),"")</f>
        <v/>
      </c>
      <c r="C54" s="36" t="str">
        <f>IFERROR(INDEX(Etapa4!$B$8:$H$307,MATCH(LARGE(Etapa4!$H$8:$H$307,A54),Etapa4!$H$8:$H$307,0),2),"")</f>
        <v/>
      </c>
      <c r="D54" s="27"/>
      <c r="E54" s="28"/>
      <c r="F54" s="29" t="str">
        <f t="shared" si="0"/>
        <v/>
      </c>
      <c r="G54" s="49"/>
      <c r="H54" s="72" t="str">
        <f t="shared" si="1"/>
        <v/>
      </c>
    </row>
    <row r="55" spans="1:8" ht="24.95" customHeight="1">
      <c r="A55" s="34">
        <v>48</v>
      </c>
      <c r="B55" s="36" t="str">
        <f>IFERROR(INDEX(Etapa4!$B$8:$H$307,MATCH(LARGE(Etapa4!$H$8:$H$307,A55),Etapa4!$H$8:$H$307,0),1),"")</f>
        <v/>
      </c>
      <c r="C55" s="36" t="str">
        <f>IFERROR(INDEX(Etapa4!$B$8:$H$307,MATCH(LARGE(Etapa4!$H$8:$H$307,A55),Etapa4!$H$8:$H$307,0),2),"")</f>
        <v/>
      </c>
      <c r="D55" s="27"/>
      <c r="E55" s="28"/>
      <c r="F55" s="29" t="str">
        <f t="shared" si="0"/>
        <v/>
      </c>
      <c r="G55" s="49"/>
      <c r="H55" s="72" t="str">
        <f t="shared" si="1"/>
        <v/>
      </c>
    </row>
    <row r="56" spans="1:8" ht="24.95" customHeight="1">
      <c r="A56" s="34">
        <v>49</v>
      </c>
      <c r="B56" s="36" t="str">
        <f>IFERROR(INDEX(Etapa4!$B$8:$H$307,MATCH(LARGE(Etapa4!$H$8:$H$307,A56),Etapa4!$H$8:$H$307,0),1),"")</f>
        <v/>
      </c>
      <c r="C56" s="36" t="str">
        <f>IFERROR(INDEX(Etapa4!$B$8:$H$307,MATCH(LARGE(Etapa4!$H$8:$H$307,A56),Etapa4!$H$8:$H$307,0),2),"")</f>
        <v/>
      </c>
      <c r="D56" s="27"/>
      <c r="E56" s="28"/>
      <c r="F56" s="29" t="str">
        <f t="shared" si="0"/>
        <v/>
      </c>
      <c r="G56" s="49"/>
      <c r="H56" s="72" t="str">
        <f t="shared" si="1"/>
        <v/>
      </c>
    </row>
    <row r="57" spans="1:8" ht="24.95" customHeight="1">
      <c r="A57" s="34">
        <v>50</v>
      </c>
      <c r="B57" s="36" t="str">
        <f>IFERROR(INDEX(Etapa4!$B$8:$H$307,MATCH(LARGE(Etapa4!$H$8:$H$307,A57),Etapa4!$H$8:$H$307,0),1),"")</f>
        <v/>
      </c>
      <c r="C57" s="36" t="str">
        <f>IFERROR(INDEX(Etapa4!$B$8:$H$307,MATCH(LARGE(Etapa4!$H$8:$H$307,A57),Etapa4!$H$8:$H$307,0),2),"")</f>
        <v/>
      </c>
      <c r="D57" s="27"/>
      <c r="E57" s="28"/>
      <c r="F57" s="29" t="str">
        <f t="shared" si="0"/>
        <v/>
      </c>
      <c r="G57" s="49"/>
      <c r="H57" s="72" t="str">
        <f t="shared" si="1"/>
        <v/>
      </c>
    </row>
    <row r="58" spans="1:8" ht="24.95" customHeight="1">
      <c r="A58" s="34">
        <v>51</v>
      </c>
      <c r="B58" s="36" t="str">
        <f>IFERROR(INDEX(Etapa4!$B$8:$H$307,MATCH(LARGE(Etapa4!$H$8:$H$307,A58),Etapa4!$H$8:$H$307,0),1),"")</f>
        <v/>
      </c>
      <c r="C58" s="36" t="str">
        <f>IFERROR(INDEX(Etapa4!$B$8:$H$307,MATCH(LARGE(Etapa4!$H$8:$H$307,A58),Etapa4!$H$8:$H$307,0),2),"")</f>
        <v/>
      </c>
      <c r="D58" s="27"/>
      <c r="E58" s="28"/>
      <c r="F58" s="29" t="str">
        <f t="shared" si="0"/>
        <v/>
      </c>
      <c r="G58" s="49"/>
      <c r="H58" s="72" t="str">
        <f t="shared" si="1"/>
        <v/>
      </c>
    </row>
    <row r="59" spans="1:8" ht="24.95" customHeight="1">
      <c r="A59" s="34">
        <v>52</v>
      </c>
      <c r="B59" s="36" t="str">
        <f>IFERROR(INDEX(Etapa4!$B$8:$H$307,MATCH(LARGE(Etapa4!$H$8:$H$307,A59),Etapa4!$H$8:$H$307,0),1),"")</f>
        <v/>
      </c>
      <c r="C59" s="36" t="str">
        <f>IFERROR(INDEX(Etapa4!$B$8:$H$307,MATCH(LARGE(Etapa4!$H$8:$H$307,A59),Etapa4!$H$8:$H$307,0),2),"")</f>
        <v/>
      </c>
      <c r="D59" s="27"/>
      <c r="E59" s="28"/>
      <c r="F59" s="29" t="str">
        <f t="shared" si="0"/>
        <v/>
      </c>
      <c r="G59" s="49"/>
      <c r="H59" s="72" t="str">
        <f t="shared" si="1"/>
        <v/>
      </c>
    </row>
    <row r="60" spans="1:8" ht="24.95" customHeight="1">
      <c r="A60" s="34">
        <v>53</v>
      </c>
      <c r="B60" s="36" t="str">
        <f>IFERROR(INDEX(Etapa4!$B$8:$H$307,MATCH(LARGE(Etapa4!$H$8:$H$307,A60),Etapa4!$H$8:$H$307,0),1),"")</f>
        <v/>
      </c>
      <c r="C60" s="36" t="str">
        <f>IFERROR(INDEX(Etapa4!$B$8:$H$307,MATCH(LARGE(Etapa4!$H$8:$H$307,A60),Etapa4!$H$8:$H$307,0),2),"")</f>
        <v/>
      </c>
      <c r="D60" s="27"/>
      <c r="E60" s="28"/>
      <c r="F60" s="29" t="str">
        <f t="shared" si="0"/>
        <v/>
      </c>
      <c r="G60" s="49"/>
      <c r="H60" s="72" t="str">
        <f t="shared" si="1"/>
        <v/>
      </c>
    </row>
    <row r="61" spans="1:8" ht="24.95" customHeight="1">
      <c r="A61" s="34">
        <v>54</v>
      </c>
      <c r="B61" s="36" t="str">
        <f>IFERROR(INDEX(Etapa4!$B$8:$H$307,MATCH(LARGE(Etapa4!$H$8:$H$307,A61),Etapa4!$H$8:$H$307,0),1),"")</f>
        <v/>
      </c>
      <c r="C61" s="36" t="str">
        <f>IFERROR(INDEX(Etapa4!$B$8:$H$307,MATCH(LARGE(Etapa4!$H$8:$H$307,A61),Etapa4!$H$8:$H$307,0),2),"")</f>
        <v/>
      </c>
      <c r="D61" s="27"/>
      <c r="E61" s="28"/>
      <c r="F61" s="29" t="str">
        <f t="shared" si="0"/>
        <v/>
      </c>
      <c r="G61" s="49"/>
      <c r="H61" s="72" t="str">
        <f t="shared" si="1"/>
        <v/>
      </c>
    </row>
    <row r="62" spans="1:8" ht="24.95" customHeight="1">
      <c r="A62" s="34">
        <v>55</v>
      </c>
      <c r="B62" s="36" t="str">
        <f>IFERROR(INDEX(Etapa4!$B$8:$H$307,MATCH(LARGE(Etapa4!$H$8:$H$307,A62),Etapa4!$H$8:$H$307,0),1),"")</f>
        <v/>
      </c>
      <c r="C62" s="36" t="str">
        <f>IFERROR(INDEX(Etapa4!$B$8:$H$307,MATCH(LARGE(Etapa4!$H$8:$H$307,A62),Etapa4!$H$8:$H$307,0),2),"")</f>
        <v/>
      </c>
      <c r="D62" s="27"/>
      <c r="E62" s="28"/>
      <c r="F62" s="29" t="str">
        <f t="shared" si="0"/>
        <v/>
      </c>
      <c r="G62" s="49"/>
      <c r="H62" s="72" t="str">
        <f t="shared" si="1"/>
        <v/>
      </c>
    </row>
    <row r="63" spans="1:8" ht="24.95" customHeight="1">
      <c r="A63" s="34">
        <v>56</v>
      </c>
      <c r="B63" s="36" t="str">
        <f>IFERROR(INDEX(Etapa4!$B$8:$H$307,MATCH(LARGE(Etapa4!$H$8:$H$307,A63),Etapa4!$H$8:$H$307,0),1),"")</f>
        <v/>
      </c>
      <c r="C63" s="36" t="str">
        <f>IFERROR(INDEX(Etapa4!$B$8:$H$307,MATCH(LARGE(Etapa4!$H$8:$H$307,A63),Etapa4!$H$8:$H$307,0),2),"")</f>
        <v/>
      </c>
      <c r="D63" s="27"/>
      <c r="E63" s="28"/>
      <c r="F63" s="29" t="str">
        <f t="shared" si="0"/>
        <v/>
      </c>
      <c r="G63" s="49"/>
      <c r="H63" s="72" t="str">
        <f t="shared" si="1"/>
        <v/>
      </c>
    </row>
    <row r="64" spans="1:8" ht="24.95" customHeight="1">
      <c r="A64" s="34">
        <v>57</v>
      </c>
      <c r="B64" s="36" t="str">
        <f>IFERROR(INDEX(Etapa4!$B$8:$H$307,MATCH(LARGE(Etapa4!$H$8:$H$307,A64),Etapa4!$H$8:$H$307,0),1),"")</f>
        <v/>
      </c>
      <c r="C64" s="36" t="str">
        <f>IFERROR(INDEX(Etapa4!$B$8:$H$307,MATCH(LARGE(Etapa4!$H$8:$H$307,A64),Etapa4!$H$8:$H$307,0),2),"")</f>
        <v/>
      </c>
      <c r="D64" s="27"/>
      <c r="E64" s="28"/>
      <c r="F64" s="29" t="str">
        <f t="shared" si="0"/>
        <v/>
      </c>
      <c r="G64" s="49"/>
      <c r="H64" s="72" t="str">
        <f t="shared" si="1"/>
        <v/>
      </c>
    </row>
    <row r="65" spans="1:8" ht="24.95" customHeight="1">
      <c r="A65" s="34">
        <v>58</v>
      </c>
      <c r="B65" s="36" t="str">
        <f>IFERROR(INDEX(Etapa4!$B$8:$H$307,MATCH(LARGE(Etapa4!$H$8:$H$307,A65),Etapa4!$H$8:$H$307,0),1),"")</f>
        <v/>
      </c>
      <c r="C65" s="36" t="str">
        <f>IFERROR(INDEX(Etapa4!$B$8:$H$307,MATCH(LARGE(Etapa4!$H$8:$H$307,A65),Etapa4!$H$8:$H$307,0),2),"")</f>
        <v/>
      </c>
      <c r="D65" s="27"/>
      <c r="E65" s="28"/>
      <c r="F65" s="29" t="str">
        <f t="shared" si="0"/>
        <v/>
      </c>
      <c r="G65" s="49"/>
      <c r="H65" s="72" t="str">
        <f t="shared" si="1"/>
        <v/>
      </c>
    </row>
    <row r="66" spans="1:8" ht="24.95" customHeight="1">
      <c r="A66" s="34">
        <v>59</v>
      </c>
      <c r="B66" s="36" t="str">
        <f>IFERROR(INDEX(Etapa4!$B$8:$H$307,MATCH(LARGE(Etapa4!$H$8:$H$307,A66),Etapa4!$H$8:$H$307,0),1),"")</f>
        <v/>
      </c>
      <c r="C66" s="36" t="str">
        <f>IFERROR(INDEX(Etapa4!$B$8:$H$307,MATCH(LARGE(Etapa4!$H$8:$H$307,A66),Etapa4!$H$8:$H$307,0),2),"")</f>
        <v/>
      </c>
      <c r="D66" s="27"/>
      <c r="E66" s="28"/>
      <c r="F66" s="29" t="str">
        <f t="shared" si="0"/>
        <v/>
      </c>
      <c r="G66" s="49"/>
      <c r="H66" s="72" t="str">
        <f t="shared" si="1"/>
        <v/>
      </c>
    </row>
    <row r="67" spans="1:8" ht="24.95" customHeight="1">
      <c r="A67" s="34">
        <v>60</v>
      </c>
      <c r="B67" s="36" t="str">
        <f>IFERROR(INDEX(Etapa4!$B$8:$H$307,MATCH(LARGE(Etapa4!$H$8:$H$307,A67),Etapa4!$H$8:$H$307,0),1),"")</f>
        <v/>
      </c>
      <c r="C67" s="36" t="str">
        <f>IFERROR(INDEX(Etapa4!$B$8:$H$307,MATCH(LARGE(Etapa4!$H$8:$H$307,A67),Etapa4!$H$8:$H$307,0),2),"")</f>
        <v/>
      </c>
      <c r="D67" s="27"/>
      <c r="E67" s="28"/>
      <c r="F67" s="29" t="str">
        <f t="shared" si="0"/>
        <v/>
      </c>
      <c r="G67" s="49"/>
      <c r="H67" s="72" t="str">
        <f t="shared" si="1"/>
        <v/>
      </c>
    </row>
    <row r="68" spans="1:8" ht="24.95" customHeight="1">
      <c r="A68" s="34">
        <v>61</v>
      </c>
      <c r="B68" s="36" t="str">
        <f>IFERROR(INDEX(Etapa4!$B$8:$H$307,MATCH(LARGE(Etapa4!$H$8:$H$307,A68),Etapa4!$H$8:$H$307,0),1),"")</f>
        <v/>
      </c>
      <c r="C68" s="36" t="str">
        <f>IFERROR(INDEX(Etapa4!$B$8:$H$307,MATCH(LARGE(Etapa4!$H$8:$H$307,A68),Etapa4!$H$8:$H$307,0),2),"")</f>
        <v/>
      </c>
      <c r="D68" s="27"/>
      <c r="E68" s="28"/>
      <c r="F68" s="29" t="str">
        <f t="shared" si="0"/>
        <v/>
      </c>
      <c r="G68" s="49"/>
      <c r="H68" s="72" t="str">
        <f t="shared" si="1"/>
        <v/>
      </c>
    </row>
    <row r="69" spans="1:8" ht="24.95" customHeight="1">
      <c r="A69" s="34">
        <v>62</v>
      </c>
      <c r="B69" s="36" t="str">
        <f>IFERROR(INDEX(Etapa4!$B$8:$H$307,MATCH(LARGE(Etapa4!$H$8:$H$307,A69),Etapa4!$H$8:$H$307,0),1),"")</f>
        <v/>
      </c>
      <c r="C69" s="36" t="str">
        <f>IFERROR(INDEX(Etapa4!$B$8:$H$307,MATCH(LARGE(Etapa4!$H$8:$H$307,A69),Etapa4!$H$8:$H$307,0),2),"")</f>
        <v/>
      </c>
      <c r="D69" s="27"/>
      <c r="E69" s="28"/>
      <c r="F69" s="29" t="str">
        <f t="shared" si="0"/>
        <v/>
      </c>
      <c r="G69" s="49"/>
      <c r="H69" s="72" t="str">
        <f t="shared" si="1"/>
        <v/>
      </c>
    </row>
    <row r="70" spans="1:8" ht="24.95" customHeight="1">
      <c r="A70" s="34">
        <v>63</v>
      </c>
      <c r="B70" s="36" t="str">
        <f>IFERROR(INDEX(Etapa4!$B$8:$H$307,MATCH(LARGE(Etapa4!$H$8:$H$307,A70),Etapa4!$H$8:$H$307,0),1),"")</f>
        <v/>
      </c>
      <c r="C70" s="36" t="str">
        <f>IFERROR(INDEX(Etapa4!$B$8:$H$307,MATCH(LARGE(Etapa4!$H$8:$H$307,A70),Etapa4!$H$8:$H$307,0),2),"")</f>
        <v/>
      </c>
      <c r="D70" s="27"/>
      <c r="E70" s="28"/>
      <c r="F70" s="29" t="str">
        <f t="shared" si="0"/>
        <v/>
      </c>
      <c r="G70" s="49"/>
      <c r="H70" s="72" t="str">
        <f t="shared" si="1"/>
        <v/>
      </c>
    </row>
    <row r="71" spans="1:8" ht="24.95" customHeight="1">
      <c r="A71" s="34">
        <v>64</v>
      </c>
      <c r="B71" s="36" t="str">
        <f>IFERROR(INDEX(Etapa4!$B$8:$H$307,MATCH(LARGE(Etapa4!$H$8:$H$307,A71),Etapa4!$H$8:$H$307,0),1),"")</f>
        <v/>
      </c>
      <c r="C71" s="36" t="str">
        <f>IFERROR(INDEX(Etapa4!$B$8:$H$307,MATCH(LARGE(Etapa4!$H$8:$H$307,A71),Etapa4!$H$8:$H$307,0),2),"")</f>
        <v/>
      </c>
      <c r="D71" s="27"/>
      <c r="E71" s="28"/>
      <c r="F71" s="29" t="str">
        <f t="shared" si="0"/>
        <v/>
      </c>
      <c r="G71" s="49"/>
      <c r="H71" s="72" t="str">
        <f t="shared" si="1"/>
        <v/>
      </c>
    </row>
    <row r="72" spans="1:8" ht="24.95" customHeight="1">
      <c r="A72" s="34">
        <v>65</v>
      </c>
      <c r="B72" s="36" t="str">
        <f>IFERROR(INDEX(Etapa4!$B$8:$H$307,MATCH(LARGE(Etapa4!$H$8:$H$307,A72),Etapa4!$H$8:$H$307,0),1),"")</f>
        <v/>
      </c>
      <c r="C72" s="36" t="str">
        <f>IFERROR(INDEX(Etapa4!$B$8:$H$307,MATCH(LARGE(Etapa4!$H$8:$H$307,A72),Etapa4!$H$8:$H$307,0),2),"")</f>
        <v/>
      </c>
      <c r="D72" s="27"/>
      <c r="E72" s="28"/>
      <c r="F72" s="29" t="str">
        <f t="shared" si="0"/>
        <v/>
      </c>
      <c r="G72" s="49"/>
      <c r="H72" s="72" t="str">
        <f t="shared" si="1"/>
        <v/>
      </c>
    </row>
    <row r="73" spans="1:8" ht="24.95" customHeight="1">
      <c r="A73" s="34">
        <v>66</v>
      </c>
      <c r="B73" s="36" t="str">
        <f>IFERROR(INDEX(Etapa4!$B$8:$H$307,MATCH(LARGE(Etapa4!$H$8:$H$307,A73),Etapa4!$H$8:$H$307,0),1),"")</f>
        <v/>
      </c>
      <c r="C73" s="36" t="str">
        <f>IFERROR(INDEX(Etapa4!$B$8:$H$307,MATCH(LARGE(Etapa4!$H$8:$H$307,A73),Etapa4!$H$8:$H$307,0),2),"")</f>
        <v/>
      </c>
      <c r="D73" s="27"/>
      <c r="E73" s="28"/>
      <c r="F73" s="29" t="str">
        <f t="shared" ref="F73:F136" si="3">IF(OR(B73="",D73=""),"",IFERROR(IF(D73&gt;$N$9,$O$8,IF(D73&gt;$N$10,$O$9,IF(D73&gt;$N$11,$O$10,IF(D73&gt;$N$12,$O$11,$O$12)))),""))</f>
        <v/>
      </c>
      <c r="G73" s="49"/>
      <c r="H73" s="72" t="str">
        <f t="shared" ref="H73:H136" si="4">IF(OR(B73="",E73="",E73&lt;&gt;"Aprovado"),"",D73+(ROW()/100000))</f>
        <v/>
      </c>
    </row>
    <row r="74" spans="1:8" ht="24.95" customHeight="1">
      <c r="A74" s="34">
        <v>67</v>
      </c>
      <c r="B74" s="36" t="str">
        <f>IFERROR(INDEX(Etapa4!$B$8:$H$307,MATCH(LARGE(Etapa4!$H$8:$H$307,A74),Etapa4!$H$8:$H$307,0),1),"")</f>
        <v/>
      </c>
      <c r="C74" s="36" t="str">
        <f>IFERROR(INDEX(Etapa4!$B$8:$H$307,MATCH(LARGE(Etapa4!$H$8:$H$307,A74),Etapa4!$H$8:$H$307,0),2),"")</f>
        <v/>
      </c>
      <c r="D74" s="27"/>
      <c r="E74" s="28"/>
      <c r="F74" s="29" t="str">
        <f t="shared" si="3"/>
        <v/>
      </c>
      <c r="G74" s="49"/>
      <c r="H74" s="72" t="str">
        <f t="shared" si="4"/>
        <v/>
      </c>
    </row>
    <row r="75" spans="1:8" ht="24.95" customHeight="1">
      <c r="A75" s="34">
        <v>68</v>
      </c>
      <c r="B75" s="36" t="str">
        <f>IFERROR(INDEX(Etapa4!$B$8:$H$307,MATCH(LARGE(Etapa4!$H$8:$H$307,A75),Etapa4!$H$8:$H$307,0),1),"")</f>
        <v/>
      </c>
      <c r="C75" s="36" t="str">
        <f>IFERROR(INDEX(Etapa4!$B$8:$H$307,MATCH(LARGE(Etapa4!$H$8:$H$307,A75),Etapa4!$H$8:$H$307,0),2),"")</f>
        <v/>
      </c>
      <c r="D75" s="27"/>
      <c r="E75" s="28"/>
      <c r="F75" s="29" t="str">
        <f t="shared" si="3"/>
        <v/>
      </c>
      <c r="G75" s="49"/>
      <c r="H75" s="72" t="str">
        <f t="shared" si="4"/>
        <v/>
      </c>
    </row>
    <row r="76" spans="1:8" ht="24.95" customHeight="1">
      <c r="A76" s="34">
        <v>69</v>
      </c>
      <c r="B76" s="36" t="str">
        <f>IFERROR(INDEX(Etapa4!$B$8:$H$307,MATCH(LARGE(Etapa4!$H$8:$H$307,A76),Etapa4!$H$8:$H$307,0),1),"")</f>
        <v/>
      </c>
      <c r="C76" s="36" t="str">
        <f>IFERROR(INDEX(Etapa4!$B$8:$H$307,MATCH(LARGE(Etapa4!$H$8:$H$307,A76),Etapa4!$H$8:$H$307,0),2),"")</f>
        <v/>
      </c>
      <c r="D76" s="27"/>
      <c r="E76" s="28"/>
      <c r="F76" s="29" t="str">
        <f t="shared" si="3"/>
        <v/>
      </c>
      <c r="G76" s="49"/>
      <c r="H76" s="72" t="str">
        <f t="shared" si="4"/>
        <v/>
      </c>
    </row>
    <row r="77" spans="1:8" ht="24.95" customHeight="1">
      <c r="A77" s="34">
        <v>70</v>
      </c>
      <c r="B77" s="36" t="str">
        <f>IFERROR(INDEX(Etapa4!$B$8:$H$307,MATCH(LARGE(Etapa4!$H$8:$H$307,A77),Etapa4!$H$8:$H$307,0),1),"")</f>
        <v/>
      </c>
      <c r="C77" s="36" t="str">
        <f>IFERROR(INDEX(Etapa4!$B$8:$H$307,MATCH(LARGE(Etapa4!$H$8:$H$307,A77),Etapa4!$H$8:$H$307,0),2),"")</f>
        <v/>
      </c>
      <c r="D77" s="27"/>
      <c r="E77" s="28"/>
      <c r="F77" s="29" t="str">
        <f t="shared" si="3"/>
        <v/>
      </c>
      <c r="G77" s="49"/>
      <c r="H77" s="72" t="str">
        <f t="shared" si="4"/>
        <v/>
      </c>
    </row>
    <row r="78" spans="1:8" ht="24.95" customHeight="1">
      <c r="A78" s="34">
        <v>71</v>
      </c>
      <c r="B78" s="36" t="str">
        <f>IFERROR(INDEX(Etapa4!$B$8:$H$307,MATCH(LARGE(Etapa4!$H$8:$H$307,A78),Etapa4!$H$8:$H$307,0),1),"")</f>
        <v/>
      </c>
      <c r="C78" s="36" t="str">
        <f>IFERROR(INDEX(Etapa4!$B$8:$H$307,MATCH(LARGE(Etapa4!$H$8:$H$307,A78),Etapa4!$H$8:$H$307,0),2),"")</f>
        <v/>
      </c>
      <c r="D78" s="27"/>
      <c r="E78" s="28"/>
      <c r="F78" s="29" t="str">
        <f t="shared" si="3"/>
        <v/>
      </c>
      <c r="G78" s="49"/>
      <c r="H78" s="72" t="str">
        <f t="shared" si="4"/>
        <v/>
      </c>
    </row>
    <row r="79" spans="1:8" ht="24.95" customHeight="1">
      <c r="A79" s="34">
        <v>72</v>
      </c>
      <c r="B79" s="36" t="str">
        <f>IFERROR(INDEX(Etapa4!$B$8:$H$307,MATCH(LARGE(Etapa4!$H$8:$H$307,A79),Etapa4!$H$8:$H$307,0),1),"")</f>
        <v/>
      </c>
      <c r="C79" s="36" t="str">
        <f>IFERROR(INDEX(Etapa4!$B$8:$H$307,MATCH(LARGE(Etapa4!$H$8:$H$307,A79),Etapa4!$H$8:$H$307,0),2),"")</f>
        <v/>
      </c>
      <c r="D79" s="27"/>
      <c r="E79" s="28"/>
      <c r="F79" s="29" t="str">
        <f t="shared" si="3"/>
        <v/>
      </c>
      <c r="G79" s="49"/>
      <c r="H79" s="72" t="str">
        <f t="shared" si="4"/>
        <v/>
      </c>
    </row>
    <row r="80" spans="1:8" ht="24.95" customHeight="1">
      <c r="A80" s="34">
        <v>73</v>
      </c>
      <c r="B80" s="36" t="str">
        <f>IFERROR(INDEX(Etapa4!$B$8:$H$307,MATCH(LARGE(Etapa4!$H$8:$H$307,A80),Etapa4!$H$8:$H$307,0),1),"")</f>
        <v/>
      </c>
      <c r="C80" s="36" t="str">
        <f>IFERROR(INDEX(Etapa4!$B$8:$H$307,MATCH(LARGE(Etapa4!$H$8:$H$307,A80),Etapa4!$H$8:$H$307,0),2),"")</f>
        <v/>
      </c>
      <c r="D80" s="27"/>
      <c r="E80" s="28"/>
      <c r="F80" s="29" t="str">
        <f t="shared" si="3"/>
        <v/>
      </c>
      <c r="G80" s="49"/>
      <c r="H80" s="72" t="str">
        <f t="shared" si="4"/>
        <v/>
      </c>
    </row>
    <row r="81" spans="1:8" ht="24.95" customHeight="1">
      <c r="A81" s="34">
        <v>74</v>
      </c>
      <c r="B81" s="36" t="str">
        <f>IFERROR(INDEX(Etapa4!$B$8:$H$307,MATCH(LARGE(Etapa4!$H$8:$H$307,A81),Etapa4!$H$8:$H$307,0),1),"")</f>
        <v/>
      </c>
      <c r="C81" s="36" t="str">
        <f>IFERROR(INDEX(Etapa4!$B$8:$H$307,MATCH(LARGE(Etapa4!$H$8:$H$307,A81),Etapa4!$H$8:$H$307,0),2),"")</f>
        <v/>
      </c>
      <c r="D81" s="27"/>
      <c r="E81" s="28"/>
      <c r="F81" s="29" t="str">
        <f t="shared" si="3"/>
        <v/>
      </c>
      <c r="G81" s="49"/>
      <c r="H81" s="72" t="str">
        <f t="shared" si="4"/>
        <v/>
      </c>
    </row>
    <row r="82" spans="1:8" ht="24.95" customHeight="1">
      <c r="A82" s="34">
        <v>75</v>
      </c>
      <c r="B82" s="36" t="str">
        <f>IFERROR(INDEX(Etapa4!$B$8:$H$307,MATCH(LARGE(Etapa4!$H$8:$H$307,A82),Etapa4!$H$8:$H$307,0),1),"")</f>
        <v/>
      </c>
      <c r="C82" s="36" t="str">
        <f>IFERROR(INDEX(Etapa4!$B$8:$H$307,MATCH(LARGE(Etapa4!$H$8:$H$307,A82),Etapa4!$H$8:$H$307,0),2),"")</f>
        <v/>
      </c>
      <c r="D82" s="27"/>
      <c r="E82" s="28"/>
      <c r="F82" s="29" t="str">
        <f t="shared" si="3"/>
        <v/>
      </c>
      <c r="G82" s="49"/>
      <c r="H82" s="72" t="str">
        <f t="shared" si="4"/>
        <v/>
      </c>
    </row>
    <row r="83" spans="1:8" ht="24.95" customHeight="1">
      <c r="A83" s="34">
        <v>76</v>
      </c>
      <c r="B83" s="36" t="str">
        <f>IFERROR(INDEX(Etapa4!$B$8:$H$307,MATCH(LARGE(Etapa4!$H$8:$H$307,A83),Etapa4!$H$8:$H$307,0),1),"")</f>
        <v/>
      </c>
      <c r="C83" s="36" t="str">
        <f>IFERROR(INDEX(Etapa4!$B$8:$H$307,MATCH(LARGE(Etapa4!$H$8:$H$307,A83),Etapa4!$H$8:$H$307,0),2),"")</f>
        <v/>
      </c>
      <c r="D83" s="27"/>
      <c r="E83" s="28"/>
      <c r="F83" s="29" t="str">
        <f t="shared" si="3"/>
        <v/>
      </c>
      <c r="G83" s="49"/>
      <c r="H83" s="72" t="str">
        <f t="shared" si="4"/>
        <v/>
      </c>
    </row>
    <row r="84" spans="1:8" ht="24.95" customHeight="1">
      <c r="A84" s="34">
        <v>77</v>
      </c>
      <c r="B84" s="36" t="str">
        <f>IFERROR(INDEX(Etapa4!$B$8:$H$307,MATCH(LARGE(Etapa4!$H$8:$H$307,A84),Etapa4!$H$8:$H$307,0),1),"")</f>
        <v/>
      </c>
      <c r="C84" s="36" t="str">
        <f>IFERROR(INDEX(Etapa4!$B$8:$H$307,MATCH(LARGE(Etapa4!$H$8:$H$307,A84),Etapa4!$H$8:$H$307,0),2),"")</f>
        <v/>
      </c>
      <c r="D84" s="27"/>
      <c r="E84" s="28"/>
      <c r="F84" s="29" t="str">
        <f t="shared" si="3"/>
        <v/>
      </c>
      <c r="G84" s="49"/>
      <c r="H84" s="72" t="str">
        <f t="shared" si="4"/>
        <v/>
      </c>
    </row>
    <row r="85" spans="1:8" ht="24.95" customHeight="1">
      <c r="A85" s="34">
        <v>78</v>
      </c>
      <c r="B85" s="36" t="str">
        <f>IFERROR(INDEX(Etapa4!$B$8:$H$307,MATCH(LARGE(Etapa4!$H$8:$H$307,A85),Etapa4!$H$8:$H$307,0),1),"")</f>
        <v/>
      </c>
      <c r="C85" s="36" t="str">
        <f>IFERROR(INDEX(Etapa4!$B$8:$H$307,MATCH(LARGE(Etapa4!$H$8:$H$307,A85),Etapa4!$H$8:$H$307,0),2),"")</f>
        <v/>
      </c>
      <c r="D85" s="27"/>
      <c r="E85" s="28"/>
      <c r="F85" s="29" t="str">
        <f t="shared" si="3"/>
        <v/>
      </c>
      <c r="G85" s="49"/>
      <c r="H85" s="72" t="str">
        <f t="shared" si="4"/>
        <v/>
      </c>
    </row>
    <row r="86" spans="1:8" ht="24.95" customHeight="1">
      <c r="A86" s="34">
        <v>79</v>
      </c>
      <c r="B86" s="36" t="str">
        <f>IFERROR(INDEX(Etapa4!$B$8:$H$307,MATCH(LARGE(Etapa4!$H$8:$H$307,A86),Etapa4!$H$8:$H$307,0),1),"")</f>
        <v/>
      </c>
      <c r="C86" s="36" t="str">
        <f>IFERROR(INDEX(Etapa4!$B$8:$H$307,MATCH(LARGE(Etapa4!$H$8:$H$307,A86),Etapa4!$H$8:$H$307,0),2),"")</f>
        <v/>
      </c>
      <c r="D86" s="27"/>
      <c r="E86" s="28"/>
      <c r="F86" s="29" t="str">
        <f t="shared" si="3"/>
        <v/>
      </c>
      <c r="G86" s="49"/>
      <c r="H86" s="72" t="str">
        <f t="shared" si="4"/>
        <v/>
      </c>
    </row>
    <row r="87" spans="1:8" ht="24.95" customHeight="1">
      <c r="A87" s="34">
        <v>80</v>
      </c>
      <c r="B87" s="36" t="str">
        <f>IFERROR(INDEX(Etapa4!$B$8:$H$307,MATCH(LARGE(Etapa4!$H$8:$H$307,A87),Etapa4!$H$8:$H$307,0),1),"")</f>
        <v/>
      </c>
      <c r="C87" s="36" t="str">
        <f>IFERROR(INDEX(Etapa4!$B$8:$H$307,MATCH(LARGE(Etapa4!$H$8:$H$307,A87),Etapa4!$H$8:$H$307,0),2),"")</f>
        <v/>
      </c>
      <c r="D87" s="27"/>
      <c r="E87" s="28"/>
      <c r="F87" s="29" t="str">
        <f t="shared" si="3"/>
        <v/>
      </c>
      <c r="G87" s="49"/>
      <c r="H87" s="72" t="str">
        <f t="shared" si="4"/>
        <v/>
      </c>
    </row>
    <row r="88" spans="1:8" ht="24.95" customHeight="1">
      <c r="A88" s="34">
        <v>81</v>
      </c>
      <c r="B88" s="36" t="str">
        <f>IFERROR(INDEX(Etapa4!$B$8:$H$307,MATCH(LARGE(Etapa4!$H$8:$H$307,A88),Etapa4!$H$8:$H$307,0),1),"")</f>
        <v/>
      </c>
      <c r="C88" s="36" t="str">
        <f>IFERROR(INDEX(Etapa4!$B$8:$H$307,MATCH(LARGE(Etapa4!$H$8:$H$307,A88),Etapa4!$H$8:$H$307,0),2),"")</f>
        <v/>
      </c>
      <c r="D88" s="27"/>
      <c r="E88" s="28"/>
      <c r="F88" s="29" t="str">
        <f t="shared" si="3"/>
        <v/>
      </c>
      <c r="G88" s="49"/>
      <c r="H88" s="72" t="str">
        <f t="shared" si="4"/>
        <v/>
      </c>
    </row>
    <row r="89" spans="1:8" ht="24.95" customHeight="1">
      <c r="A89" s="34">
        <v>82</v>
      </c>
      <c r="B89" s="36" t="str">
        <f>IFERROR(INDEX(Etapa4!$B$8:$H$307,MATCH(LARGE(Etapa4!$H$8:$H$307,A89),Etapa4!$H$8:$H$307,0),1),"")</f>
        <v/>
      </c>
      <c r="C89" s="36" t="str">
        <f>IFERROR(INDEX(Etapa4!$B$8:$H$307,MATCH(LARGE(Etapa4!$H$8:$H$307,A89),Etapa4!$H$8:$H$307,0),2),"")</f>
        <v/>
      </c>
      <c r="D89" s="27"/>
      <c r="E89" s="28"/>
      <c r="F89" s="29" t="str">
        <f t="shared" si="3"/>
        <v/>
      </c>
      <c r="G89" s="49"/>
      <c r="H89" s="72" t="str">
        <f t="shared" si="4"/>
        <v/>
      </c>
    </row>
    <row r="90" spans="1:8" ht="24.95" customHeight="1">
      <c r="A90" s="34">
        <v>83</v>
      </c>
      <c r="B90" s="36" t="str">
        <f>IFERROR(INDEX(Etapa4!$B$8:$H$307,MATCH(LARGE(Etapa4!$H$8:$H$307,A90),Etapa4!$H$8:$H$307,0),1),"")</f>
        <v/>
      </c>
      <c r="C90" s="36" t="str">
        <f>IFERROR(INDEX(Etapa4!$B$8:$H$307,MATCH(LARGE(Etapa4!$H$8:$H$307,A90),Etapa4!$H$8:$H$307,0),2),"")</f>
        <v/>
      </c>
      <c r="D90" s="27"/>
      <c r="E90" s="28"/>
      <c r="F90" s="29" t="str">
        <f t="shared" si="3"/>
        <v/>
      </c>
      <c r="G90" s="49"/>
      <c r="H90" s="72" t="str">
        <f t="shared" si="4"/>
        <v/>
      </c>
    </row>
    <row r="91" spans="1:8" ht="24.95" customHeight="1">
      <c r="A91" s="34">
        <v>84</v>
      </c>
      <c r="B91" s="36" t="str">
        <f>IFERROR(INDEX(Etapa4!$B$8:$H$307,MATCH(LARGE(Etapa4!$H$8:$H$307,A91),Etapa4!$H$8:$H$307,0),1),"")</f>
        <v/>
      </c>
      <c r="C91" s="36" t="str">
        <f>IFERROR(INDEX(Etapa4!$B$8:$H$307,MATCH(LARGE(Etapa4!$H$8:$H$307,A91),Etapa4!$H$8:$H$307,0),2),"")</f>
        <v/>
      </c>
      <c r="D91" s="27"/>
      <c r="E91" s="28"/>
      <c r="F91" s="29" t="str">
        <f t="shared" si="3"/>
        <v/>
      </c>
      <c r="G91" s="49"/>
      <c r="H91" s="72" t="str">
        <f t="shared" si="4"/>
        <v/>
      </c>
    </row>
    <row r="92" spans="1:8" ht="24.95" customHeight="1">
      <c r="A92" s="34">
        <v>85</v>
      </c>
      <c r="B92" s="36" t="str">
        <f>IFERROR(INDEX(Etapa4!$B$8:$H$307,MATCH(LARGE(Etapa4!$H$8:$H$307,A92),Etapa4!$H$8:$H$307,0),1),"")</f>
        <v/>
      </c>
      <c r="C92" s="36" t="str">
        <f>IFERROR(INDEX(Etapa4!$B$8:$H$307,MATCH(LARGE(Etapa4!$H$8:$H$307,A92),Etapa4!$H$8:$H$307,0),2),"")</f>
        <v/>
      </c>
      <c r="D92" s="27"/>
      <c r="E92" s="28"/>
      <c r="F92" s="29" t="str">
        <f t="shared" si="3"/>
        <v/>
      </c>
      <c r="G92" s="49"/>
      <c r="H92" s="72" t="str">
        <f t="shared" si="4"/>
        <v/>
      </c>
    </row>
    <row r="93" spans="1:8" ht="24.95" customHeight="1">
      <c r="A93" s="34">
        <v>86</v>
      </c>
      <c r="B93" s="36" t="str">
        <f>IFERROR(INDEX(Etapa4!$B$8:$H$307,MATCH(LARGE(Etapa4!$H$8:$H$307,A93),Etapa4!$H$8:$H$307,0),1),"")</f>
        <v/>
      </c>
      <c r="C93" s="36" t="str">
        <f>IFERROR(INDEX(Etapa4!$B$8:$H$307,MATCH(LARGE(Etapa4!$H$8:$H$307,A93),Etapa4!$H$8:$H$307,0),2),"")</f>
        <v/>
      </c>
      <c r="D93" s="27"/>
      <c r="E93" s="28"/>
      <c r="F93" s="29" t="str">
        <f t="shared" si="3"/>
        <v/>
      </c>
      <c r="G93" s="49"/>
      <c r="H93" s="72" t="str">
        <f t="shared" si="4"/>
        <v/>
      </c>
    </row>
    <row r="94" spans="1:8" ht="24.95" customHeight="1">
      <c r="A94" s="34">
        <v>87</v>
      </c>
      <c r="B94" s="36" t="str">
        <f>IFERROR(INDEX(Etapa4!$B$8:$H$307,MATCH(LARGE(Etapa4!$H$8:$H$307,A94),Etapa4!$H$8:$H$307,0),1),"")</f>
        <v/>
      </c>
      <c r="C94" s="36" t="str">
        <f>IFERROR(INDEX(Etapa4!$B$8:$H$307,MATCH(LARGE(Etapa4!$H$8:$H$307,A94),Etapa4!$H$8:$H$307,0),2),"")</f>
        <v/>
      </c>
      <c r="D94" s="27"/>
      <c r="E94" s="28"/>
      <c r="F94" s="29" t="str">
        <f t="shared" si="3"/>
        <v/>
      </c>
      <c r="G94" s="49"/>
      <c r="H94" s="72" t="str">
        <f t="shared" si="4"/>
        <v/>
      </c>
    </row>
    <row r="95" spans="1:8" ht="24.95" customHeight="1">
      <c r="A95" s="34">
        <v>88</v>
      </c>
      <c r="B95" s="36" t="str">
        <f>IFERROR(INDEX(Etapa4!$B$8:$H$307,MATCH(LARGE(Etapa4!$H$8:$H$307,A95),Etapa4!$H$8:$H$307,0),1),"")</f>
        <v/>
      </c>
      <c r="C95" s="36" t="str">
        <f>IFERROR(INDEX(Etapa4!$B$8:$H$307,MATCH(LARGE(Etapa4!$H$8:$H$307,A95),Etapa4!$H$8:$H$307,0),2),"")</f>
        <v/>
      </c>
      <c r="D95" s="27"/>
      <c r="E95" s="28"/>
      <c r="F95" s="29" t="str">
        <f t="shared" si="3"/>
        <v/>
      </c>
      <c r="G95" s="49"/>
      <c r="H95" s="72" t="str">
        <f t="shared" si="4"/>
        <v/>
      </c>
    </row>
    <row r="96" spans="1:8" ht="24.95" customHeight="1">
      <c r="A96" s="34">
        <v>89</v>
      </c>
      <c r="B96" s="36" t="str">
        <f>IFERROR(INDEX(Etapa4!$B$8:$H$307,MATCH(LARGE(Etapa4!$H$8:$H$307,A96),Etapa4!$H$8:$H$307,0),1),"")</f>
        <v/>
      </c>
      <c r="C96" s="36" t="str">
        <f>IFERROR(INDEX(Etapa4!$B$8:$H$307,MATCH(LARGE(Etapa4!$H$8:$H$307,A96),Etapa4!$H$8:$H$307,0),2),"")</f>
        <v/>
      </c>
      <c r="D96" s="27"/>
      <c r="E96" s="28"/>
      <c r="F96" s="29" t="str">
        <f t="shared" si="3"/>
        <v/>
      </c>
      <c r="G96" s="49"/>
      <c r="H96" s="72" t="str">
        <f t="shared" si="4"/>
        <v/>
      </c>
    </row>
    <row r="97" spans="1:8" ht="24.95" customHeight="1">
      <c r="A97" s="34">
        <v>90</v>
      </c>
      <c r="B97" s="36" t="str">
        <f>IFERROR(INDEX(Etapa4!$B$8:$H$307,MATCH(LARGE(Etapa4!$H$8:$H$307,A97),Etapa4!$H$8:$H$307,0),1),"")</f>
        <v/>
      </c>
      <c r="C97" s="36" t="str">
        <f>IFERROR(INDEX(Etapa4!$B$8:$H$307,MATCH(LARGE(Etapa4!$H$8:$H$307,A97),Etapa4!$H$8:$H$307,0),2),"")</f>
        <v/>
      </c>
      <c r="D97" s="27"/>
      <c r="E97" s="28"/>
      <c r="F97" s="29" t="str">
        <f t="shared" si="3"/>
        <v/>
      </c>
      <c r="G97" s="49"/>
      <c r="H97" s="72" t="str">
        <f t="shared" si="4"/>
        <v/>
      </c>
    </row>
    <row r="98" spans="1:8" ht="24.95" customHeight="1">
      <c r="A98" s="34">
        <v>91</v>
      </c>
      <c r="B98" s="36" t="str">
        <f>IFERROR(INDEX(Etapa4!$B$8:$H$307,MATCH(LARGE(Etapa4!$H$8:$H$307,A98),Etapa4!$H$8:$H$307,0),1),"")</f>
        <v/>
      </c>
      <c r="C98" s="36" t="str">
        <f>IFERROR(INDEX(Etapa4!$B$8:$H$307,MATCH(LARGE(Etapa4!$H$8:$H$307,A98),Etapa4!$H$8:$H$307,0),2),"")</f>
        <v/>
      </c>
      <c r="D98" s="27"/>
      <c r="E98" s="28"/>
      <c r="F98" s="29" t="str">
        <f t="shared" si="3"/>
        <v/>
      </c>
      <c r="G98" s="49"/>
      <c r="H98" s="72" t="str">
        <f t="shared" si="4"/>
        <v/>
      </c>
    </row>
    <row r="99" spans="1:8" ht="24.95" customHeight="1">
      <c r="A99" s="34">
        <v>92</v>
      </c>
      <c r="B99" s="36" t="str">
        <f>IFERROR(INDEX(Etapa4!$B$8:$H$307,MATCH(LARGE(Etapa4!$H$8:$H$307,A99),Etapa4!$H$8:$H$307,0),1),"")</f>
        <v/>
      </c>
      <c r="C99" s="36" t="str">
        <f>IFERROR(INDEX(Etapa4!$B$8:$H$307,MATCH(LARGE(Etapa4!$H$8:$H$307,A99),Etapa4!$H$8:$H$307,0),2),"")</f>
        <v/>
      </c>
      <c r="D99" s="27"/>
      <c r="E99" s="28"/>
      <c r="F99" s="29" t="str">
        <f t="shared" si="3"/>
        <v/>
      </c>
      <c r="G99" s="49"/>
      <c r="H99" s="72" t="str">
        <f t="shared" si="4"/>
        <v/>
      </c>
    </row>
    <row r="100" spans="1:8" ht="24.95" customHeight="1">
      <c r="A100" s="34">
        <v>93</v>
      </c>
      <c r="B100" s="36" t="str">
        <f>IFERROR(INDEX(Etapa4!$B$8:$H$307,MATCH(LARGE(Etapa4!$H$8:$H$307,A100),Etapa4!$H$8:$H$307,0),1),"")</f>
        <v/>
      </c>
      <c r="C100" s="36" t="str">
        <f>IFERROR(INDEX(Etapa4!$B$8:$H$307,MATCH(LARGE(Etapa4!$H$8:$H$307,A100),Etapa4!$H$8:$H$307,0),2),"")</f>
        <v/>
      </c>
      <c r="D100" s="27"/>
      <c r="E100" s="28"/>
      <c r="F100" s="29" t="str">
        <f t="shared" si="3"/>
        <v/>
      </c>
      <c r="G100" s="49"/>
      <c r="H100" s="72" t="str">
        <f t="shared" si="4"/>
        <v/>
      </c>
    </row>
    <row r="101" spans="1:8" ht="24.95" customHeight="1">
      <c r="A101" s="34">
        <v>94</v>
      </c>
      <c r="B101" s="36" t="str">
        <f>IFERROR(INDEX(Etapa4!$B$8:$H$307,MATCH(LARGE(Etapa4!$H$8:$H$307,A101),Etapa4!$H$8:$H$307,0),1),"")</f>
        <v/>
      </c>
      <c r="C101" s="36" t="str">
        <f>IFERROR(INDEX(Etapa4!$B$8:$H$307,MATCH(LARGE(Etapa4!$H$8:$H$307,A101),Etapa4!$H$8:$H$307,0),2),"")</f>
        <v/>
      </c>
      <c r="D101" s="27"/>
      <c r="E101" s="28"/>
      <c r="F101" s="29" t="str">
        <f t="shared" si="3"/>
        <v/>
      </c>
      <c r="G101" s="49"/>
      <c r="H101" s="72" t="str">
        <f t="shared" si="4"/>
        <v/>
      </c>
    </row>
    <row r="102" spans="1:8" ht="24.95" customHeight="1">
      <c r="A102" s="34">
        <v>95</v>
      </c>
      <c r="B102" s="36" t="str">
        <f>IFERROR(INDEX(Etapa4!$B$8:$H$307,MATCH(LARGE(Etapa4!$H$8:$H$307,A102),Etapa4!$H$8:$H$307,0),1),"")</f>
        <v/>
      </c>
      <c r="C102" s="36" t="str">
        <f>IFERROR(INDEX(Etapa4!$B$8:$H$307,MATCH(LARGE(Etapa4!$H$8:$H$307,A102),Etapa4!$H$8:$H$307,0),2),"")</f>
        <v/>
      </c>
      <c r="D102" s="27"/>
      <c r="E102" s="28"/>
      <c r="F102" s="29" t="str">
        <f t="shared" si="3"/>
        <v/>
      </c>
      <c r="G102" s="49"/>
      <c r="H102" s="72" t="str">
        <f t="shared" si="4"/>
        <v/>
      </c>
    </row>
    <row r="103" spans="1:8" ht="24.95" customHeight="1">
      <c r="A103" s="34">
        <v>96</v>
      </c>
      <c r="B103" s="36" t="str">
        <f>IFERROR(INDEX(Etapa4!$B$8:$H$307,MATCH(LARGE(Etapa4!$H$8:$H$307,A103),Etapa4!$H$8:$H$307,0),1),"")</f>
        <v/>
      </c>
      <c r="C103" s="36" t="str">
        <f>IFERROR(INDEX(Etapa4!$B$8:$H$307,MATCH(LARGE(Etapa4!$H$8:$H$307,A103),Etapa4!$H$8:$H$307,0),2),"")</f>
        <v/>
      </c>
      <c r="D103" s="27"/>
      <c r="E103" s="28"/>
      <c r="F103" s="29" t="str">
        <f t="shared" si="3"/>
        <v/>
      </c>
      <c r="G103" s="49"/>
      <c r="H103" s="72" t="str">
        <f t="shared" si="4"/>
        <v/>
      </c>
    </row>
    <row r="104" spans="1:8" ht="24.95" customHeight="1">
      <c r="A104" s="34">
        <v>97</v>
      </c>
      <c r="B104" s="36" t="str">
        <f>IFERROR(INDEX(Etapa4!$B$8:$H$307,MATCH(LARGE(Etapa4!$H$8:$H$307,A104),Etapa4!$H$8:$H$307,0),1),"")</f>
        <v/>
      </c>
      <c r="C104" s="36" t="str">
        <f>IFERROR(INDEX(Etapa4!$B$8:$H$307,MATCH(LARGE(Etapa4!$H$8:$H$307,A104),Etapa4!$H$8:$H$307,0),2),"")</f>
        <v/>
      </c>
      <c r="D104" s="27"/>
      <c r="E104" s="28"/>
      <c r="F104" s="29" t="str">
        <f t="shared" si="3"/>
        <v/>
      </c>
      <c r="G104" s="49"/>
      <c r="H104" s="72" t="str">
        <f t="shared" si="4"/>
        <v/>
      </c>
    </row>
    <row r="105" spans="1:8" ht="24.95" customHeight="1">
      <c r="A105" s="34">
        <v>98</v>
      </c>
      <c r="B105" s="36" t="str">
        <f>IFERROR(INDEX(Etapa4!$B$8:$H$307,MATCH(LARGE(Etapa4!$H$8:$H$307,A105),Etapa4!$H$8:$H$307,0),1),"")</f>
        <v/>
      </c>
      <c r="C105" s="36" t="str">
        <f>IFERROR(INDEX(Etapa4!$B$8:$H$307,MATCH(LARGE(Etapa4!$H$8:$H$307,A105),Etapa4!$H$8:$H$307,0),2),"")</f>
        <v/>
      </c>
      <c r="D105" s="27"/>
      <c r="E105" s="28"/>
      <c r="F105" s="29" t="str">
        <f t="shared" si="3"/>
        <v/>
      </c>
      <c r="G105" s="49"/>
      <c r="H105" s="72" t="str">
        <f t="shared" si="4"/>
        <v/>
      </c>
    </row>
    <row r="106" spans="1:8" ht="24.95" customHeight="1">
      <c r="A106" s="34">
        <v>99</v>
      </c>
      <c r="B106" s="36" t="str">
        <f>IFERROR(INDEX(Etapa4!$B$8:$H$307,MATCH(LARGE(Etapa4!$H$8:$H$307,A106),Etapa4!$H$8:$H$307,0),1),"")</f>
        <v/>
      </c>
      <c r="C106" s="36" t="str">
        <f>IFERROR(INDEX(Etapa4!$B$8:$H$307,MATCH(LARGE(Etapa4!$H$8:$H$307,A106),Etapa4!$H$8:$H$307,0),2),"")</f>
        <v/>
      </c>
      <c r="D106" s="27"/>
      <c r="E106" s="28"/>
      <c r="F106" s="29" t="str">
        <f t="shared" si="3"/>
        <v/>
      </c>
      <c r="G106" s="49"/>
      <c r="H106" s="72" t="str">
        <f t="shared" si="4"/>
        <v/>
      </c>
    </row>
    <row r="107" spans="1:8" ht="24.95" customHeight="1">
      <c r="A107" s="34">
        <v>100</v>
      </c>
      <c r="B107" s="36" t="str">
        <f>IFERROR(INDEX(Etapa4!$B$8:$H$307,MATCH(LARGE(Etapa4!$H$8:$H$307,A107),Etapa4!$H$8:$H$307,0),1),"")</f>
        <v/>
      </c>
      <c r="C107" s="36" t="str">
        <f>IFERROR(INDEX(Etapa4!$B$8:$H$307,MATCH(LARGE(Etapa4!$H$8:$H$307,A107),Etapa4!$H$8:$H$307,0),2),"")</f>
        <v/>
      </c>
      <c r="D107" s="27"/>
      <c r="E107" s="28"/>
      <c r="F107" s="29" t="str">
        <f t="shared" si="3"/>
        <v/>
      </c>
      <c r="G107" s="49"/>
      <c r="H107" s="72" t="str">
        <f t="shared" si="4"/>
        <v/>
      </c>
    </row>
    <row r="108" spans="1:8" ht="24.95" customHeight="1">
      <c r="A108" s="34">
        <v>101</v>
      </c>
      <c r="B108" s="36" t="str">
        <f>IFERROR(INDEX(Etapa4!$B$8:$H$307,MATCH(LARGE(Etapa4!$H$8:$H$307,A108),Etapa4!$H$8:$H$307,0),1),"")</f>
        <v/>
      </c>
      <c r="C108" s="36" t="str">
        <f>IFERROR(INDEX(Etapa4!$B$8:$H$307,MATCH(LARGE(Etapa4!$H$8:$H$307,A108),Etapa4!$H$8:$H$307,0),2),"")</f>
        <v/>
      </c>
      <c r="D108" s="27"/>
      <c r="E108" s="28"/>
      <c r="F108" s="29" t="str">
        <f t="shared" si="3"/>
        <v/>
      </c>
      <c r="G108" s="49"/>
      <c r="H108" s="72" t="str">
        <f t="shared" si="4"/>
        <v/>
      </c>
    </row>
    <row r="109" spans="1:8" ht="24.95" customHeight="1">
      <c r="A109" s="34">
        <v>102</v>
      </c>
      <c r="B109" s="36" t="str">
        <f>IFERROR(INDEX(Etapa4!$B$8:$H$307,MATCH(LARGE(Etapa4!$H$8:$H$307,A109),Etapa4!$H$8:$H$307,0),1),"")</f>
        <v/>
      </c>
      <c r="C109" s="36" t="str">
        <f>IFERROR(INDEX(Etapa4!$B$8:$H$307,MATCH(LARGE(Etapa4!$H$8:$H$307,A109),Etapa4!$H$8:$H$307,0),2),"")</f>
        <v/>
      </c>
      <c r="D109" s="27"/>
      <c r="E109" s="28"/>
      <c r="F109" s="29" t="str">
        <f t="shared" si="3"/>
        <v/>
      </c>
      <c r="G109" s="49"/>
      <c r="H109" s="72" t="str">
        <f t="shared" si="4"/>
        <v/>
      </c>
    </row>
    <row r="110" spans="1:8" ht="24.95" customHeight="1">
      <c r="A110" s="34">
        <v>103</v>
      </c>
      <c r="B110" s="36" t="str">
        <f>IFERROR(INDEX(Etapa4!$B$8:$H$307,MATCH(LARGE(Etapa4!$H$8:$H$307,A110),Etapa4!$H$8:$H$307,0),1),"")</f>
        <v/>
      </c>
      <c r="C110" s="36" t="str">
        <f>IFERROR(INDEX(Etapa4!$B$8:$H$307,MATCH(LARGE(Etapa4!$H$8:$H$307,A110),Etapa4!$H$8:$H$307,0),2),"")</f>
        <v/>
      </c>
      <c r="D110" s="27"/>
      <c r="E110" s="28"/>
      <c r="F110" s="29" t="str">
        <f t="shared" si="3"/>
        <v/>
      </c>
      <c r="G110" s="49"/>
      <c r="H110" s="72" t="str">
        <f t="shared" si="4"/>
        <v/>
      </c>
    </row>
    <row r="111" spans="1:8" ht="24.95" customHeight="1">
      <c r="A111" s="34">
        <v>104</v>
      </c>
      <c r="B111" s="36" t="str">
        <f>IFERROR(INDEX(Etapa4!$B$8:$H$307,MATCH(LARGE(Etapa4!$H$8:$H$307,A111),Etapa4!$H$8:$H$307,0),1),"")</f>
        <v/>
      </c>
      <c r="C111" s="36" t="str">
        <f>IFERROR(INDEX(Etapa4!$B$8:$H$307,MATCH(LARGE(Etapa4!$H$8:$H$307,A111),Etapa4!$H$8:$H$307,0),2),"")</f>
        <v/>
      </c>
      <c r="D111" s="27"/>
      <c r="E111" s="28"/>
      <c r="F111" s="29" t="str">
        <f t="shared" si="3"/>
        <v/>
      </c>
      <c r="G111" s="49"/>
      <c r="H111" s="72" t="str">
        <f t="shared" si="4"/>
        <v/>
      </c>
    </row>
    <row r="112" spans="1:8" ht="24.95" customHeight="1">
      <c r="A112" s="34">
        <v>105</v>
      </c>
      <c r="B112" s="36" t="str">
        <f>IFERROR(INDEX(Etapa4!$B$8:$H$307,MATCH(LARGE(Etapa4!$H$8:$H$307,A112),Etapa4!$H$8:$H$307,0),1),"")</f>
        <v/>
      </c>
      <c r="C112" s="36" t="str">
        <f>IFERROR(INDEX(Etapa4!$B$8:$H$307,MATCH(LARGE(Etapa4!$H$8:$H$307,A112),Etapa4!$H$8:$H$307,0),2),"")</f>
        <v/>
      </c>
      <c r="D112" s="27"/>
      <c r="E112" s="28"/>
      <c r="F112" s="29" t="str">
        <f t="shared" si="3"/>
        <v/>
      </c>
      <c r="G112" s="49"/>
      <c r="H112" s="72" t="str">
        <f t="shared" si="4"/>
        <v/>
      </c>
    </row>
    <row r="113" spans="1:8" ht="24.95" customHeight="1">
      <c r="A113" s="34">
        <v>106</v>
      </c>
      <c r="B113" s="36" t="str">
        <f>IFERROR(INDEX(Etapa4!$B$8:$H$307,MATCH(LARGE(Etapa4!$H$8:$H$307,A113),Etapa4!$H$8:$H$307,0),1),"")</f>
        <v/>
      </c>
      <c r="C113" s="36" t="str">
        <f>IFERROR(INDEX(Etapa4!$B$8:$H$307,MATCH(LARGE(Etapa4!$H$8:$H$307,A113),Etapa4!$H$8:$H$307,0),2),"")</f>
        <v/>
      </c>
      <c r="D113" s="27"/>
      <c r="E113" s="28"/>
      <c r="F113" s="29" t="str">
        <f t="shared" si="3"/>
        <v/>
      </c>
      <c r="G113" s="49"/>
      <c r="H113" s="72" t="str">
        <f t="shared" si="4"/>
        <v/>
      </c>
    </row>
    <row r="114" spans="1:8" ht="24.95" customHeight="1">
      <c r="A114" s="34">
        <v>107</v>
      </c>
      <c r="B114" s="36" t="str">
        <f>IFERROR(INDEX(Etapa4!$B$8:$H$307,MATCH(LARGE(Etapa4!$H$8:$H$307,A114),Etapa4!$H$8:$H$307,0),1),"")</f>
        <v/>
      </c>
      <c r="C114" s="36" t="str">
        <f>IFERROR(INDEX(Etapa4!$B$8:$H$307,MATCH(LARGE(Etapa4!$H$8:$H$307,A114),Etapa4!$H$8:$H$307,0),2),"")</f>
        <v/>
      </c>
      <c r="D114" s="27"/>
      <c r="E114" s="28"/>
      <c r="F114" s="29" t="str">
        <f t="shared" si="3"/>
        <v/>
      </c>
      <c r="G114" s="49"/>
      <c r="H114" s="72" t="str">
        <f t="shared" si="4"/>
        <v/>
      </c>
    </row>
    <row r="115" spans="1:8" ht="24.95" customHeight="1">
      <c r="A115" s="34">
        <v>108</v>
      </c>
      <c r="B115" s="36" t="str">
        <f>IFERROR(INDEX(Etapa4!$B$8:$H$307,MATCH(LARGE(Etapa4!$H$8:$H$307,A115),Etapa4!$H$8:$H$307,0),1),"")</f>
        <v/>
      </c>
      <c r="C115" s="36" t="str">
        <f>IFERROR(INDEX(Etapa4!$B$8:$H$307,MATCH(LARGE(Etapa4!$H$8:$H$307,A115),Etapa4!$H$8:$H$307,0),2),"")</f>
        <v/>
      </c>
      <c r="D115" s="27"/>
      <c r="E115" s="28"/>
      <c r="F115" s="29" t="str">
        <f t="shared" si="3"/>
        <v/>
      </c>
      <c r="G115" s="49"/>
      <c r="H115" s="72" t="str">
        <f t="shared" si="4"/>
        <v/>
      </c>
    </row>
    <row r="116" spans="1:8" ht="24.95" customHeight="1">
      <c r="A116" s="34">
        <v>109</v>
      </c>
      <c r="B116" s="36" t="str">
        <f>IFERROR(INDEX(Etapa4!$B$8:$H$307,MATCH(LARGE(Etapa4!$H$8:$H$307,A116),Etapa4!$H$8:$H$307,0),1),"")</f>
        <v/>
      </c>
      <c r="C116" s="36" t="str">
        <f>IFERROR(INDEX(Etapa4!$B$8:$H$307,MATCH(LARGE(Etapa4!$H$8:$H$307,A116),Etapa4!$H$8:$H$307,0),2),"")</f>
        <v/>
      </c>
      <c r="D116" s="27"/>
      <c r="E116" s="28"/>
      <c r="F116" s="29" t="str">
        <f t="shared" si="3"/>
        <v/>
      </c>
      <c r="G116" s="49"/>
      <c r="H116" s="72" t="str">
        <f t="shared" si="4"/>
        <v/>
      </c>
    </row>
    <row r="117" spans="1:8" ht="24.95" customHeight="1">
      <c r="A117" s="34">
        <v>110</v>
      </c>
      <c r="B117" s="36" t="str">
        <f>IFERROR(INDEX(Etapa4!$B$8:$H$307,MATCH(LARGE(Etapa4!$H$8:$H$307,A117),Etapa4!$H$8:$H$307,0),1),"")</f>
        <v/>
      </c>
      <c r="C117" s="36" t="str">
        <f>IFERROR(INDEX(Etapa4!$B$8:$H$307,MATCH(LARGE(Etapa4!$H$8:$H$307,A117),Etapa4!$H$8:$H$307,0),2),"")</f>
        <v/>
      </c>
      <c r="D117" s="27"/>
      <c r="E117" s="28"/>
      <c r="F117" s="29" t="str">
        <f t="shared" si="3"/>
        <v/>
      </c>
      <c r="G117" s="49"/>
      <c r="H117" s="72" t="str">
        <f t="shared" si="4"/>
        <v/>
      </c>
    </row>
    <row r="118" spans="1:8" ht="24.95" customHeight="1">
      <c r="A118" s="34">
        <v>111</v>
      </c>
      <c r="B118" s="36" t="str">
        <f>IFERROR(INDEX(Etapa4!$B$8:$H$307,MATCH(LARGE(Etapa4!$H$8:$H$307,A118),Etapa4!$H$8:$H$307,0),1),"")</f>
        <v/>
      </c>
      <c r="C118" s="36" t="str">
        <f>IFERROR(INDEX(Etapa4!$B$8:$H$307,MATCH(LARGE(Etapa4!$H$8:$H$307,A118),Etapa4!$H$8:$H$307,0),2),"")</f>
        <v/>
      </c>
      <c r="D118" s="27"/>
      <c r="E118" s="28"/>
      <c r="F118" s="29" t="str">
        <f t="shared" si="3"/>
        <v/>
      </c>
      <c r="G118" s="49"/>
      <c r="H118" s="72" t="str">
        <f t="shared" si="4"/>
        <v/>
      </c>
    </row>
    <row r="119" spans="1:8" ht="24.95" customHeight="1">
      <c r="A119" s="34">
        <v>112</v>
      </c>
      <c r="B119" s="36" t="str">
        <f>IFERROR(INDEX(Etapa4!$B$8:$H$307,MATCH(LARGE(Etapa4!$H$8:$H$307,A119),Etapa4!$H$8:$H$307,0),1),"")</f>
        <v/>
      </c>
      <c r="C119" s="36" t="str">
        <f>IFERROR(INDEX(Etapa4!$B$8:$H$307,MATCH(LARGE(Etapa4!$H$8:$H$307,A119),Etapa4!$H$8:$H$307,0),2),"")</f>
        <v/>
      </c>
      <c r="D119" s="27"/>
      <c r="E119" s="28"/>
      <c r="F119" s="29" t="str">
        <f t="shared" si="3"/>
        <v/>
      </c>
      <c r="G119" s="49"/>
      <c r="H119" s="72" t="str">
        <f t="shared" si="4"/>
        <v/>
      </c>
    </row>
    <row r="120" spans="1:8" ht="24.95" customHeight="1">
      <c r="A120" s="34">
        <v>113</v>
      </c>
      <c r="B120" s="36" t="str">
        <f>IFERROR(INDEX(Etapa4!$B$8:$H$307,MATCH(LARGE(Etapa4!$H$8:$H$307,A120),Etapa4!$H$8:$H$307,0),1),"")</f>
        <v/>
      </c>
      <c r="C120" s="36" t="str">
        <f>IFERROR(INDEX(Etapa4!$B$8:$H$307,MATCH(LARGE(Etapa4!$H$8:$H$307,A120),Etapa4!$H$8:$H$307,0),2),"")</f>
        <v/>
      </c>
      <c r="D120" s="27"/>
      <c r="E120" s="28"/>
      <c r="F120" s="29" t="str">
        <f t="shared" si="3"/>
        <v/>
      </c>
      <c r="G120" s="49"/>
      <c r="H120" s="72" t="str">
        <f t="shared" si="4"/>
        <v/>
      </c>
    </row>
    <row r="121" spans="1:8" ht="24.95" customHeight="1">
      <c r="A121" s="34">
        <v>114</v>
      </c>
      <c r="B121" s="36" t="str">
        <f>IFERROR(INDEX(Etapa4!$B$8:$H$307,MATCH(LARGE(Etapa4!$H$8:$H$307,A121),Etapa4!$H$8:$H$307,0),1),"")</f>
        <v/>
      </c>
      <c r="C121" s="36" t="str">
        <f>IFERROR(INDEX(Etapa4!$B$8:$H$307,MATCH(LARGE(Etapa4!$H$8:$H$307,A121),Etapa4!$H$8:$H$307,0),2),"")</f>
        <v/>
      </c>
      <c r="D121" s="27"/>
      <c r="E121" s="28"/>
      <c r="F121" s="29" t="str">
        <f t="shared" si="3"/>
        <v/>
      </c>
      <c r="G121" s="49"/>
      <c r="H121" s="72" t="str">
        <f t="shared" si="4"/>
        <v/>
      </c>
    </row>
    <row r="122" spans="1:8" ht="24.95" customHeight="1">
      <c r="A122" s="34">
        <v>115</v>
      </c>
      <c r="B122" s="36" t="str">
        <f>IFERROR(INDEX(Etapa4!$B$8:$H$307,MATCH(LARGE(Etapa4!$H$8:$H$307,A122),Etapa4!$H$8:$H$307,0),1),"")</f>
        <v/>
      </c>
      <c r="C122" s="36" t="str">
        <f>IFERROR(INDEX(Etapa4!$B$8:$H$307,MATCH(LARGE(Etapa4!$H$8:$H$307,A122),Etapa4!$H$8:$H$307,0),2),"")</f>
        <v/>
      </c>
      <c r="D122" s="27"/>
      <c r="E122" s="28"/>
      <c r="F122" s="29" t="str">
        <f t="shared" si="3"/>
        <v/>
      </c>
      <c r="G122" s="49"/>
      <c r="H122" s="72" t="str">
        <f t="shared" si="4"/>
        <v/>
      </c>
    </row>
    <row r="123" spans="1:8" ht="24.95" customHeight="1">
      <c r="A123" s="34">
        <v>116</v>
      </c>
      <c r="B123" s="36" t="str">
        <f>IFERROR(INDEX(Etapa4!$B$8:$H$307,MATCH(LARGE(Etapa4!$H$8:$H$307,A123),Etapa4!$H$8:$H$307,0),1),"")</f>
        <v/>
      </c>
      <c r="C123" s="36" t="str">
        <f>IFERROR(INDEX(Etapa4!$B$8:$H$307,MATCH(LARGE(Etapa4!$H$8:$H$307,A123),Etapa4!$H$8:$H$307,0),2),"")</f>
        <v/>
      </c>
      <c r="D123" s="27"/>
      <c r="E123" s="28"/>
      <c r="F123" s="29" t="str">
        <f t="shared" si="3"/>
        <v/>
      </c>
      <c r="G123" s="49"/>
      <c r="H123" s="72" t="str">
        <f t="shared" si="4"/>
        <v/>
      </c>
    </row>
    <row r="124" spans="1:8" ht="24.95" customHeight="1">
      <c r="A124" s="34">
        <v>117</v>
      </c>
      <c r="B124" s="36" t="str">
        <f>IFERROR(INDEX(Etapa4!$B$8:$H$307,MATCH(LARGE(Etapa4!$H$8:$H$307,A124),Etapa4!$H$8:$H$307,0),1),"")</f>
        <v/>
      </c>
      <c r="C124" s="36" t="str">
        <f>IFERROR(INDEX(Etapa4!$B$8:$H$307,MATCH(LARGE(Etapa4!$H$8:$H$307,A124),Etapa4!$H$8:$H$307,0),2),"")</f>
        <v/>
      </c>
      <c r="D124" s="27"/>
      <c r="E124" s="28"/>
      <c r="F124" s="29" t="str">
        <f t="shared" si="3"/>
        <v/>
      </c>
      <c r="G124" s="49"/>
      <c r="H124" s="72" t="str">
        <f t="shared" si="4"/>
        <v/>
      </c>
    </row>
    <row r="125" spans="1:8" ht="24.95" customHeight="1">
      <c r="A125" s="34">
        <v>118</v>
      </c>
      <c r="B125" s="36" t="str">
        <f>IFERROR(INDEX(Etapa4!$B$8:$H$307,MATCH(LARGE(Etapa4!$H$8:$H$307,A125),Etapa4!$H$8:$H$307,0),1),"")</f>
        <v/>
      </c>
      <c r="C125" s="36" t="str">
        <f>IFERROR(INDEX(Etapa4!$B$8:$H$307,MATCH(LARGE(Etapa4!$H$8:$H$307,A125),Etapa4!$H$8:$H$307,0),2),"")</f>
        <v/>
      </c>
      <c r="D125" s="27"/>
      <c r="E125" s="28"/>
      <c r="F125" s="29" t="str">
        <f t="shared" si="3"/>
        <v/>
      </c>
      <c r="G125" s="49"/>
      <c r="H125" s="72" t="str">
        <f t="shared" si="4"/>
        <v/>
      </c>
    </row>
    <row r="126" spans="1:8" ht="24.95" customHeight="1">
      <c r="A126" s="34">
        <v>119</v>
      </c>
      <c r="B126" s="36" t="str">
        <f>IFERROR(INDEX(Etapa4!$B$8:$H$307,MATCH(LARGE(Etapa4!$H$8:$H$307,A126),Etapa4!$H$8:$H$307,0),1),"")</f>
        <v/>
      </c>
      <c r="C126" s="36" t="str">
        <f>IFERROR(INDEX(Etapa4!$B$8:$H$307,MATCH(LARGE(Etapa4!$H$8:$H$307,A126),Etapa4!$H$8:$H$307,0),2),"")</f>
        <v/>
      </c>
      <c r="D126" s="27"/>
      <c r="E126" s="28"/>
      <c r="F126" s="29" t="str">
        <f t="shared" si="3"/>
        <v/>
      </c>
      <c r="G126" s="49"/>
      <c r="H126" s="72" t="str">
        <f t="shared" si="4"/>
        <v/>
      </c>
    </row>
    <row r="127" spans="1:8" ht="24.95" customHeight="1">
      <c r="A127" s="34">
        <v>120</v>
      </c>
      <c r="B127" s="36" t="str">
        <f>IFERROR(INDEX(Etapa4!$B$8:$H$307,MATCH(LARGE(Etapa4!$H$8:$H$307,A127),Etapa4!$H$8:$H$307,0),1),"")</f>
        <v/>
      </c>
      <c r="C127" s="36" t="str">
        <f>IFERROR(INDEX(Etapa4!$B$8:$H$307,MATCH(LARGE(Etapa4!$H$8:$H$307,A127),Etapa4!$H$8:$H$307,0),2),"")</f>
        <v/>
      </c>
      <c r="D127" s="27"/>
      <c r="E127" s="28"/>
      <c r="F127" s="29" t="str">
        <f t="shared" si="3"/>
        <v/>
      </c>
      <c r="G127" s="49"/>
      <c r="H127" s="72" t="str">
        <f t="shared" si="4"/>
        <v/>
      </c>
    </row>
    <row r="128" spans="1:8" ht="24.95" customHeight="1">
      <c r="A128" s="34">
        <v>121</v>
      </c>
      <c r="B128" s="36" t="str">
        <f>IFERROR(INDEX(Etapa4!$B$8:$H$307,MATCH(LARGE(Etapa4!$H$8:$H$307,A128),Etapa4!$H$8:$H$307,0),1),"")</f>
        <v/>
      </c>
      <c r="C128" s="36" t="str">
        <f>IFERROR(INDEX(Etapa4!$B$8:$H$307,MATCH(LARGE(Etapa4!$H$8:$H$307,A128),Etapa4!$H$8:$H$307,0),2),"")</f>
        <v/>
      </c>
      <c r="D128" s="27"/>
      <c r="E128" s="28"/>
      <c r="F128" s="29" t="str">
        <f t="shared" si="3"/>
        <v/>
      </c>
      <c r="G128" s="49"/>
      <c r="H128" s="72" t="str">
        <f t="shared" si="4"/>
        <v/>
      </c>
    </row>
    <row r="129" spans="1:8" ht="24.95" customHeight="1">
      <c r="A129" s="34">
        <v>122</v>
      </c>
      <c r="B129" s="36" t="str">
        <f>IFERROR(INDEX(Etapa4!$B$8:$H$307,MATCH(LARGE(Etapa4!$H$8:$H$307,A129),Etapa4!$H$8:$H$307,0),1),"")</f>
        <v/>
      </c>
      <c r="C129" s="36" t="str">
        <f>IFERROR(INDEX(Etapa4!$B$8:$H$307,MATCH(LARGE(Etapa4!$H$8:$H$307,A129),Etapa4!$H$8:$H$307,0),2),"")</f>
        <v/>
      </c>
      <c r="D129" s="27"/>
      <c r="E129" s="28"/>
      <c r="F129" s="29" t="str">
        <f t="shared" si="3"/>
        <v/>
      </c>
      <c r="G129" s="49"/>
      <c r="H129" s="72" t="str">
        <f t="shared" si="4"/>
        <v/>
      </c>
    </row>
    <row r="130" spans="1:8" ht="24.95" customHeight="1">
      <c r="A130" s="34">
        <v>123</v>
      </c>
      <c r="B130" s="36" t="str">
        <f>IFERROR(INDEX(Etapa4!$B$8:$H$307,MATCH(LARGE(Etapa4!$H$8:$H$307,A130),Etapa4!$H$8:$H$307,0),1),"")</f>
        <v/>
      </c>
      <c r="C130" s="36" t="str">
        <f>IFERROR(INDEX(Etapa4!$B$8:$H$307,MATCH(LARGE(Etapa4!$H$8:$H$307,A130),Etapa4!$H$8:$H$307,0),2),"")</f>
        <v/>
      </c>
      <c r="D130" s="27"/>
      <c r="E130" s="28"/>
      <c r="F130" s="29" t="str">
        <f t="shared" si="3"/>
        <v/>
      </c>
      <c r="G130" s="49"/>
      <c r="H130" s="72" t="str">
        <f t="shared" si="4"/>
        <v/>
      </c>
    </row>
    <row r="131" spans="1:8" ht="24.95" customHeight="1">
      <c r="A131" s="34">
        <v>124</v>
      </c>
      <c r="B131" s="36" t="str">
        <f>IFERROR(INDEX(Etapa4!$B$8:$H$307,MATCH(LARGE(Etapa4!$H$8:$H$307,A131),Etapa4!$H$8:$H$307,0),1),"")</f>
        <v/>
      </c>
      <c r="C131" s="36" t="str">
        <f>IFERROR(INDEX(Etapa4!$B$8:$H$307,MATCH(LARGE(Etapa4!$H$8:$H$307,A131),Etapa4!$H$8:$H$307,0),2),"")</f>
        <v/>
      </c>
      <c r="D131" s="27"/>
      <c r="E131" s="28"/>
      <c r="F131" s="29" t="str">
        <f t="shared" si="3"/>
        <v/>
      </c>
      <c r="G131" s="49"/>
      <c r="H131" s="72" t="str">
        <f t="shared" si="4"/>
        <v/>
      </c>
    </row>
    <row r="132" spans="1:8" ht="24.95" customHeight="1">
      <c r="A132" s="34">
        <v>125</v>
      </c>
      <c r="B132" s="36" t="str">
        <f>IFERROR(INDEX(Etapa4!$B$8:$H$307,MATCH(LARGE(Etapa4!$H$8:$H$307,A132),Etapa4!$H$8:$H$307,0),1),"")</f>
        <v/>
      </c>
      <c r="C132" s="36" t="str">
        <f>IFERROR(INDEX(Etapa4!$B$8:$H$307,MATCH(LARGE(Etapa4!$H$8:$H$307,A132),Etapa4!$H$8:$H$307,0),2),"")</f>
        <v/>
      </c>
      <c r="D132" s="27"/>
      <c r="E132" s="28"/>
      <c r="F132" s="29" t="str">
        <f t="shared" si="3"/>
        <v/>
      </c>
      <c r="G132" s="49"/>
      <c r="H132" s="72" t="str">
        <f t="shared" si="4"/>
        <v/>
      </c>
    </row>
    <row r="133" spans="1:8" ht="24.95" customHeight="1">
      <c r="A133" s="34">
        <v>126</v>
      </c>
      <c r="B133" s="36" t="str">
        <f>IFERROR(INDEX(Etapa4!$B$8:$H$307,MATCH(LARGE(Etapa4!$H$8:$H$307,A133),Etapa4!$H$8:$H$307,0),1),"")</f>
        <v/>
      </c>
      <c r="C133" s="36" t="str">
        <f>IFERROR(INDEX(Etapa4!$B$8:$H$307,MATCH(LARGE(Etapa4!$H$8:$H$307,A133),Etapa4!$H$8:$H$307,0),2),"")</f>
        <v/>
      </c>
      <c r="D133" s="27"/>
      <c r="E133" s="28"/>
      <c r="F133" s="29" t="str">
        <f t="shared" si="3"/>
        <v/>
      </c>
      <c r="G133" s="49"/>
      <c r="H133" s="72" t="str">
        <f t="shared" si="4"/>
        <v/>
      </c>
    </row>
    <row r="134" spans="1:8" ht="24.95" customHeight="1">
      <c r="A134" s="34">
        <v>127</v>
      </c>
      <c r="B134" s="36" t="str">
        <f>IFERROR(INDEX(Etapa4!$B$8:$H$307,MATCH(LARGE(Etapa4!$H$8:$H$307,A134),Etapa4!$H$8:$H$307,0),1),"")</f>
        <v/>
      </c>
      <c r="C134" s="36" t="str">
        <f>IFERROR(INDEX(Etapa4!$B$8:$H$307,MATCH(LARGE(Etapa4!$H$8:$H$307,A134),Etapa4!$H$8:$H$307,0),2),"")</f>
        <v/>
      </c>
      <c r="D134" s="27"/>
      <c r="E134" s="28"/>
      <c r="F134" s="29" t="str">
        <f t="shared" si="3"/>
        <v/>
      </c>
      <c r="G134" s="49"/>
      <c r="H134" s="72" t="str">
        <f t="shared" si="4"/>
        <v/>
      </c>
    </row>
    <row r="135" spans="1:8" ht="24.95" customHeight="1">
      <c r="A135" s="34">
        <v>128</v>
      </c>
      <c r="B135" s="36" t="str">
        <f>IFERROR(INDEX(Etapa4!$B$8:$H$307,MATCH(LARGE(Etapa4!$H$8:$H$307,A135),Etapa4!$H$8:$H$307,0),1),"")</f>
        <v/>
      </c>
      <c r="C135" s="36" t="str">
        <f>IFERROR(INDEX(Etapa4!$B$8:$H$307,MATCH(LARGE(Etapa4!$H$8:$H$307,A135),Etapa4!$H$8:$H$307,0),2),"")</f>
        <v/>
      </c>
      <c r="D135" s="27"/>
      <c r="E135" s="28"/>
      <c r="F135" s="29" t="str">
        <f t="shared" si="3"/>
        <v/>
      </c>
      <c r="G135" s="49"/>
      <c r="H135" s="72" t="str">
        <f t="shared" si="4"/>
        <v/>
      </c>
    </row>
    <row r="136" spans="1:8" ht="24.95" customHeight="1">
      <c r="A136" s="34">
        <v>129</v>
      </c>
      <c r="B136" s="36" t="str">
        <f>IFERROR(INDEX(Etapa4!$B$8:$H$307,MATCH(LARGE(Etapa4!$H$8:$H$307,A136),Etapa4!$H$8:$H$307,0),1),"")</f>
        <v/>
      </c>
      <c r="C136" s="36" t="str">
        <f>IFERROR(INDEX(Etapa4!$B$8:$H$307,MATCH(LARGE(Etapa4!$H$8:$H$307,A136),Etapa4!$H$8:$H$307,0),2),"")</f>
        <v/>
      </c>
      <c r="D136" s="27"/>
      <c r="E136" s="28"/>
      <c r="F136" s="29" t="str">
        <f t="shared" si="3"/>
        <v/>
      </c>
      <c r="G136" s="49"/>
      <c r="H136" s="72" t="str">
        <f t="shared" si="4"/>
        <v/>
      </c>
    </row>
    <row r="137" spans="1:8" ht="24.95" customHeight="1">
      <c r="A137" s="34">
        <v>130</v>
      </c>
      <c r="B137" s="36" t="str">
        <f>IFERROR(INDEX(Etapa4!$B$8:$H$307,MATCH(LARGE(Etapa4!$H$8:$H$307,A137),Etapa4!$H$8:$H$307,0),1),"")</f>
        <v/>
      </c>
      <c r="C137" s="36" t="str">
        <f>IFERROR(INDEX(Etapa4!$B$8:$H$307,MATCH(LARGE(Etapa4!$H$8:$H$307,A137),Etapa4!$H$8:$H$307,0),2),"")</f>
        <v/>
      </c>
      <c r="D137" s="27"/>
      <c r="E137" s="28"/>
      <c r="F137" s="29" t="str">
        <f t="shared" ref="F137:F200" si="5">IF(OR(B137="",D137=""),"",IFERROR(IF(D137&gt;$N$9,$O$8,IF(D137&gt;$N$10,$O$9,IF(D137&gt;$N$11,$O$10,IF(D137&gt;$N$12,$O$11,$O$12)))),""))</f>
        <v/>
      </c>
      <c r="G137" s="49"/>
      <c r="H137" s="72" t="str">
        <f t="shared" ref="H137:H200" si="6">IF(OR(B137="",E137="",E137&lt;&gt;"Aprovado"),"",D137+(ROW()/100000))</f>
        <v/>
      </c>
    </row>
    <row r="138" spans="1:8" ht="24.95" customHeight="1">
      <c r="A138" s="34">
        <v>131</v>
      </c>
      <c r="B138" s="36" t="str">
        <f>IFERROR(INDEX(Etapa4!$B$8:$H$307,MATCH(LARGE(Etapa4!$H$8:$H$307,A138),Etapa4!$H$8:$H$307,0),1),"")</f>
        <v/>
      </c>
      <c r="C138" s="36" t="str">
        <f>IFERROR(INDEX(Etapa4!$B$8:$H$307,MATCH(LARGE(Etapa4!$H$8:$H$307,A138),Etapa4!$H$8:$H$307,0),2),"")</f>
        <v/>
      </c>
      <c r="D138" s="27"/>
      <c r="E138" s="28"/>
      <c r="F138" s="29" t="str">
        <f t="shared" si="5"/>
        <v/>
      </c>
      <c r="G138" s="49"/>
      <c r="H138" s="72" t="str">
        <f t="shared" si="6"/>
        <v/>
      </c>
    </row>
    <row r="139" spans="1:8" ht="24.95" customHeight="1">
      <c r="A139" s="34">
        <v>132</v>
      </c>
      <c r="B139" s="36" t="str">
        <f>IFERROR(INDEX(Etapa4!$B$8:$H$307,MATCH(LARGE(Etapa4!$H$8:$H$307,A139),Etapa4!$H$8:$H$307,0),1),"")</f>
        <v/>
      </c>
      <c r="C139" s="36" t="str">
        <f>IFERROR(INDEX(Etapa4!$B$8:$H$307,MATCH(LARGE(Etapa4!$H$8:$H$307,A139),Etapa4!$H$8:$H$307,0),2),"")</f>
        <v/>
      </c>
      <c r="D139" s="27"/>
      <c r="E139" s="28"/>
      <c r="F139" s="29" t="str">
        <f t="shared" si="5"/>
        <v/>
      </c>
      <c r="G139" s="49"/>
      <c r="H139" s="72" t="str">
        <f t="shared" si="6"/>
        <v/>
      </c>
    </row>
    <row r="140" spans="1:8" ht="24.95" customHeight="1">
      <c r="A140" s="34">
        <v>133</v>
      </c>
      <c r="B140" s="36" t="str">
        <f>IFERROR(INDEX(Etapa4!$B$8:$H$307,MATCH(LARGE(Etapa4!$H$8:$H$307,A140),Etapa4!$H$8:$H$307,0),1),"")</f>
        <v/>
      </c>
      <c r="C140" s="36" t="str">
        <f>IFERROR(INDEX(Etapa4!$B$8:$H$307,MATCH(LARGE(Etapa4!$H$8:$H$307,A140),Etapa4!$H$8:$H$307,0),2),"")</f>
        <v/>
      </c>
      <c r="D140" s="27"/>
      <c r="E140" s="28"/>
      <c r="F140" s="29" t="str">
        <f t="shared" si="5"/>
        <v/>
      </c>
      <c r="G140" s="49"/>
      <c r="H140" s="72" t="str">
        <f t="shared" si="6"/>
        <v/>
      </c>
    </row>
    <row r="141" spans="1:8" ht="24.95" customHeight="1">
      <c r="A141" s="34">
        <v>134</v>
      </c>
      <c r="B141" s="36" t="str">
        <f>IFERROR(INDEX(Etapa4!$B$8:$H$307,MATCH(LARGE(Etapa4!$H$8:$H$307,A141),Etapa4!$H$8:$H$307,0),1),"")</f>
        <v/>
      </c>
      <c r="C141" s="36" t="str">
        <f>IFERROR(INDEX(Etapa4!$B$8:$H$307,MATCH(LARGE(Etapa4!$H$8:$H$307,A141),Etapa4!$H$8:$H$307,0),2),"")</f>
        <v/>
      </c>
      <c r="D141" s="27"/>
      <c r="E141" s="28"/>
      <c r="F141" s="29" t="str">
        <f t="shared" si="5"/>
        <v/>
      </c>
      <c r="G141" s="49"/>
      <c r="H141" s="72" t="str">
        <f t="shared" si="6"/>
        <v/>
      </c>
    </row>
    <row r="142" spans="1:8" ht="24.95" customHeight="1">
      <c r="A142" s="34">
        <v>135</v>
      </c>
      <c r="B142" s="36" t="str">
        <f>IFERROR(INDEX(Etapa4!$B$8:$H$307,MATCH(LARGE(Etapa4!$H$8:$H$307,A142),Etapa4!$H$8:$H$307,0),1),"")</f>
        <v/>
      </c>
      <c r="C142" s="36" t="str">
        <f>IFERROR(INDEX(Etapa4!$B$8:$H$307,MATCH(LARGE(Etapa4!$H$8:$H$307,A142),Etapa4!$H$8:$H$307,0),2),"")</f>
        <v/>
      </c>
      <c r="D142" s="27"/>
      <c r="E142" s="28"/>
      <c r="F142" s="29" t="str">
        <f t="shared" si="5"/>
        <v/>
      </c>
      <c r="G142" s="49"/>
      <c r="H142" s="72" t="str">
        <f t="shared" si="6"/>
        <v/>
      </c>
    </row>
    <row r="143" spans="1:8" ht="24.95" customHeight="1">
      <c r="A143" s="34">
        <v>136</v>
      </c>
      <c r="B143" s="36" t="str">
        <f>IFERROR(INDEX(Etapa4!$B$8:$H$307,MATCH(LARGE(Etapa4!$H$8:$H$307,A143),Etapa4!$H$8:$H$307,0),1),"")</f>
        <v/>
      </c>
      <c r="C143" s="36" t="str">
        <f>IFERROR(INDEX(Etapa4!$B$8:$H$307,MATCH(LARGE(Etapa4!$H$8:$H$307,A143),Etapa4!$H$8:$H$307,0),2),"")</f>
        <v/>
      </c>
      <c r="D143" s="27"/>
      <c r="E143" s="28"/>
      <c r="F143" s="29" t="str">
        <f t="shared" si="5"/>
        <v/>
      </c>
      <c r="G143" s="49"/>
      <c r="H143" s="72" t="str">
        <f t="shared" si="6"/>
        <v/>
      </c>
    </row>
    <row r="144" spans="1:8" ht="24.95" customHeight="1">
      <c r="A144" s="34">
        <v>137</v>
      </c>
      <c r="B144" s="36" t="str">
        <f>IFERROR(INDEX(Etapa4!$B$8:$H$307,MATCH(LARGE(Etapa4!$H$8:$H$307,A144),Etapa4!$H$8:$H$307,0),1),"")</f>
        <v/>
      </c>
      <c r="C144" s="36" t="str">
        <f>IFERROR(INDEX(Etapa4!$B$8:$H$307,MATCH(LARGE(Etapa4!$H$8:$H$307,A144),Etapa4!$H$8:$H$307,0),2),"")</f>
        <v/>
      </c>
      <c r="D144" s="27"/>
      <c r="E144" s="28"/>
      <c r="F144" s="29" t="str">
        <f t="shared" si="5"/>
        <v/>
      </c>
      <c r="G144" s="49"/>
      <c r="H144" s="72" t="str">
        <f t="shared" si="6"/>
        <v/>
      </c>
    </row>
    <row r="145" spans="1:8" ht="24.95" customHeight="1">
      <c r="A145" s="34">
        <v>138</v>
      </c>
      <c r="B145" s="36" t="str">
        <f>IFERROR(INDEX(Etapa4!$B$8:$H$307,MATCH(LARGE(Etapa4!$H$8:$H$307,A145),Etapa4!$H$8:$H$307,0),1),"")</f>
        <v/>
      </c>
      <c r="C145" s="36" t="str">
        <f>IFERROR(INDEX(Etapa4!$B$8:$H$307,MATCH(LARGE(Etapa4!$H$8:$H$307,A145),Etapa4!$H$8:$H$307,0),2),"")</f>
        <v/>
      </c>
      <c r="D145" s="27"/>
      <c r="E145" s="28"/>
      <c r="F145" s="29" t="str">
        <f t="shared" si="5"/>
        <v/>
      </c>
      <c r="G145" s="49"/>
      <c r="H145" s="72" t="str">
        <f t="shared" si="6"/>
        <v/>
      </c>
    </row>
    <row r="146" spans="1:8" ht="24.95" customHeight="1">
      <c r="A146" s="34">
        <v>139</v>
      </c>
      <c r="B146" s="36" t="str">
        <f>IFERROR(INDEX(Etapa4!$B$8:$H$307,MATCH(LARGE(Etapa4!$H$8:$H$307,A146),Etapa4!$H$8:$H$307,0),1),"")</f>
        <v/>
      </c>
      <c r="C146" s="36" t="str">
        <f>IFERROR(INDEX(Etapa4!$B$8:$H$307,MATCH(LARGE(Etapa4!$H$8:$H$307,A146),Etapa4!$H$8:$H$307,0),2),"")</f>
        <v/>
      </c>
      <c r="D146" s="27"/>
      <c r="E146" s="28"/>
      <c r="F146" s="29" t="str">
        <f t="shared" si="5"/>
        <v/>
      </c>
      <c r="G146" s="49"/>
      <c r="H146" s="72" t="str">
        <f t="shared" si="6"/>
        <v/>
      </c>
    </row>
    <row r="147" spans="1:8" ht="24.95" customHeight="1">
      <c r="A147" s="34">
        <v>140</v>
      </c>
      <c r="B147" s="36" t="str">
        <f>IFERROR(INDEX(Etapa4!$B$8:$H$307,MATCH(LARGE(Etapa4!$H$8:$H$307,A147),Etapa4!$H$8:$H$307,0),1),"")</f>
        <v/>
      </c>
      <c r="C147" s="36" t="str">
        <f>IFERROR(INDEX(Etapa4!$B$8:$H$307,MATCH(LARGE(Etapa4!$H$8:$H$307,A147),Etapa4!$H$8:$H$307,0),2),"")</f>
        <v/>
      </c>
      <c r="D147" s="27"/>
      <c r="E147" s="28"/>
      <c r="F147" s="29" t="str">
        <f t="shared" si="5"/>
        <v/>
      </c>
      <c r="G147" s="49"/>
      <c r="H147" s="72" t="str">
        <f t="shared" si="6"/>
        <v/>
      </c>
    </row>
    <row r="148" spans="1:8" ht="24.95" customHeight="1">
      <c r="A148" s="34">
        <v>141</v>
      </c>
      <c r="B148" s="36" t="str">
        <f>IFERROR(INDEX(Etapa4!$B$8:$H$307,MATCH(LARGE(Etapa4!$H$8:$H$307,A148),Etapa4!$H$8:$H$307,0),1),"")</f>
        <v/>
      </c>
      <c r="C148" s="36" t="str">
        <f>IFERROR(INDEX(Etapa4!$B$8:$H$307,MATCH(LARGE(Etapa4!$H$8:$H$307,A148),Etapa4!$H$8:$H$307,0),2),"")</f>
        <v/>
      </c>
      <c r="D148" s="27"/>
      <c r="E148" s="28"/>
      <c r="F148" s="29" t="str">
        <f t="shared" si="5"/>
        <v/>
      </c>
      <c r="G148" s="49"/>
      <c r="H148" s="72" t="str">
        <f t="shared" si="6"/>
        <v/>
      </c>
    </row>
    <row r="149" spans="1:8" ht="24.95" customHeight="1">
      <c r="A149" s="34">
        <v>142</v>
      </c>
      <c r="B149" s="36" t="str">
        <f>IFERROR(INDEX(Etapa4!$B$8:$H$307,MATCH(LARGE(Etapa4!$H$8:$H$307,A149),Etapa4!$H$8:$H$307,0),1),"")</f>
        <v/>
      </c>
      <c r="C149" s="36" t="str">
        <f>IFERROR(INDEX(Etapa4!$B$8:$H$307,MATCH(LARGE(Etapa4!$H$8:$H$307,A149),Etapa4!$H$8:$H$307,0),2),"")</f>
        <v/>
      </c>
      <c r="D149" s="27"/>
      <c r="E149" s="28"/>
      <c r="F149" s="29" t="str">
        <f t="shared" si="5"/>
        <v/>
      </c>
      <c r="G149" s="49"/>
      <c r="H149" s="72" t="str">
        <f t="shared" si="6"/>
        <v/>
      </c>
    </row>
    <row r="150" spans="1:8" ht="24.95" customHeight="1">
      <c r="A150" s="34">
        <v>143</v>
      </c>
      <c r="B150" s="36" t="str">
        <f>IFERROR(INDEX(Etapa4!$B$8:$H$307,MATCH(LARGE(Etapa4!$H$8:$H$307,A150),Etapa4!$H$8:$H$307,0),1),"")</f>
        <v/>
      </c>
      <c r="C150" s="36" t="str">
        <f>IFERROR(INDEX(Etapa4!$B$8:$H$307,MATCH(LARGE(Etapa4!$H$8:$H$307,A150),Etapa4!$H$8:$H$307,0),2),"")</f>
        <v/>
      </c>
      <c r="D150" s="27"/>
      <c r="E150" s="28"/>
      <c r="F150" s="29" t="str">
        <f t="shared" si="5"/>
        <v/>
      </c>
      <c r="G150" s="49"/>
      <c r="H150" s="72" t="str">
        <f t="shared" si="6"/>
        <v/>
      </c>
    </row>
    <row r="151" spans="1:8" ht="24.95" customHeight="1">
      <c r="A151" s="34">
        <v>144</v>
      </c>
      <c r="B151" s="36" t="str">
        <f>IFERROR(INDEX(Etapa4!$B$8:$H$307,MATCH(LARGE(Etapa4!$H$8:$H$307,A151),Etapa4!$H$8:$H$307,0),1),"")</f>
        <v/>
      </c>
      <c r="C151" s="36" t="str">
        <f>IFERROR(INDEX(Etapa4!$B$8:$H$307,MATCH(LARGE(Etapa4!$H$8:$H$307,A151),Etapa4!$H$8:$H$307,0),2),"")</f>
        <v/>
      </c>
      <c r="D151" s="27"/>
      <c r="E151" s="28"/>
      <c r="F151" s="29" t="str">
        <f t="shared" si="5"/>
        <v/>
      </c>
      <c r="G151" s="49"/>
      <c r="H151" s="72" t="str">
        <f t="shared" si="6"/>
        <v/>
      </c>
    </row>
    <row r="152" spans="1:8" ht="24.95" customHeight="1">
      <c r="A152" s="34">
        <v>145</v>
      </c>
      <c r="B152" s="36" t="str">
        <f>IFERROR(INDEX(Etapa4!$B$8:$H$307,MATCH(LARGE(Etapa4!$H$8:$H$307,A152),Etapa4!$H$8:$H$307,0),1),"")</f>
        <v/>
      </c>
      <c r="C152" s="36" t="str">
        <f>IFERROR(INDEX(Etapa4!$B$8:$H$307,MATCH(LARGE(Etapa4!$H$8:$H$307,A152),Etapa4!$H$8:$H$307,0),2),"")</f>
        <v/>
      </c>
      <c r="D152" s="27"/>
      <c r="E152" s="28"/>
      <c r="F152" s="29" t="str">
        <f t="shared" si="5"/>
        <v/>
      </c>
      <c r="G152" s="49"/>
      <c r="H152" s="72" t="str">
        <f t="shared" si="6"/>
        <v/>
      </c>
    </row>
    <row r="153" spans="1:8" ht="24.95" customHeight="1">
      <c r="A153" s="34">
        <v>146</v>
      </c>
      <c r="B153" s="36" t="str">
        <f>IFERROR(INDEX(Etapa4!$B$8:$H$307,MATCH(LARGE(Etapa4!$H$8:$H$307,A153),Etapa4!$H$8:$H$307,0),1),"")</f>
        <v/>
      </c>
      <c r="C153" s="36" t="str">
        <f>IFERROR(INDEX(Etapa4!$B$8:$H$307,MATCH(LARGE(Etapa4!$H$8:$H$307,A153),Etapa4!$H$8:$H$307,0),2),"")</f>
        <v/>
      </c>
      <c r="D153" s="27"/>
      <c r="E153" s="28"/>
      <c r="F153" s="29" t="str">
        <f t="shared" si="5"/>
        <v/>
      </c>
      <c r="G153" s="49"/>
      <c r="H153" s="72" t="str">
        <f t="shared" si="6"/>
        <v/>
      </c>
    </row>
    <row r="154" spans="1:8" ht="24.95" customHeight="1">
      <c r="A154" s="34">
        <v>147</v>
      </c>
      <c r="B154" s="36" t="str">
        <f>IFERROR(INDEX(Etapa4!$B$8:$H$307,MATCH(LARGE(Etapa4!$H$8:$H$307,A154),Etapa4!$H$8:$H$307,0),1),"")</f>
        <v/>
      </c>
      <c r="C154" s="36" t="str">
        <f>IFERROR(INDEX(Etapa4!$B$8:$H$307,MATCH(LARGE(Etapa4!$H$8:$H$307,A154),Etapa4!$H$8:$H$307,0),2),"")</f>
        <v/>
      </c>
      <c r="D154" s="27"/>
      <c r="E154" s="28"/>
      <c r="F154" s="29" t="str">
        <f t="shared" si="5"/>
        <v/>
      </c>
      <c r="G154" s="49"/>
      <c r="H154" s="72" t="str">
        <f t="shared" si="6"/>
        <v/>
      </c>
    </row>
    <row r="155" spans="1:8" ht="24.95" customHeight="1">
      <c r="A155" s="34">
        <v>148</v>
      </c>
      <c r="B155" s="36" t="str">
        <f>IFERROR(INDEX(Etapa4!$B$8:$H$307,MATCH(LARGE(Etapa4!$H$8:$H$307,A155),Etapa4!$H$8:$H$307,0),1),"")</f>
        <v/>
      </c>
      <c r="C155" s="36" t="str">
        <f>IFERROR(INDEX(Etapa4!$B$8:$H$307,MATCH(LARGE(Etapa4!$H$8:$H$307,A155),Etapa4!$H$8:$H$307,0),2),"")</f>
        <v/>
      </c>
      <c r="D155" s="27"/>
      <c r="E155" s="28"/>
      <c r="F155" s="29" t="str">
        <f t="shared" si="5"/>
        <v/>
      </c>
      <c r="G155" s="49"/>
      <c r="H155" s="72" t="str">
        <f t="shared" si="6"/>
        <v/>
      </c>
    </row>
    <row r="156" spans="1:8" ht="24.95" customHeight="1">
      <c r="A156" s="34">
        <v>149</v>
      </c>
      <c r="B156" s="36" t="str">
        <f>IFERROR(INDEX(Etapa4!$B$8:$H$307,MATCH(LARGE(Etapa4!$H$8:$H$307,A156),Etapa4!$H$8:$H$307,0),1),"")</f>
        <v/>
      </c>
      <c r="C156" s="36" t="str">
        <f>IFERROR(INDEX(Etapa4!$B$8:$H$307,MATCH(LARGE(Etapa4!$H$8:$H$307,A156),Etapa4!$H$8:$H$307,0),2),"")</f>
        <v/>
      </c>
      <c r="D156" s="27"/>
      <c r="E156" s="28"/>
      <c r="F156" s="29" t="str">
        <f t="shared" si="5"/>
        <v/>
      </c>
      <c r="G156" s="49"/>
      <c r="H156" s="72" t="str">
        <f t="shared" si="6"/>
        <v/>
      </c>
    </row>
    <row r="157" spans="1:8" ht="24.95" customHeight="1">
      <c r="A157" s="34">
        <v>150</v>
      </c>
      <c r="B157" s="36" t="str">
        <f>IFERROR(INDEX(Etapa4!$B$8:$H$307,MATCH(LARGE(Etapa4!$H$8:$H$307,A157),Etapa4!$H$8:$H$307,0),1),"")</f>
        <v/>
      </c>
      <c r="C157" s="36" t="str">
        <f>IFERROR(INDEX(Etapa4!$B$8:$H$307,MATCH(LARGE(Etapa4!$H$8:$H$307,A157),Etapa4!$H$8:$H$307,0),2),"")</f>
        <v/>
      </c>
      <c r="D157" s="27"/>
      <c r="E157" s="28"/>
      <c r="F157" s="29" t="str">
        <f t="shared" si="5"/>
        <v/>
      </c>
      <c r="G157" s="49"/>
      <c r="H157" s="72" t="str">
        <f t="shared" si="6"/>
        <v/>
      </c>
    </row>
    <row r="158" spans="1:8" ht="24.95" customHeight="1">
      <c r="A158" s="34">
        <v>151</v>
      </c>
      <c r="B158" s="36" t="str">
        <f>IFERROR(INDEX(Etapa4!$B$8:$H$307,MATCH(LARGE(Etapa4!$H$8:$H$307,A158),Etapa4!$H$8:$H$307,0),1),"")</f>
        <v/>
      </c>
      <c r="C158" s="36" t="str">
        <f>IFERROR(INDEX(Etapa4!$B$8:$H$307,MATCH(LARGE(Etapa4!$H$8:$H$307,A158),Etapa4!$H$8:$H$307,0),2),"")</f>
        <v/>
      </c>
      <c r="D158" s="27"/>
      <c r="E158" s="28"/>
      <c r="F158" s="29" t="str">
        <f t="shared" si="5"/>
        <v/>
      </c>
      <c r="G158" s="49"/>
      <c r="H158" s="72" t="str">
        <f t="shared" si="6"/>
        <v/>
      </c>
    </row>
    <row r="159" spans="1:8" ht="24.95" customHeight="1">
      <c r="A159" s="34">
        <v>152</v>
      </c>
      <c r="B159" s="36" t="str">
        <f>IFERROR(INDEX(Etapa4!$B$8:$H$307,MATCH(LARGE(Etapa4!$H$8:$H$307,A159),Etapa4!$H$8:$H$307,0),1),"")</f>
        <v/>
      </c>
      <c r="C159" s="36" t="str">
        <f>IFERROR(INDEX(Etapa4!$B$8:$H$307,MATCH(LARGE(Etapa4!$H$8:$H$307,A159),Etapa4!$H$8:$H$307,0),2),"")</f>
        <v/>
      </c>
      <c r="D159" s="27"/>
      <c r="E159" s="28"/>
      <c r="F159" s="29" t="str">
        <f t="shared" si="5"/>
        <v/>
      </c>
      <c r="G159" s="49"/>
      <c r="H159" s="72" t="str">
        <f t="shared" si="6"/>
        <v/>
      </c>
    </row>
    <row r="160" spans="1:8" ht="24.95" customHeight="1">
      <c r="A160" s="34">
        <v>153</v>
      </c>
      <c r="B160" s="36" t="str">
        <f>IFERROR(INDEX(Etapa4!$B$8:$H$307,MATCH(LARGE(Etapa4!$H$8:$H$307,A160),Etapa4!$H$8:$H$307,0),1),"")</f>
        <v/>
      </c>
      <c r="C160" s="36" t="str">
        <f>IFERROR(INDEX(Etapa4!$B$8:$H$307,MATCH(LARGE(Etapa4!$H$8:$H$307,A160),Etapa4!$H$8:$H$307,0),2),"")</f>
        <v/>
      </c>
      <c r="D160" s="27"/>
      <c r="E160" s="28"/>
      <c r="F160" s="29" t="str">
        <f t="shared" si="5"/>
        <v/>
      </c>
      <c r="G160" s="49"/>
      <c r="H160" s="72" t="str">
        <f t="shared" si="6"/>
        <v/>
      </c>
    </row>
    <row r="161" spans="1:8" ht="24.95" customHeight="1">
      <c r="A161" s="34">
        <v>154</v>
      </c>
      <c r="B161" s="36" t="str">
        <f>IFERROR(INDEX(Etapa4!$B$8:$H$307,MATCH(LARGE(Etapa4!$H$8:$H$307,A161),Etapa4!$H$8:$H$307,0),1),"")</f>
        <v/>
      </c>
      <c r="C161" s="36" t="str">
        <f>IFERROR(INDEX(Etapa4!$B$8:$H$307,MATCH(LARGE(Etapa4!$H$8:$H$307,A161),Etapa4!$H$8:$H$307,0),2),"")</f>
        <v/>
      </c>
      <c r="D161" s="27"/>
      <c r="E161" s="28"/>
      <c r="F161" s="29" t="str">
        <f t="shared" si="5"/>
        <v/>
      </c>
      <c r="G161" s="49"/>
      <c r="H161" s="72" t="str">
        <f t="shared" si="6"/>
        <v/>
      </c>
    </row>
    <row r="162" spans="1:8" ht="24.95" customHeight="1">
      <c r="A162" s="34">
        <v>155</v>
      </c>
      <c r="B162" s="36" t="str">
        <f>IFERROR(INDEX(Etapa4!$B$8:$H$307,MATCH(LARGE(Etapa4!$H$8:$H$307,A162),Etapa4!$H$8:$H$307,0),1),"")</f>
        <v/>
      </c>
      <c r="C162" s="36" t="str">
        <f>IFERROR(INDEX(Etapa4!$B$8:$H$307,MATCH(LARGE(Etapa4!$H$8:$H$307,A162),Etapa4!$H$8:$H$307,0),2),"")</f>
        <v/>
      </c>
      <c r="D162" s="27"/>
      <c r="E162" s="28"/>
      <c r="F162" s="29" t="str">
        <f t="shared" si="5"/>
        <v/>
      </c>
      <c r="G162" s="49"/>
      <c r="H162" s="72" t="str">
        <f t="shared" si="6"/>
        <v/>
      </c>
    </row>
    <row r="163" spans="1:8" ht="24.95" customHeight="1">
      <c r="A163" s="34">
        <v>156</v>
      </c>
      <c r="B163" s="36" t="str">
        <f>IFERROR(INDEX(Etapa4!$B$8:$H$307,MATCH(LARGE(Etapa4!$H$8:$H$307,A163),Etapa4!$H$8:$H$307,0),1),"")</f>
        <v/>
      </c>
      <c r="C163" s="36" t="str">
        <f>IFERROR(INDEX(Etapa4!$B$8:$H$307,MATCH(LARGE(Etapa4!$H$8:$H$307,A163),Etapa4!$H$8:$H$307,0),2),"")</f>
        <v/>
      </c>
      <c r="D163" s="27"/>
      <c r="E163" s="28"/>
      <c r="F163" s="29" t="str">
        <f t="shared" si="5"/>
        <v/>
      </c>
      <c r="G163" s="49"/>
      <c r="H163" s="72" t="str">
        <f t="shared" si="6"/>
        <v/>
      </c>
    </row>
    <row r="164" spans="1:8" ht="24.95" customHeight="1">
      <c r="A164" s="34">
        <v>157</v>
      </c>
      <c r="B164" s="36" t="str">
        <f>IFERROR(INDEX(Etapa4!$B$8:$H$307,MATCH(LARGE(Etapa4!$H$8:$H$307,A164),Etapa4!$H$8:$H$307,0),1),"")</f>
        <v/>
      </c>
      <c r="C164" s="36" t="str">
        <f>IFERROR(INDEX(Etapa4!$B$8:$H$307,MATCH(LARGE(Etapa4!$H$8:$H$307,A164),Etapa4!$H$8:$H$307,0),2),"")</f>
        <v/>
      </c>
      <c r="D164" s="27"/>
      <c r="E164" s="28"/>
      <c r="F164" s="29" t="str">
        <f t="shared" si="5"/>
        <v/>
      </c>
      <c r="G164" s="49"/>
      <c r="H164" s="72" t="str">
        <f t="shared" si="6"/>
        <v/>
      </c>
    </row>
    <row r="165" spans="1:8" ht="24.95" customHeight="1">
      <c r="A165" s="34">
        <v>158</v>
      </c>
      <c r="B165" s="36" t="str">
        <f>IFERROR(INDEX(Etapa4!$B$8:$H$307,MATCH(LARGE(Etapa4!$H$8:$H$307,A165),Etapa4!$H$8:$H$307,0),1),"")</f>
        <v/>
      </c>
      <c r="C165" s="36" t="str">
        <f>IFERROR(INDEX(Etapa4!$B$8:$H$307,MATCH(LARGE(Etapa4!$H$8:$H$307,A165),Etapa4!$H$8:$H$307,0),2),"")</f>
        <v/>
      </c>
      <c r="D165" s="27"/>
      <c r="E165" s="28"/>
      <c r="F165" s="29" t="str">
        <f t="shared" si="5"/>
        <v/>
      </c>
      <c r="G165" s="49"/>
      <c r="H165" s="72" t="str">
        <f t="shared" si="6"/>
        <v/>
      </c>
    </row>
    <row r="166" spans="1:8" ht="24.95" customHeight="1">
      <c r="A166" s="34">
        <v>159</v>
      </c>
      <c r="B166" s="36" t="str">
        <f>IFERROR(INDEX(Etapa4!$B$8:$H$307,MATCH(LARGE(Etapa4!$H$8:$H$307,A166),Etapa4!$H$8:$H$307,0),1),"")</f>
        <v/>
      </c>
      <c r="C166" s="36" t="str">
        <f>IFERROR(INDEX(Etapa4!$B$8:$H$307,MATCH(LARGE(Etapa4!$H$8:$H$307,A166),Etapa4!$H$8:$H$307,0),2),"")</f>
        <v/>
      </c>
      <c r="D166" s="27"/>
      <c r="E166" s="28"/>
      <c r="F166" s="29" t="str">
        <f t="shared" si="5"/>
        <v/>
      </c>
      <c r="G166" s="49"/>
      <c r="H166" s="72" t="str">
        <f t="shared" si="6"/>
        <v/>
      </c>
    </row>
    <row r="167" spans="1:8" ht="24.95" customHeight="1">
      <c r="A167" s="34">
        <v>160</v>
      </c>
      <c r="B167" s="36" t="str">
        <f>IFERROR(INDEX(Etapa4!$B$8:$H$307,MATCH(LARGE(Etapa4!$H$8:$H$307,A167),Etapa4!$H$8:$H$307,0),1),"")</f>
        <v/>
      </c>
      <c r="C167" s="36" t="str">
        <f>IFERROR(INDEX(Etapa4!$B$8:$H$307,MATCH(LARGE(Etapa4!$H$8:$H$307,A167),Etapa4!$H$8:$H$307,0),2),"")</f>
        <v/>
      </c>
      <c r="D167" s="27"/>
      <c r="E167" s="28"/>
      <c r="F167" s="29" t="str">
        <f t="shared" si="5"/>
        <v/>
      </c>
      <c r="G167" s="49"/>
      <c r="H167" s="72" t="str">
        <f t="shared" si="6"/>
        <v/>
      </c>
    </row>
    <row r="168" spans="1:8" ht="24.95" customHeight="1">
      <c r="A168" s="34">
        <v>161</v>
      </c>
      <c r="B168" s="36" t="str">
        <f>IFERROR(INDEX(Etapa4!$B$8:$H$307,MATCH(LARGE(Etapa4!$H$8:$H$307,A168),Etapa4!$H$8:$H$307,0),1),"")</f>
        <v/>
      </c>
      <c r="C168" s="36" t="str">
        <f>IFERROR(INDEX(Etapa4!$B$8:$H$307,MATCH(LARGE(Etapa4!$H$8:$H$307,A168),Etapa4!$H$8:$H$307,0),2),"")</f>
        <v/>
      </c>
      <c r="D168" s="27"/>
      <c r="E168" s="28"/>
      <c r="F168" s="29" t="str">
        <f t="shared" si="5"/>
        <v/>
      </c>
      <c r="G168" s="49"/>
      <c r="H168" s="72" t="str">
        <f t="shared" si="6"/>
        <v/>
      </c>
    </row>
    <row r="169" spans="1:8" ht="24.95" customHeight="1">
      <c r="A169" s="34">
        <v>162</v>
      </c>
      <c r="B169" s="36" t="str">
        <f>IFERROR(INDEX(Etapa4!$B$8:$H$307,MATCH(LARGE(Etapa4!$H$8:$H$307,A169),Etapa4!$H$8:$H$307,0),1),"")</f>
        <v/>
      </c>
      <c r="C169" s="36" t="str">
        <f>IFERROR(INDEX(Etapa4!$B$8:$H$307,MATCH(LARGE(Etapa4!$H$8:$H$307,A169),Etapa4!$H$8:$H$307,0),2),"")</f>
        <v/>
      </c>
      <c r="D169" s="27"/>
      <c r="E169" s="28"/>
      <c r="F169" s="29" t="str">
        <f t="shared" si="5"/>
        <v/>
      </c>
      <c r="G169" s="49"/>
      <c r="H169" s="72" t="str">
        <f t="shared" si="6"/>
        <v/>
      </c>
    </row>
    <row r="170" spans="1:8" ht="24.95" customHeight="1">
      <c r="A170" s="34">
        <v>163</v>
      </c>
      <c r="B170" s="36" t="str">
        <f>IFERROR(INDEX(Etapa4!$B$8:$H$307,MATCH(LARGE(Etapa4!$H$8:$H$307,A170),Etapa4!$H$8:$H$307,0),1),"")</f>
        <v/>
      </c>
      <c r="C170" s="36" t="str">
        <f>IFERROR(INDEX(Etapa4!$B$8:$H$307,MATCH(LARGE(Etapa4!$H$8:$H$307,A170),Etapa4!$H$8:$H$307,0),2),"")</f>
        <v/>
      </c>
      <c r="D170" s="27"/>
      <c r="E170" s="28"/>
      <c r="F170" s="29" t="str">
        <f t="shared" si="5"/>
        <v/>
      </c>
      <c r="G170" s="49"/>
      <c r="H170" s="72" t="str">
        <f t="shared" si="6"/>
        <v/>
      </c>
    </row>
    <row r="171" spans="1:8" ht="24.95" customHeight="1">
      <c r="A171" s="34">
        <v>164</v>
      </c>
      <c r="B171" s="36" t="str">
        <f>IFERROR(INDEX(Etapa4!$B$8:$H$307,MATCH(LARGE(Etapa4!$H$8:$H$307,A171),Etapa4!$H$8:$H$307,0),1),"")</f>
        <v/>
      </c>
      <c r="C171" s="36" t="str">
        <f>IFERROR(INDEX(Etapa4!$B$8:$H$307,MATCH(LARGE(Etapa4!$H$8:$H$307,A171),Etapa4!$H$8:$H$307,0),2),"")</f>
        <v/>
      </c>
      <c r="D171" s="27"/>
      <c r="E171" s="28"/>
      <c r="F171" s="29" t="str">
        <f t="shared" si="5"/>
        <v/>
      </c>
      <c r="G171" s="49"/>
      <c r="H171" s="72" t="str">
        <f t="shared" si="6"/>
        <v/>
      </c>
    </row>
    <row r="172" spans="1:8" ht="24.95" customHeight="1">
      <c r="A172" s="34">
        <v>165</v>
      </c>
      <c r="B172" s="36" t="str">
        <f>IFERROR(INDEX(Etapa4!$B$8:$H$307,MATCH(LARGE(Etapa4!$H$8:$H$307,A172),Etapa4!$H$8:$H$307,0),1),"")</f>
        <v/>
      </c>
      <c r="C172" s="36" t="str">
        <f>IFERROR(INDEX(Etapa4!$B$8:$H$307,MATCH(LARGE(Etapa4!$H$8:$H$307,A172),Etapa4!$H$8:$H$307,0),2),"")</f>
        <v/>
      </c>
      <c r="D172" s="27"/>
      <c r="E172" s="28"/>
      <c r="F172" s="29" t="str">
        <f t="shared" si="5"/>
        <v/>
      </c>
      <c r="G172" s="49"/>
      <c r="H172" s="72" t="str">
        <f t="shared" si="6"/>
        <v/>
      </c>
    </row>
    <row r="173" spans="1:8" ht="24.95" customHeight="1">
      <c r="A173" s="34">
        <v>166</v>
      </c>
      <c r="B173" s="36" t="str">
        <f>IFERROR(INDEX(Etapa4!$B$8:$H$307,MATCH(LARGE(Etapa4!$H$8:$H$307,A173),Etapa4!$H$8:$H$307,0),1),"")</f>
        <v/>
      </c>
      <c r="C173" s="36" t="str">
        <f>IFERROR(INDEX(Etapa4!$B$8:$H$307,MATCH(LARGE(Etapa4!$H$8:$H$307,A173),Etapa4!$H$8:$H$307,0),2),"")</f>
        <v/>
      </c>
      <c r="D173" s="27"/>
      <c r="E173" s="28"/>
      <c r="F173" s="29" t="str">
        <f t="shared" si="5"/>
        <v/>
      </c>
      <c r="G173" s="49"/>
      <c r="H173" s="72" t="str">
        <f t="shared" si="6"/>
        <v/>
      </c>
    </row>
    <row r="174" spans="1:8" ht="24.95" customHeight="1">
      <c r="A174" s="34">
        <v>167</v>
      </c>
      <c r="B174" s="36" t="str">
        <f>IFERROR(INDEX(Etapa4!$B$8:$H$307,MATCH(LARGE(Etapa4!$H$8:$H$307,A174),Etapa4!$H$8:$H$307,0),1),"")</f>
        <v/>
      </c>
      <c r="C174" s="36" t="str">
        <f>IFERROR(INDEX(Etapa4!$B$8:$H$307,MATCH(LARGE(Etapa4!$H$8:$H$307,A174),Etapa4!$H$8:$H$307,0),2),"")</f>
        <v/>
      </c>
      <c r="D174" s="27"/>
      <c r="E174" s="28"/>
      <c r="F174" s="29" t="str">
        <f t="shared" si="5"/>
        <v/>
      </c>
      <c r="G174" s="49"/>
      <c r="H174" s="72" t="str">
        <f t="shared" si="6"/>
        <v/>
      </c>
    </row>
    <row r="175" spans="1:8" ht="24.95" customHeight="1">
      <c r="A175" s="34">
        <v>168</v>
      </c>
      <c r="B175" s="36" t="str">
        <f>IFERROR(INDEX(Etapa4!$B$8:$H$307,MATCH(LARGE(Etapa4!$H$8:$H$307,A175),Etapa4!$H$8:$H$307,0),1),"")</f>
        <v/>
      </c>
      <c r="C175" s="36" t="str">
        <f>IFERROR(INDEX(Etapa4!$B$8:$H$307,MATCH(LARGE(Etapa4!$H$8:$H$307,A175),Etapa4!$H$8:$H$307,0),2),"")</f>
        <v/>
      </c>
      <c r="D175" s="27"/>
      <c r="E175" s="28"/>
      <c r="F175" s="29" t="str">
        <f t="shared" si="5"/>
        <v/>
      </c>
      <c r="G175" s="49"/>
      <c r="H175" s="72" t="str">
        <f t="shared" si="6"/>
        <v/>
      </c>
    </row>
    <row r="176" spans="1:8" ht="24.95" customHeight="1">
      <c r="A176" s="34">
        <v>169</v>
      </c>
      <c r="B176" s="36" t="str">
        <f>IFERROR(INDEX(Etapa4!$B$8:$H$307,MATCH(LARGE(Etapa4!$H$8:$H$307,A176),Etapa4!$H$8:$H$307,0),1),"")</f>
        <v/>
      </c>
      <c r="C176" s="36" t="str">
        <f>IFERROR(INDEX(Etapa4!$B$8:$H$307,MATCH(LARGE(Etapa4!$H$8:$H$307,A176),Etapa4!$H$8:$H$307,0),2),"")</f>
        <v/>
      </c>
      <c r="D176" s="27"/>
      <c r="E176" s="28"/>
      <c r="F176" s="29" t="str">
        <f t="shared" si="5"/>
        <v/>
      </c>
      <c r="G176" s="49"/>
      <c r="H176" s="72" t="str">
        <f t="shared" si="6"/>
        <v/>
      </c>
    </row>
    <row r="177" spans="1:8" ht="24.95" customHeight="1">
      <c r="A177" s="34">
        <v>170</v>
      </c>
      <c r="B177" s="36" t="str">
        <f>IFERROR(INDEX(Etapa4!$B$8:$H$307,MATCH(LARGE(Etapa4!$H$8:$H$307,A177),Etapa4!$H$8:$H$307,0),1),"")</f>
        <v/>
      </c>
      <c r="C177" s="36" t="str">
        <f>IFERROR(INDEX(Etapa4!$B$8:$H$307,MATCH(LARGE(Etapa4!$H$8:$H$307,A177),Etapa4!$H$8:$H$307,0),2),"")</f>
        <v/>
      </c>
      <c r="D177" s="27"/>
      <c r="E177" s="28"/>
      <c r="F177" s="29" t="str">
        <f t="shared" si="5"/>
        <v/>
      </c>
      <c r="G177" s="49"/>
      <c r="H177" s="72" t="str">
        <f t="shared" si="6"/>
        <v/>
      </c>
    </row>
    <row r="178" spans="1:8" ht="24.95" customHeight="1">
      <c r="A178" s="34">
        <v>171</v>
      </c>
      <c r="B178" s="36" t="str">
        <f>IFERROR(INDEX(Etapa4!$B$8:$H$307,MATCH(LARGE(Etapa4!$H$8:$H$307,A178),Etapa4!$H$8:$H$307,0),1),"")</f>
        <v/>
      </c>
      <c r="C178" s="36" t="str">
        <f>IFERROR(INDEX(Etapa4!$B$8:$H$307,MATCH(LARGE(Etapa4!$H$8:$H$307,A178),Etapa4!$H$8:$H$307,0),2),"")</f>
        <v/>
      </c>
      <c r="D178" s="27"/>
      <c r="E178" s="28"/>
      <c r="F178" s="29" t="str">
        <f t="shared" si="5"/>
        <v/>
      </c>
      <c r="G178" s="49"/>
      <c r="H178" s="72" t="str">
        <f t="shared" si="6"/>
        <v/>
      </c>
    </row>
    <row r="179" spans="1:8" ht="24.95" customHeight="1">
      <c r="A179" s="34">
        <v>172</v>
      </c>
      <c r="B179" s="36" t="str">
        <f>IFERROR(INDEX(Etapa4!$B$8:$H$307,MATCH(LARGE(Etapa4!$H$8:$H$307,A179),Etapa4!$H$8:$H$307,0),1),"")</f>
        <v/>
      </c>
      <c r="C179" s="36" t="str">
        <f>IFERROR(INDEX(Etapa4!$B$8:$H$307,MATCH(LARGE(Etapa4!$H$8:$H$307,A179),Etapa4!$H$8:$H$307,0),2),"")</f>
        <v/>
      </c>
      <c r="D179" s="27"/>
      <c r="E179" s="28"/>
      <c r="F179" s="29" t="str">
        <f t="shared" si="5"/>
        <v/>
      </c>
      <c r="G179" s="49"/>
      <c r="H179" s="72" t="str">
        <f t="shared" si="6"/>
        <v/>
      </c>
    </row>
    <row r="180" spans="1:8" ht="24.95" customHeight="1">
      <c r="A180" s="34">
        <v>173</v>
      </c>
      <c r="B180" s="36" t="str">
        <f>IFERROR(INDEX(Etapa4!$B$8:$H$307,MATCH(LARGE(Etapa4!$H$8:$H$307,A180),Etapa4!$H$8:$H$307,0),1),"")</f>
        <v/>
      </c>
      <c r="C180" s="36" t="str">
        <f>IFERROR(INDEX(Etapa4!$B$8:$H$307,MATCH(LARGE(Etapa4!$H$8:$H$307,A180),Etapa4!$H$8:$H$307,0),2),"")</f>
        <v/>
      </c>
      <c r="D180" s="27"/>
      <c r="E180" s="28"/>
      <c r="F180" s="29" t="str">
        <f t="shared" si="5"/>
        <v/>
      </c>
      <c r="G180" s="49"/>
      <c r="H180" s="72" t="str">
        <f t="shared" si="6"/>
        <v/>
      </c>
    </row>
    <row r="181" spans="1:8" ht="24.95" customHeight="1">
      <c r="A181" s="34">
        <v>174</v>
      </c>
      <c r="B181" s="36" t="str">
        <f>IFERROR(INDEX(Etapa4!$B$8:$H$307,MATCH(LARGE(Etapa4!$H$8:$H$307,A181),Etapa4!$H$8:$H$307,0),1),"")</f>
        <v/>
      </c>
      <c r="C181" s="36" t="str">
        <f>IFERROR(INDEX(Etapa4!$B$8:$H$307,MATCH(LARGE(Etapa4!$H$8:$H$307,A181),Etapa4!$H$8:$H$307,0),2),"")</f>
        <v/>
      </c>
      <c r="D181" s="27"/>
      <c r="E181" s="28"/>
      <c r="F181" s="29" t="str">
        <f t="shared" si="5"/>
        <v/>
      </c>
      <c r="G181" s="49"/>
      <c r="H181" s="72" t="str">
        <f t="shared" si="6"/>
        <v/>
      </c>
    </row>
    <row r="182" spans="1:8" ht="24.95" customHeight="1">
      <c r="A182" s="34">
        <v>175</v>
      </c>
      <c r="B182" s="36" t="str">
        <f>IFERROR(INDEX(Etapa4!$B$8:$H$307,MATCH(LARGE(Etapa4!$H$8:$H$307,A182),Etapa4!$H$8:$H$307,0),1),"")</f>
        <v/>
      </c>
      <c r="C182" s="36" t="str">
        <f>IFERROR(INDEX(Etapa4!$B$8:$H$307,MATCH(LARGE(Etapa4!$H$8:$H$307,A182),Etapa4!$H$8:$H$307,0),2),"")</f>
        <v/>
      </c>
      <c r="D182" s="27"/>
      <c r="E182" s="28"/>
      <c r="F182" s="29" t="str">
        <f t="shared" si="5"/>
        <v/>
      </c>
      <c r="G182" s="49"/>
      <c r="H182" s="72" t="str">
        <f t="shared" si="6"/>
        <v/>
      </c>
    </row>
    <row r="183" spans="1:8" ht="24.95" customHeight="1">
      <c r="A183" s="34">
        <v>176</v>
      </c>
      <c r="B183" s="36" t="str">
        <f>IFERROR(INDEX(Etapa4!$B$8:$H$307,MATCH(LARGE(Etapa4!$H$8:$H$307,A183),Etapa4!$H$8:$H$307,0),1),"")</f>
        <v/>
      </c>
      <c r="C183" s="36" t="str">
        <f>IFERROR(INDEX(Etapa4!$B$8:$H$307,MATCH(LARGE(Etapa4!$H$8:$H$307,A183),Etapa4!$H$8:$H$307,0),2),"")</f>
        <v/>
      </c>
      <c r="D183" s="27"/>
      <c r="E183" s="28"/>
      <c r="F183" s="29" t="str">
        <f t="shared" si="5"/>
        <v/>
      </c>
      <c r="G183" s="49"/>
      <c r="H183" s="72" t="str">
        <f t="shared" si="6"/>
        <v/>
      </c>
    </row>
    <row r="184" spans="1:8" ht="24.95" customHeight="1">
      <c r="A184" s="34">
        <v>177</v>
      </c>
      <c r="B184" s="36" t="str">
        <f>IFERROR(INDEX(Etapa4!$B$8:$H$307,MATCH(LARGE(Etapa4!$H$8:$H$307,A184),Etapa4!$H$8:$H$307,0),1),"")</f>
        <v/>
      </c>
      <c r="C184" s="36" t="str">
        <f>IFERROR(INDEX(Etapa4!$B$8:$H$307,MATCH(LARGE(Etapa4!$H$8:$H$307,A184),Etapa4!$H$8:$H$307,0),2),"")</f>
        <v/>
      </c>
      <c r="D184" s="27"/>
      <c r="E184" s="28"/>
      <c r="F184" s="29" t="str">
        <f t="shared" si="5"/>
        <v/>
      </c>
      <c r="G184" s="49"/>
      <c r="H184" s="72" t="str">
        <f t="shared" si="6"/>
        <v/>
      </c>
    </row>
    <row r="185" spans="1:8" ht="24.95" customHeight="1">
      <c r="A185" s="34">
        <v>178</v>
      </c>
      <c r="B185" s="36" t="str">
        <f>IFERROR(INDEX(Etapa4!$B$8:$H$307,MATCH(LARGE(Etapa4!$H$8:$H$307,A185),Etapa4!$H$8:$H$307,0),1),"")</f>
        <v/>
      </c>
      <c r="C185" s="36" t="str">
        <f>IFERROR(INDEX(Etapa4!$B$8:$H$307,MATCH(LARGE(Etapa4!$H$8:$H$307,A185),Etapa4!$H$8:$H$307,0),2),"")</f>
        <v/>
      </c>
      <c r="D185" s="27"/>
      <c r="E185" s="28"/>
      <c r="F185" s="29" t="str">
        <f t="shared" si="5"/>
        <v/>
      </c>
      <c r="G185" s="49"/>
      <c r="H185" s="72" t="str">
        <f t="shared" si="6"/>
        <v/>
      </c>
    </row>
    <row r="186" spans="1:8" ht="24.95" customHeight="1">
      <c r="A186" s="34">
        <v>179</v>
      </c>
      <c r="B186" s="36" t="str">
        <f>IFERROR(INDEX(Etapa4!$B$8:$H$307,MATCH(LARGE(Etapa4!$H$8:$H$307,A186),Etapa4!$H$8:$H$307,0),1),"")</f>
        <v/>
      </c>
      <c r="C186" s="36" t="str">
        <f>IFERROR(INDEX(Etapa4!$B$8:$H$307,MATCH(LARGE(Etapa4!$H$8:$H$307,A186),Etapa4!$H$8:$H$307,0),2),"")</f>
        <v/>
      </c>
      <c r="D186" s="27"/>
      <c r="E186" s="28"/>
      <c r="F186" s="29" t="str">
        <f t="shared" si="5"/>
        <v/>
      </c>
      <c r="G186" s="49"/>
      <c r="H186" s="72" t="str">
        <f t="shared" si="6"/>
        <v/>
      </c>
    </row>
    <row r="187" spans="1:8" ht="24.95" customHeight="1">
      <c r="A187" s="34">
        <v>180</v>
      </c>
      <c r="B187" s="36" t="str">
        <f>IFERROR(INDEX(Etapa4!$B$8:$H$307,MATCH(LARGE(Etapa4!$H$8:$H$307,A187),Etapa4!$H$8:$H$307,0),1),"")</f>
        <v/>
      </c>
      <c r="C187" s="36" t="str">
        <f>IFERROR(INDEX(Etapa4!$B$8:$H$307,MATCH(LARGE(Etapa4!$H$8:$H$307,A187),Etapa4!$H$8:$H$307,0),2),"")</f>
        <v/>
      </c>
      <c r="D187" s="27"/>
      <c r="E187" s="28"/>
      <c r="F187" s="29" t="str">
        <f t="shared" si="5"/>
        <v/>
      </c>
      <c r="G187" s="49"/>
      <c r="H187" s="72" t="str">
        <f t="shared" si="6"/>
        <v/>
      </c>
    </row>
    <row r="188" spans="1:8" ht="24.95" customHeight="1">
      <c r="A188" s="34">
        <v>181</v>
      </c>
      <c r="B188" s="36" t="str">
        <f>IFERROR(INDEX(Etapa4!$B$8:$H$307,MATCH(LARGE(Etapa4!$H$8:$H$307,A188),Etapa4!$H$8:$H$307,0),1),"")</f>
        <v/>
      </c>
      <c r="C188" s="36" t="str">
        <f>IFERROR(INDEX(Etapa4!$B$8:$H$307,MATCH(LARGE(Etapa4!$H$8:$H$307,A188),Etapa4!$H$8:$H$307,0),2),"")</f>
        <v/>
      </c>
      <c r="D188" s="27"/>
      <c r="E188" s="28"/>
      <c r="F188" s="29" t="str">
        <f t="shared" si="5"/>
        <v/>
      </c>
      <c r="G188" s="49"/>
      <c r="H188" s="72" t="str">
        <f t="shared" si="6"/>
        <v/>
      </c>
    </row>
    <row r="189" spans="1:8" ht="24.95" customHeight="1">
      <c r="A189" s="34">
        <v>182</v>
      </c>
      <c r="B189" s="36" t="str">
        <f>IFERROR(INDEX(Etapa4!$B$8:$H$307,MATCH(LARGE(Etapa4!$H$8:$H$307,A189),Etapa4!$H$8:$H$307,0),1),"")</f>
        <v/>
      </c>
      <c r="C189" s="36" t="str">
        <f>IFERROR(INDEX(Etapa4!$B$8:$H$307,MATCH(LARGE(Etapa4!$H$8:$H$307,A189),Etapa4!$H$8:$H$307,0),2),"")</f>
        <v/>
      </c>
      <c r="D189" s="27"/>
      <c r="E189" s="28"/>
      <c r="F189" s="29" t="str">
        <f t="shared" si="5"/>
        <v/>
      </c>
      <c r="G189" s="49"/>
      <c r="H189" s="72" t="str">
        <f t="shared" si="6"/>
        <v/>
      </c>
    </row>
    <row r="190" spans="1:8" ht="24.95" customHeight="1">
      <c r="A190" s="34">
        <v>183</v>
      </c>
      <c r="B190" s="36" t="str">
        <f>IFERROR(INDEX(Etapa4!$B$8:$H$307,MATCH(LARGE(Etapa4!$H$8:$H$307,A190),Etapa4!$H$8:$H$307,0),1),"")</f>
        <v/>
      </c>
      <c r="C190" s="36" t="str">
        <f>IFERROR(INDEX(Etapa4!$B$8:$H$307,MATCH(LARGE(Etapa4!$H$8:$H$307,A190),Etapa4!$H$8:$H$307,0),2),"")</f>
        <v/>
      </c>
      <c r="D190" s="27"/>
      <c r="E190" s="28"/>
      <c r="F190" s="29" t="str">
        <f t="shared" si="5"/>
        <v/>
      </c>
      <c r="G190" s="49"/>
      <c r="H190" s="72" t="str">
        <f t="shared" si="6"/>
        <v/>
      </c>
    </row>
    <row r="191" spans="1:8" ht="24.95" customHeight="1">
      <c r="A191" s="34">
        <v>184</v>
      </c>
      <c r="B191" s="36" t="str">
        <f>IFERROR(INDEX(Etapa4!$B$8:$H$307,MATCH(LARGE(Etapa4!$H$8:$H$307,A191),Etapa4!$H$8:$H$307,0),1),"")</f>
        <v/>
      </c>
      <c r="C191" s="36" t="str">
        <f>IFERROR(INDEX(Etapa4!$B$8:$H$307,MATCH(LARGE(Etapa4!$H$8:$H$307,A191),Etapa4!$H$8:$H$307,0),2),"")</f>
        <v/>
      </c>
      <c r="D191" s="27"/>
      <c r="E191" s="28"/>
      <c r="F191" s="29" t="str">
        <f t="shared" si="5"/>
        <v/>
      </c>
      <c r="G191" s="49"/>
      <c r="H191" s="72" t="str">
        <f t="shared" si="6"/>
        <v/>
      </c>
    </row>
    <row r="192" spans="1:8" ht="24.95" customHeight="1">
      <c r="A192" s="34">
        <v>185</v>
      </c>
      <c r="B192" s="36" t="str">
        <f>IFERROR(INDEX(Etapa4!$B$8:$H$307,MATCH(LARGE(Etapa4!$H$8:$H$307,A192),Etapa4!$H$8:$H$307,0),1),"")</f>
        <v/>
      </c>
      <c r="C192" s="36" t="str">
        <f>IFERROR(INDEX(Etapa4!$B$8:$H$307,MATCH(LARGE(Etapa4!$H$8:$H$307,A192),Etapa4!$H$8:$H$307,0),2),"")</f>
        <v/>
      </c>
      <c r="D192" s="27"/>
      <c r="E192" s="28"/>
      <c r="F192" s="29" t="str">
        <f t="shared" si="5"/>
        <v/>
      </c>
      <c r="G192" s="49"/>
      <c r="H192" s="72" t="str">
        <f t="shared" si="6"/>
        <v/>
      </c>
    </row>
    <row r="193" spans="1:8" ht="24.95" customHeight="1">
      <c r="A193" s="34">
        <v>186</v>
      </c>
      <c r="B193" s="36" t="str">
        <f>IFERROR(INDEX(Etapa4!$B$8:$H$307,MATCH(LARGE(Etapa4!$H$8:$H$307,A193),Etapa4!$H$8:$H$307,0),1),"")</f>
        <v/>
      </c>
      <c r="C193" s="36" t="str">
        <f>IFERROR(INDEX(Etapa4!$B$8:$H$307,MATCH(LARGE(Etapa4!$H$8:$H$307,A193),Etapa4!$H$8:$H$307,0),2),"")</f>
        <v/>
      </c>
      <c r="D193" s="27"/>
      <c r="E193" s="28"/>
      <c r="F193" s="29" t="str">
        <f t="shared" si="5"/>
        <v/>
      </c>
      <c r="G193" s="49"/>
      <c r="H193" s="72" t="str">
        <f t="shared" si="6"/>
        <v/>
      </c>
    </row>
    <row r="194" spans="1:8" ht="24.95" customHeight="1">
      <c r="A194" s="34">
        <v>187</v>
      </c>
      <c r="B194" s="36" t="str">
        <f>IFERROR(INDEX(Etapa4!$B$8:$H$307,MATCH(LARGE(Etapa4!$H$8:$H$307,A194),Etapa4!$H$8:$H$307,0),1),"")</f>
        <v/>
      </c>
      <c r="C194" s="36" t="str">
        <f>IFERROR(INDEX(Etapa4!$B$8:$H$307,MATCH(LARGE(Etapa4!$H$8:$H$307,A194),Etapa4!$H$8:$H$307,0),2),"")</f>
        <v/>
      </c>
      <c r="D194" s="27"/>
      <c r="E194" s="28"/>
      <c r="F194" s="29" t="str">
        <f t="shared" si="5"/>
        <v/>
      </c>
      <c r="G194" s="49"/>
      <c r="H194" s="72" t="str">
        <f t="shared" si="6"/>
        <v/>
      </c>
    </row>
    <row r="195" spans="1:8" ht="24.95" customHeight="1">
      <c r="A195" s="34">
        <v>188</v>
      </c>
      <c r="B195" s="36" t="str">
        <f>IFERROR(INDEX(Etapa4!$B$8:$H$307,MATCH(LARGE(Etapa4!$H$8:$H$307,A195),Etapa4!$H$8:$H$307,0),1),"")</f>
        <v/>
      </c>
      <c r="C195" s="36" t="str">
        <f>IFERROR(INDEX(Etapa4!$B$8:$H$307,MATCH(LARGE(Etapa4!$H$8:$H$307,A195),Etapa4!$H$8:$H$307,0),2),"")</f>
        <v/>
      </c>
      <c r="D195" s="27"/>
      <c r="E195" s="28"/>
      <c r="F195" s="29" t="str">
        <f t="shared" si="5"/>
        <v/>
      </c>
      <c r="G195" s="49"/>
      <c r="H195" s="72" t="str">
        <f t="shared" si="6"/>
        <v/>
      </c>
    </row>
    <row r="196" spans="1:8" ht="24.95" customHeight="1">
      <c r="A196" s="34">
        <v>189</v>
      </c>
      <c r="B196" s="36" t="str">
        <f>IFERROR(INDEX(Etapa4!$B$8:$H$307,MATCH(LARGE(Etapa4!$H$8:$H$307,A196),Etapa4!$H$8:$H$307,0),1),"")</f>
        <v/>
      </c>
      <c r="C196" s="36" t="str">
        <f>IFERROR(INDEX(Etapa4!$B$8:$H$307,MATCH(LARGE(Etapa4!$H$8:$H$307,A196),Etapa4!$H$8:$H$307,0),2),"")</f>
        <v/>
      </c>
      <c r="D196" s="27"/>
      <c r="E196" s="28"/>
      <c r="F196" s="29" t="str">
        <f t="shared" si="5"/>
        <v/>
      </c>
      <c r="G196" s="49"/>
      <c r="H196" s="72" t="str">
        <f t="shared" si="6"/>
        <v/>
      </c>
    </row>
    <row r="197" spans="1:8" ht="24.95" customHeight="1">
      <c r="A197" s="34">
        <v>190</v>
      </c>
      <c r="B197" s="36" t="str">
        <f>IFERROR(INDEX(Etapa4!$B$8:$H$307,MATCH(LARGE(Etapa4!$H$8:$H$307,A197),Etapa4!$H$8:$H$307,0),1),"")</f>
        <v/>
      </c>
      <c r="C197" s="36" t="str">
        <f>IFERROR(INDEX(Etapa4!$B$8:$H$307,MATCH(LARGE(Etapa4!$H$8:$H$307,A197),Etapa4!$H$8:$H$307,0),2),"")</f>
        <v/>
      </c>
      <c r="D197" s="27"/>
      <c r="E197" s="28"/>
      <c r="F197" s="29" t="str">
        <f t="shared" si="5"/>
        <v/>
      </c>
      <c r="G197" s="49"/>
      <c r="H197" s="72" t="str">
        <f t="shared" si="6"/>
        <v/>
      </c>
    </row>
    <row r="198" spans="1:8" ht="24.95" customHeight="1">
      <c r="A198" s="34">
        <v>191</v>
      </c>
      <c r="B198" s="36" t="str">
        <f>IFERROR(INDEX(Etapa4!$B$8:$H$307,MATCH(LARGE(Etapa4!$H$8:$H$307,A198),Etapa4!$H$8:$H$307,0),1),"")</f>
        <v/>
      </c>
      <c r="C198" s="36" t="str">
        <f>IFERROR(INDEX(Etapa4!$B$8:$H$307,MATCH(LARGE(Etapa4!$H$8:$H$307,A198),Etapa4!$H$8:$H$307,0),2),"")</f>
        <v/>
      </c>
      <c r="D198" s="27"/>
      <c r="E198" s="28"/>
      <c r="F198" s="29" t="str">
        <f t="shared" si="5"/>
        <v/>
      </c>
      <c r="G198" s="49"/>
      <c r="H198" s="72" t="str">
        <f t="shared" si="6"/>
        <v/>
      </c>
    </row>
    <row r="199" spans="1:8" ht="24.95" customHeight="1">
      <c r="A199" s="34">
        <v>192</v>
      </c>
      <c r="B199" s="36" t="str">
        <f>IFERROR(INDEX(Etapa4!$B$8:$H$307,MATCH(LARGE(Etapa4!$H$8:$H$307,A199),Etapa4!$H$8:$H$307,0),1),"")</f>
        <v/>
      </c>
      <c r="C199" s="36" t="str">
        <f>IFERROR(INDEX(Etapa4!$B$8:$H$307,MATCH(LARGE(Etapa4!$H$8:$H$307,A199),Etapa4!$H$8:$H$307,0),2),"")</f>
        <v/>
      </c>
      <c r="D199" s="27"/>
      <c r="E199" s="28"/>
      <c r="F199" s="29" t="str">
        <f t="shared" si="5"/>
        <v/>
      </c>
      <c r="G199" s="49"/>
      <c r="H199" s="72" t="str">
        <f t="shared" si="6"/>
        <v/>
      </c>
    </row>
    <row r="200" spans="1:8" ht="24.95" customHeight="1">
      <c r="A200" s="34">
        <v>193</v>
      </c>
      <c r="B200" s="36" t="str">
        <f>IFERROR(INDEX(Etapa4!$B$8:$H$307,MATCH(LARGE(Etapa4!$H$8:$H$307,A200),Etapa4!$H$8:$H$307,0),1),"")</f>
        <v/>
      </c>
      <c r="C200" s="36" t="str">
        <f>IFERROR(INDEX(Etapa4!$B$8:$H$307,MATCH(LARGE(Etapa4!$H$8:$H$307,A200),Etapa4!$H$8:$H$307,0),2),"")</f>
        <v/>
      </c>
      <c r="D200" s="27"/>
      <c r="E200" s="28"/>
      <c r="F200" s="29" t="str">
        <f t="shared" si="5"/>
        <v/>
      </c>
      <c r="G200" s="49"/>
      <c r="H200" s="72" t="str">
        <f t="shared" si="6"/>
        <v/>
      </c>
    </row>
    <row r="201" spans="1:8" ht="24.95" customHeight="1">
      <c r="A201" s="34">
        <v>194</v>
      </c>
      <c r="B201" s="36" t="str">
        <f>IFERROR(INDEX(Etapa4!$B$8:$H$307,MATCH(LARGE(Etapa4!$H$8:$H$307,A201),Etapa4!$H$8:$H$307,0),1),"")</f>
        <v/>
      </c>
      <c r="C201" s="36" t="str">
        <f>IFERROR(INDEX(Etapa4!$B$8:$H$307,MATCH(LARGE(Etapa4!$H$8:$H$307,A201),Etapa4!$H$8:$H$307,0),2),"")</f>
        <v/>
      </c>
      <c r="D201" s="27"/>
      <c r="E201" s="28"/>
      <c r="F201" s="29" t="str">
        <f t="shared" ref="F201:F264" si="7">IF(OR(B201="",D201=""),"",IFERROR(IF(D201&gt;$N$9,$O$8,IF(D201&gt;$N$10,$O$9,IF(D201&gt;$N$11,$O$10,IF(D201&gt;$N$12,$O$11,$O$12)))),""))</f>
        <v/>
      </c>
      <c r="G201" s="49"/>
      <c r="H201" s="72" t="str">
        <f t="shared" ref="H201:H264" si="8">IF(OR(B201="",E201="",E201&lt;&gt;"Aprovado"),"",D201+(ROW()/100000))</f>
        <v/>
      </c>
    </row>
    <row r="202" spans="1:8" ht="24.95" customHeight="1">
      <c r="A202" s="34">
        <v>195</v>
      </c>
      <c r="B202" s="36" t="str">
        <f>IFERROR(INDEX(Etapa4!$B$8:$H$307,MATCH(LARGE(Etapa4!$H$8:$H$307,A202),Etapa4!$H$8:$H$307,0),1),"")</f>
        <v/>
      </c>
      <c r="C202" s="36" t="str">
        <f>IFERROR(INDEX(Etapa4!$B$8:$H$307,MATCH(LARGE(Etapa4!$H$8:$H$307,A202),Etapa4!$H$8:$H$307,0),2),"")</f>
        <v/>
      </c>
      <c r="D202" s="27"/>
      <c r="E202" s="28"/>
      <c r="F202" s="29" t="str">
        <f t="shared" si="7"/>
        <v/>
      </c>
      <c r="G202" s="49"/>
      <c r="H202" s="72" t="str">
        <f t="shared" si="8"/>
        <v/>
      </c>
    </row>
    <row r="203" spans="1:8" ht="24.95" customHeight="1">
      <c r="A203" s="34">
        <v>196</v>
      </c>
      <c r="B203" s="36" t="str">
        <f>IFERROR(INDEX(Etapa4!$B$8:$H$307,MATCH(LARGE(Etapa4!$H$8:$H$307,A203),Etapa4!$H$8:$H$307,0),1),"")</f>
        <v/>
      </c>
      <c r="C203" s="36" t="str">
        <f>IFERROR(INDEX(Etapa4!$B$8:$H$307,MATCH(LARGE(Etapa4!$H$8:$H$307,A203),Etapa4!$H$8:$H$307,0),2),"")</f>
        <v/>
      </c>
      <c r="D203" s="27"/>
      <c r="E203" s="28"/>
      <c r="F203" s="29" t="str">
        <f t="shared" si="7"/>
        <v/>
      </c>
      <c r="G203" s="49"/>
      <c r="H203" s="72" t="str">
        <f t="shared" si="8"/>
        <v/>
      </c>
    </row>
    <row r="204" spans="1:8" ht="24.95" customHeight="1">
      <c r="A204" s="34">
        <v>197</v>
      </c>
      <c r="B204" s="36" t="str">
        <f>IFERROR(INDEX(Etapa4!$B$8:$H$307,MATCH(LARGE(Etapa4!$H$8:$H$307,A204),Etapa4!$H$8:$H$307,0),1),"")</f>
        <v/>
      </c>
      <c r="C204" s="36" t="str">
        <f>IFERROR(INDEX(Etapa4!$B$8:$H$307,MATCH(LARGE(Etapa4!$H$8:$H$307,A204),Etapa4!$H$8:$H$307,0),2),"")</f>
        <v/>
      </c>
      <c r="D204" s="27"/>
      <c r="E204" s="28"/>
      <c r="F204" s="29" t="str">
        <f t="shared" si="7"/>
        <v/>
      </c>
      <c r="G204" s="49"/>
      <c r="H204" s="72" t="str">
        <f t="shared" si="8"/>
        <v/>
      </c>
    </row>
    <row r="205" spans="1:8" ht="24.95" customHeight="1">
      <c r="A205" s="34">
        <v>198</v>
      </c>
      <c r="B205" s="36" t="str">
        <f>IFERROR(INDEX(Etapa4!$B$8:$H$307,MATCH(LARGE(Etapa4!$H$8:$H$307,A205),Etapa4!$H$8:$H$307,0),1),"")</f>
        <v/>
      </c>
      <c r="C205" s="36" t="str">
        <f>IFERROR(INDEX(Etapa4!$B$8:$H$307,MATCH(LARGE(Etapa4!$H$8:$H$307,A205),Etapa4!$H$8:$H$307,0),2),"")</f>
        <v/>
      </c>
      <c r="D205" s="27"/>
      <c r="E205" s="28"/>
      <c r="F205" s="29" t="str">
        <f t="shared" si="7"/>
        <v/>
      </c>
      <c r="G205" s="49"/>
      <c r="H205" s="72" t="str">
        <f t="shared" si="8"/>
        <v/>
      </c>
    </row>
    <row r="206" spans="1:8" ht="24.95" customHeight="1">
      <c r="A206" s="34">
        <v>199</v>
      </c>
      <c r="B206" s="36" t="str">
        <f>IFERROR(INDEX(Etapa4!$B$8:$H$307,MATCH(LARGE(Etapa4!$H$8:$H$307,A206),Etapa4!$H$8:$H$307,0),1),"")</f>
        <v/>
      </c>
      <c r="C206" s="36" t="str">
        <f>IFERROR(INDEX(Etapa4!$B$8:$H$307,MATCH(LARGE(Etapa4!$H$8:$H$307,A206),Etapa4!$H$8:$H$307,0),2),"")</f>
        <v/>
      </c>
      <c r="D206" s="27"/>
      <c r="E206" s="28"/>
      <c r="F206" s="29" t="str">
        <f t="shared" si="7"/>
        <v/>
      </c>
      <c r="G206" s="49"/>
      <c r="H206" s="72" t="str">
        <f t="shared" si="8"/>
        <v/>
      </c>
    </row>
    <row r="207" spans="1:8" ht="24.95" customHeight="1">
      <c r="A207" s="34">
        <v>200</v>
      </c>
      <c r="B207" s="36" t="str">
        <f>IFERROR(INDEX(Etapa4!$B$8:$H$307,MATCH(LARGE(Etapa4!$H$8:$H$307,A207),Etapa4!$H$8:$H$307,0),1),"")</f>
        <v/>
      </c>
      <c r="C207" s="36" t="str">
        <f>IFERROR(INDEX(Etapa4!$B$8:$H$307,MATCH(LARGE(Etapa4!$H$8:$H$307,A207),Etapa4!$H$8:$H$307,0),2),"")</f>
        <v/>
      </c>
      <c r="D207" s="27"/>
      <c r="E207" s="28"/>
      <c r="F207" s="29" t="str">
        <f t="shared" si="7"/>
        <v/>
      </c>
      <c r="G207" s="49"/>
      <c r="H207" s="72" t="str">
        <f t="shared" si="8"/>
        <v/>
      </c>
    </row>
    <row r="208" spans="1:8" ht="24.95" customHeight="1">
      <c r="A208" s="34">
        <v>201</v>
      </c>
      <c r="B208" s="36" t="str">
        <f>IFERROR(INDEX(Etapa4!$B$8:$H$307,MATCH(LARGE(Etapa4!$H$8:$H$307,A208),Etapa4!$H$8:$H$307,0),1),"")</f>
        <v/>
      </c>
      <c r="C208" s="36" t="str">
        <f>IFERROR(INDEX(Etapa4!$B$8:$H$307,MATCH(LARGE(Etapa4!$H$8:$H$307,A208),Etapa4!$H$8:$H$307,0),2),"")</f>
        <v/>
      </c>
      <c r="D208" s="27"/>
      <c r="E208" s="28"/>
      <c r="F208" s="29" t="str">
        <f t="shared" si="7"/>
        <v/>
      </c>
      <c r="G208" s="49"/>
      <c r="H208" s="72" t="str">
        <f t="shared" si="8"/>
        <v/>
      </c>
    </row>
    <row r="209" spans="1:8" ht="24.95" customHeight="1">
      <c r="A209" s="34">
        <v>202</v>
      </c>
      <c r="B209" s="36" t="str">
        <f>IFERROR(INDEX(Etapa4!$B$8:$H$307,MATCH(LARGE(Etapa4!$H$8:$H$307,A209),Etapa4!$H$8:$H$307,0),1),"")</f>
        <v/>
      </c>
      <c r="C209" s="36" t="str">
        <f>IFERROR(INDEX(Etapa4!$B$8:$H$307,MATCH(LARGE(Etapa4!$H$8:$H$307,A209),Etapa4!$H$8:$H$307,0),2),"")</f>
        <v/>
      </c>
      <c r="D209" s="27"/>
      <c r="E209" s="28"/>
      <c r="F209" s="29" t="str">
        <f t="shared" si="7"/>
        <v/>
      </c>
      <c r="G209" s="49"/>
      <c r="H209" s="72" t="str">
        <f t="shared" si="8"/>
        <v/>
      </c>
    </row>
    <row r="210" spans="1:8" ht="24.95" customHeight="1">
      <c r="A210" s="34">
        <v>203</v>
      </c>
      <c r="B210" s="36" t="str">
        <f>IFERROR(INDEX(Etapa4!$B$8:$H$307,MATCH(LARGE(Etapa4!$H$8:$H$307,A210),Etapa4!$H$8:$H$307,0),1),"")</f>
        <v/>
      </c>
      <c r="C210" s="36" t="str">
        <f>IFERROR(INDEX(Etapa4!$B$8:$H$307,MATCH(LARGE(Etapa4!$H$8:$H$307,A210),Etapa4!$H$8:$H$307,0),2),"")</f>
        <v/>
      </c>
      <c r="D210" s="27"/>
      <c r="E210" s="28"/>
      <c r="F210" s="29" t="str">
        <f t="shared" si="7"/>
        <v/>
      </c>
      <c r="G210" s="49"/>
      <c r="H210" s="72" t="str">
        <f t="shared" si="8"/>
        <v/>
      </c>
    </row>
    <row r="211" spans="1:8" ht="24.95" customHeight="1">
      <c r="A211" s="34">
        <v>204</v>
      </c>
      <c r="B211" s="36" t="str">
        <f>IFERROR(INDEX(Etapa4!$B$8:$H$307,MATCH(LARGE(Etapa4!$H$8:$H$307,A211),Etapa4!$H$8:$H$307,0),1),"")</f>
        <v/>
      </c>
      <c r="C211" s="36" t="str">
        <f>IFERROR(INDEX(Etapa4!$B$8:$H$307,MATCH(LARGE(Etapa4!$H$8:$H$307,A211),Etapa4!$H$8:$H$307,0),2),"")</f>
        <v/>
      </c>
      <c r="D211" s="27"/>
      <c r="E211" s="28"/>
      <c r="F211" s="29" t="str">
        <f t="shared" si="7"/>
        <v/>
      </c>
      <c r="G211" s="49"/>
      <c r="H211" s="72" t="str">
        <f t="shared" si="8"/>
        <v/>
      </c>
    </row>
    <row r="212" spans="1:8" ht="24.95" customHeight="1">
      <c r="A212" s="34">
        <v>205</v>
      </c>
      <c r="B212" s="36" t="str">
        <f>IFERROR(INDEX(Etapa4!$B$8:$H$307,MATCH(LARGE(Etapa4!$H$8:$H$307,A212),Etapa4!$H$8:$H$307,0),1),"")</f>
        <v/>
      </c>
      <c r="C212" s="36" t="str">
        <f>IFERROR(INDEX(Etapa4!$B$8:$H$307,MATCH(LARGE(Etapa4!$H$8:$H$307,A212),Etapa4!$H$8:$H$307,0),2),"")</f>
        <v/>
      </c>
      <c r="D212" s="27"/>
      <c r="E212" s="28"/>
      <c r="F212" s="29" t="str">
        <f t="shared" si="7"/>
        <v/>
      </c>
      <c r="G212" s="49"/>
      <c r="H212" s="72" t="str">
        <f t="shared" si="8"/>
        <v/>
      </c>
    </row>
    <row r="213" spans="1:8" ht="24.95" customHeight="1">
      <c r="A213" s="34">
        <v>206</v>
      </c>
      <c r="B213" s="36" t="str">
        <f>IFERROR(INDEX(Etapa4!$B$8:$H$307,MATCH(LARGE(Etapa4!$H$8:$H$307,A213),Etapa4!$H$8:$H$307,0),1),"")</f>
        <v/>
      </c>
      <c r="C213" s="36" t="str">
        <f>IFERROR(INDEX(Etapa4!$B$8:$H$307,MATCH(LARGE(Etapa4!$H$8:$H$307,A213),Etapa4!$H$8:$H$307,0),2),"")</f>
        <v/>
      </c>
      <c r="D213" s="27"/>
      <c r="E213" s="28"/>
      <c r="F213" s="29" t="str">
        <f t="shared" si="7"/>
        <v/>
      </c>
      <c r="G213" s="49"/>
      <c r="H213" s="72" t="str">
        <f t="shared" si="8"/>
        <v/>
      </c>
    </row>
    <row r="214" spans="1:8" ht="24.95" customHeight="1">
      <c r="A214" s="34">
        <v>207</v>
      </c>
      <c r="B214" s="36" t="str">
        <f>IFERROR(INDEX(Etapa4!$B$8:$H$307,MATCH(LARGE(Etapa4!$H$8:$H$307,A214),Etapa4!$H$8:$H$307,0),1),"")</f>
        <v/>
      </c>
      <c r="C214" s="36" t="str">
        <f>IFERROR(INDEX(Etapa4!$B$8:$H$307,MATCH(LARGE(Etapa4!$H$8:$H$307,A214),Etapa4!$H$8:$H$307,0),2),"")</f>
        <v/>
      </c>
      <c r="D214" s="27"/>
      <c r="E214" s="28"/>
      <c r="F214" s="29" t="str">
        <f t="shared" si="7"/>
        <v/>
      </c>
      <c r="G214" s="49"/>
      <c r="H214" s="72" t="str">
        <f t="shared" si="8"/>
        <v/>
      </c>
    </row>
    <row r="215" spans="1:8" ht="24.95" customHeight="1">
      <c r="A215" s="34">
        <v>208</v>
      </c>
      <c r="B215" s="36" t="str">
        <f>IFERROR(INDEX(Etapa4!$B$8:$H$307,MATCH(LARGE(Etapa4!$H$8:$H$307,A215),Etapa4!$H$8:$H$307,0),1),"")</f>
        <v/>
      </c>
      <c r="C215" s="36" t="str">
        <f>IFERROR(INDEX(Etapa4!$B$8:$H$307,MATCH(LARGE(Etapa4!$H$8:$H$307,A215),Etapa4!$H$8:$H$307,0),2),"")</f>
        <v/>
      </c>
      <c r="D215" s="27"/>
      <c r="E215" s="28"/>
      <c r="F215" s="29" t="str">
        <f t="shared" si="7"/>
        <v/>
      </c>
      <c r="G215" s="49"/>
      <c r="H215" s="72" t="str">
        <f t="shared" si="8"/>
        <v/>
      </c>
    </row>
    <row r="216" spans="1:8" ht="24.95" customHeight="1">
      <c r="A216" s="34">
        <v>209</v>
      </c>
      <c r="B216" s="36" t="str">
        <f>IFERROR(INDEX(Etapa4!$B$8:$H$307,MATCH(LARGE(Etapa4!$H$8:$H$307,A216),Etapa4!$H$8:$H$307,0),1),"")</f>
        <v/>
      </c>
      <c r="C216" s="36" t="str">
        <f>IFERROR(INDEX(Etapa4!$B$8:$H$307,MATCH(LARGE(Etapa4!$H$8:$H$307,A216),Etapa4!$H$8:$H$307,0),2),"")</f>
        <v/>
      </c>
      <c r="D216" s="27"/>
      <c r="E216" s="28"/>
      <c r="F216" s="29" t="str">
        <f t="shared" si="7"/>
        <v/>
      </c>
      <c r="G216" s="49"/>
      <c r="H216" s="72" t="str">
        <f t="shared" si="8"/>
        <v/>
      </c>
    </row>
    <row r="217" spans="1:8" ht="24.95" customHeight="1">
      <c r="A217" s="34">
        <v>210</v>
      </c>
      <c r="B217" s="36" t="str">
        <f>IFERROR(INDEX(Etapa4!$B$8:$H$307,MATCH(LARGE(Etapa4!$H$8:$H$307,A217),Etapa4!$H$8:$H$307,0),1),"")</f>
        <v/>
      </c>
      <c r="C217" s="36" t="str">
        <f>IFERROR(INDEX(Etapa4!$B$8:$H$307,MATCH(LARGE(Etapa4!$H$8:$H$307,A217),Etapa4!$H$8:$H$307,0),2),"")</f>
        <v/>
      </c>
      <c r="D217" s="27"/>
      <c r="E217" s="28"/>
      <c r="F217" s="29" t="str">
        <f t="shared" si="7"/>
        <v/>
      </c>
      <c r="G217" s="49"/>
      <c r="H217" s="72" t="str">
        <f t="shared" si="8"/>
        <v/>
      </c>
    </row>
    <row r="218" spans="1:8" ht="24.95" customHeight="1">
      <c r="A218" s="34">
        <v>211</v>
      </c>
      <c r="B218" s="36" t="str">
        <f>IFERROR(INDEX(Etapa4!$B$8:$H$307,MATCH(LARGE(Etapa4!$H$8:$H$307,A218),Etapa4!$H$8:$H$307,0),1),"")</f>
        <v/>
      </c>
      <c r="C218" s="36" t="str">
        <f>IFERROR(INDEX(Etapa4!$B$8:$H$307,MATCH(LARGE(Etapa4!$H$8:$H$307,A218),Etapa4!$H$8:$H$307,0),2),"")</f>
        <v/>
      </c>
      <c r="D218" s="27"/>
      <c r="E218" s="28"/>
      <c r="F218" s="29" t="str">
        <f t="shared" si="7"/>
        <v/>
      </c>
      <c r="G218" s="49"/>
      <c r="H218" s="72" t="str">
        <f t="shared" si="8"/>
        <v/>
      </c>
    </row>
    <row r="219" spans="1:8" ht="24.95" customHeight="1">
      <c r="A219" s="34">
        <v>212</v>
      </c>
      <c r="B219" s="36" t="str">
        <f>IFERROR(INDEX(Etapa4!$B$8:$H$307,MATCH(LARGE(Etapa4!$H$8:$H$307,A219),Etapa4!$H$8:$H$307,0),1),"")</f>
        <v/>
      </c>
      <c r="C219" s="36" t="str">
        <f>IFERROR(INDEX(Etapa4!$B$8:$H$307,MATCH(LARGE(Etapa4!$H$8:$H$307,A219),Etapa4!$H$8:$H$307,0),2),"")</f>
        <v/>
      </c>
      <c r="D219" s="27"/>
      <c r="E219" s="28"/>
      <c r="F219" s="29" t="str">
        <f t="shared" si="7"/>
        <v/>
      </c>
      <c r="G219" s="49"/>
      <c r="H219" s="72" t="str">
        <f t="shared" si="8"/>
        <v/>
      </c>
    </row>
    <row r="220" spans="1:8" ht="24.95" customHeight="1">
      <c r="A220" s="34">
        <v>213</v>
      </c>
      <c r="B220" s="36" t="str">
        <f>IFERROR(INDEX(Etapa4!$B$8:$H$307,MATCH(LARGE(Etapa4!$H$8:$H$307,A220),Etapa4!$H$8:$H$307,0),1),"")</f>
        <v/>
      </c>
      <c r="C220" s="36" t="str">
        <f>IFERROR(INDEX(Etapa4!$B$8:$H$307,MATCH(LARGE(Etapa4!$H$8:$H$307,A220),Etapa4!$H$8:$H$307,0),2),"")</f>
        <v/>
      </c>
      <c r="D220" s="27"/>
      <c r="E220" s="28"/>
      <c r="F220" s="29" t="str">
        <f t="shared" si="7"/>
        <v/>
      </c>
      <c r="G220" s="49"/>
      <c r="H220" s="72" t="str">
        <f t="shared" si="8"/>
        <v/>
      </c>
    </row>
    <row r="221" spans="1:8" ht="24.95" customHeight="1">
      <c r="A221" s="34">
        <v>214</v>
      </c>
      <c r="B221" s="36" t="str">
        <f>IFERROR(INDEX(Etapa4!$B$8:$H$307,MATCH(LARGE(Etapa4!$H$8:$H$307,A221),Etapa4!$H$8:$H$307,0),1),"")</f>
        <v/>
      </c>
      <c r="C221" s="36" t="str">
        <f>IFERROR(INDEX(Etapa4!$B$8:$H$307,MATCH(LARGE(Etapa4!$H$8:$H$307,A221),Etapa4!$H$8:$H$307,0),2),"")</f>
        <v/>
      </c>
      <c r="D221" s="27"/>
      <c r="E221" s="28"/>
      <c r="F221" s="29" t="str">
        <f t="shared" si="7"/>
        <v/>
      </c>
      <c r="G221" s="49"/>
      <c r="H221" s="72" t="str">
        <f t="shared" si="8"/>
        <v/>
      </c>
    </row>
    <row r="222" spans="1:8" ht="24.95" customHeight="1">
      <c r="A222" s="34">
        <v>215</v>
      </c>
      <c r="B222" s="36" t="str">
        <f>IFERROR(INDEX(Etapa4!$B$8:$H$307,MATCH(LARGE(Etapa4!$H$8:$H$307,A222),Etapa4!$H$8:$H$307,0),1),"")</f>
        <v/>
      </c>
      <c r="C222" s="36" t="str">
        <f>IFERROR(INDEX(Etapa4!$B$8:$H$307,MATCH(LARGE(Etapa4!$H$8:$H$307,A222),Etapa4!$H$8:$H$307,0),2),"")</f>
        <v/>
      </c>
      <c r="D222" s="27"/>
      <c r="E222" s="28"/>
      <c r="F222" s="29" t="str">
        <f t="shared" si="7"/>
        <v/>
      </c>
      <c r="G222" s="49"/>
      <c r="H222" s="72" t="str">
        <f t="shared" si="8"/>
        <v/>
      </c>
    </row>
    <row r="223" spans="1:8" ht="24.95" customHeight="1">
      <c r="A223" s="34">
        <v>216</v>
      </c>
      <c r="B223" s="36" t="str">
        <f>IFERROR(INDEX(Etapa4!$B$8:$H$307,MATCH(LARGE(Etapa4!$H$8:$H$307,A223),Etapa4!$H$8:$H$307,0),1),"")</f>
        <v/>
      </c>
      <c r="C223" s="36" t="str">
        <f>IFERROR(INDEX(Etapa4!$B$8:$H$307,MATCH(LARGE(Etapa4!$H$8:$H$307,A223),Etapa4!$H$8:$H$307,0),2),"")</f>
        <v/>
      </c>
      <c r="D223" s="27"/>
      <c r="E223" s="28"/>
      <c r="F223" s="29" t="str">
        <f t="shared" si="7"/>
        <v/>
      </c>
      <c r="G223" s="49"/>
      <c r="H223" s="72" t="str">
        <f t="shared" si="8"/>
        <v/>
      </c>
    </row>
    <row r="224" spans="1:8" ht="24.95" customHeight="1">
      <c r="A224" s="34">
        <v>217</v>
      </c>
      <c r="B224" s="36" t="str">
        <f>IFERROR(INDEX(Etapa4!$B$8:$H$307,MATCH(LARGE(Etapa4!$H$8:$H$307,A224),Etapa4!$H$8:$H$307,0),1),"")</f>
        <v/>
      </c>
      <c r="C224" s="36" t="str">
        <f>IFERROR(INDEX(Etapa4!$B$8:$H$307,MATCH(LARGE(Etapa4!$H$8:$H$307,A224),Etapa4!$H$8:$H$307,0),2),"")</f>
        <v/>
      </c>
      <c r="D224" s="27"/>
      <c r="E224" s="28"/>
      <c r="F224" s="29" t="str">
        <f t="shared" si="7"/>
        <v/>
      </c>
      <c r="G224" s="49"/>
      <c r="H224" s="72" t="str">
        <f t="shared" si="8"/>
        <v/>
      </c>
    </row>
    <row r="225" spans="1:8" ht="24.95" customHeight="1">
      <c r="A225" s="34">
        <v>218</v>
      </c>
      <c r="B225" s="36" t="str">
        <f>IFERROR(INDEX(Etapa4!$B$8:$H$307,MATCH(LARGE(Etapa4!$H$8:$H$307,A225),Etapa4!$H$8:$H$307,0),1),"")</f>
        <v/>
      </c>
      <c r="C225" s="36" t="str">
        <f>IFERROR(INDEX(Etapa4!$B$8:$H$307,MATCH(LARGE(Etapa4!$H$8:$H$307,A225),Etapa4!$H$8:$H$307,0),2),"")</f>
        <v/>
      </c>
      <c r="D225" s="27"/>
      <c r="E225" s="28"/>
      <c r="F225" s="29" t="str">
        <f t="shared" si="7"/>
        <v/>
      </c>
      <c r="G225" s="49"/>
      <c r="H225" s="72" t="str">
        <f t="shared" si="8"/>
        <v/>
      </c>
    </row>
    <row r="226" spans="1:8" ht="24.95" customHeight="1">
      <c r="A226" s="34">
        <v>219</v>
      </c>
      <c r="B226" s="36" t="str">
        <f>IFERROR(INDEX(Etapa4!$B$8:$H$307,MATCH(LARGE(Etapa4!$H$8:$H$307,A226),Etapa4!$H$8:$H$307,0),1),"")</f>
        <v/>
      </c>
      <c r="C226" s="36" t="str">
        <f>IFERROR(INDEX(Etapa4!$B$8:$H$307,MATCH(LARGE(Etapa4!$H$8:$H$307,A226),Etapa4!$H$8:$H$307,0),2),"")</f>
        <v/>
      </c>
      <c r="D226" s="27"/>
      <c r="E226" s="28"/>
      <c r="F226" s="29" t="str">
        <f t="shared" si="7"/>
        <v/>
      </c>
      <c r="G226" s="49"/>
      <c r="H226" s="72" t="str">
        <f t="shared" si="8"/>
        <v/>
      </c>
    </row>
    <row r="227" spans="1:8" ht="24.95" customHeight="1">
      <c r="A227" s="34">
        <v>220</v>
      </c>
      <c r="B227" s="36" t="str">
        <f>IFERROR(INDEX(Etapa4!$B$8:$H$307,MATCH(LARGE(Etapa4!$H$8:$H$307,A227),Etapa4!$H$8:$H$307,0),1),"")</f>
        <v/>
      </c>
      <c r="C227" s="36" t="str">
        <f>IFERROR(INDEX(Etapa4!$B$8:$H$307,MATCH(LARGE(Etapa4!$H$8:$H$307,A227),Etapa4!$H$8:$H$307,0),2),"")</f>
        <v/>
      </c>
      <c r="D227" s="27"/>
      <c r="E227" s="28"/>
      <c r="F227" s="29" t="str">
        <f t="shared" si="7"/>
        <v/>
      </c>
      <c r="G227" s="49"/>
      <c r="H227" s="72" t="str">
        <f t="shared" si="8"/>
        <v/>
      </c>
    </row>
    <row r="228" spans="1:8" ht="24.95" customHeight="1">
      <c r="A228" s="34">
        <v>221</v>
      </c>
      <c r="B228" s="36" t="str">
        <f>IFERROR(INDEX(Etapa4!$B$8:$H$307,MATCH(LARGE(Etapa4!$H$8:$H$307,A228),Etapa4!$H$8:$H$307,0),1),"")</f>
        <v/>
      </c>
      <c r="C228" s="36" t="str">
        <f>IFERROR(INDEX(Etapa4!$B$8:$H$307,MATCH(LARGE(Etapa4!$H$8:$H$307,A228),Etapa4!$H$8:$H$307,0),2),"")</f>
        <v/>
      </c>
      <c r="D228" s="27"/>
      <c r="E228" s="28"/>
      <c r="F228" s="29" t="str">
        <f t="shared" si="7"/>
        <v/>
      </c>
      <c r="G228" s="49"/>
      <c r="H228" s="72" t="str">
        <f t="shared" si="8"/>
        <v/>
      </c>
    </row>
    <row r="229" spans="1:8" ht="24.95" customHeight="1">
      <c r="A229" s="34">
        <v>222</v>
      </c>
      <c r="B229" s="36" t="str">
        <f>IFERROR(INDEX(Etapa4!$B$8:$H$307,MATCH(LARGE(Etapa4!$H$8:$H$307,A229),Etapa4!$H$8:$H$307,0),1),"")</f>
        <v/>
      </c>
      <c r="C229" s="36" t="str">
        <f>IFERROR(INDEX(Etapa4!$B$8:$H$307,MATCH(LARGE(Etapa4!$H$8:$H$307,A229),Etapa4!$H$8:$H$307,0),2),"")</f>
        <v/>
      </c>
      <c r="D229" s="27"/>
      <c r="E229" s="28"/>
      <c r="F229" s="29" t="str">
        <f t="shared" si="7"/>
        <v/>
      </c>
      <c r="G229" s="49"/>
      <c r="H229" s="72" t="str">
        <f t="shared" si="8"/>
        <v/>
      </c>
    </row>
    <row r="230" spans="1:8" ht="24.95" customHeight="1">
      <c r="A230" s="34">
        <v>223</v>
      </c>
      <c r="B230" s="36" t="str">
        <f>IFERROR(INDEX(Etapa4!$B$8:$H$307,MATCH(LARGE(Etapa4!$H$8:$H$307,A230),Etapa4!$H$8:$H$307,0),1),"")</f>
        <v/>
      </c>
      <c r="C230" s="36" t="str">
        <f>IFERROR(INDEX(Etapa4!$B$8:$H$307,MATCH(LARGE(Etapa4!$H$8:$H$307,A230),Etapa4!$H$8:$H$307,0),2),"")</f>
        <v/>
      </c>
      <c r="D230" s="27"/>
      <c r="E230" s="28"/>
      <c r="F230" s="29" t="str">
        <f t="shared" si="7"/>
        <v/>
      </c>
      <c r="G230" s="49"/>
      <c r="H230" s="72" t="str">
        <f t="shared" si="8"/>
        <v/>
      </c>
    </row>
    <row r="231" spans="1:8" ht="24.95" customHeight="1">
      <c r="A231" s="34">
        <v>224</v>
      </c>
      <c r="B231" s="36" t="str">
        <f>IFERROR(INDEX(Etapa4!$B$8:$H$307,MATCH(LARGE(Etapa4!$H$8:$H$307,A231),Etapa4!$H$8:$H$307,0),1),"")</f>
        <v/>
      </c>
      <c r="C231" s="36" t="str">
        <f>IFERROR(INDEX(Etapa4!$B$8:$H$307,MATCH(LARGE(Etapa4!$H$8:$H$307,A231),Etapa4!$H$8:$H$307,0),2),"")</f>
        <v/>
      </c>
      <c r="D231" s="27"/>
      <c r="E231" s="28"/>
      <c r="F231" s="29" t="str">
        <f t="shared" si="7"/>
        <v/>
      </c>
      <c r="G231" s="49"/>
      <c r="H231" s="72" t="str">
        <f t="shared" si="8"/>
        <v/>
      </c>
    </row>
    <row r="232" spans="1:8" ht="24.95" customHeight="1">
      <c r="A232" s="34">
        <v>225</v>
      </c>
      <c r="B232" s="36" t="str">
        <f>IFERROR(INDEX(Etapa4!$B$8:$H$307,MATCH(LARGE(Etapa4!$H$8:$H$307,A232),Etapa4!$H$8:$H$307,0),1),"")</f>
        <v/>
      </c>
      <c r="C232" s="36" t="str">
        <f>IFERROR(INDEX(Etapa4!$B$8:$H$307,MATCH(LARGE(Etapa4!$H$8:$H$307,A232),Etapa4!$H$8:$H$307,0),2),"")</f>
        <v/>
      </c>
      <c r="D232" s="27"/>
      <c r="E232" s="28"/>
      <c r="F232" s="29" t="str">
        <f t="shared" si="7"/>
        <v/>
      </c>
      <c r="G232" s="49"/>
      <c r="H232" s="72" t="str">
        <f t="shared" si="8"/>
        <v/>
      </c>
    </row>
    <row r="233" spans="1:8" ht="24.95" customHeight="1">
      <c r="A233" s="34">
        <v>226</v>
      </c>
      <c r="B233" s="36" t="str">
        <f>IFERROR(INDEX(Etapa4!$B$8:$H$307,MATCH(LARGE(Etapa4!$H$8:$H$307,A233),Etapa4!$H$8:$H$307,0),1),"")</f>
        <v/>
      </c>
      <c r="C233" s="36" t="str">
        <f>IFERROR(INDEX(Etapa4!$B$8:$H$307,MATCH(LARGE(Etapa4!$H$8:$H$307,A233),Etapa4!$H$8:$H$307,0),2),"")</f>
        <v/>
      </c>
      <c r="D233" s="27"/>
      <c r="E233" s="28"/>
      <c r="F233" s="29" t="str">
        <f t="shared" si="7"/>
        <v/>
      </c>
      <c r="G233" s="49"/>
      <c r="H233" s="72" t="str">
        <f t="shared" si="8"/>
        <v/>
      </c>
    </row>
    <row r="234" spans="1:8" ht="24.95" customHeight="1">
      <c r="A234" s="34">
        <v>227</v>
      </c>
      <c r="B234" s="36" t="str">
        <f>IFERROR(INDEX(Etapa4!$B$8:$H$307,MATCH(LARGE(Etapa4!$H$8:$H$307,A234),Etapa4!$H$8:$H$307,0),1),"")</f>
        <v/>
      </c>
      <c r="C234" s="36" t="str">
        <f>IFERROR(INDEX(Etapa4!$B$8:$H$307,MATCH(LARGE(Etapa4!$H$8:$H$307,A234),Etapa4!$H$8:$H$307,0),2),"")</f>
        <v/>
      </c>
      <c r="D234" s="27"/>
      <c r="E234" s="28"/>
      <c r="F234" s="29" t="str">
        <f t="shared" si="7"/>
        <v/>
      </c>
      <c r="G234" s="49"/>
      <c r="H234" s="72" t="str">
        <f t="shared" si="8"/>
        <v/>
      </c>
    </row>
    <row r="235" spans="1:8" ht="24.95" customHeight="1">
      <c r="A235" s="34">
        <v>228</v>
      </c>
      <c r="B235" s="36" t="str">
        <f>IFERROR(INDEX(Etapa4!$B$8:$H$307,MATCH(LARGE(Etapa4!$H$8:$H$307,A235),Etapa4!$H$8:$H$307,0),1),"")</f>
        <v/>
      </c>
      <c r="C235" s="36" t="str">
        <f>IFERROR(INDEX(Etapa4!$B$8:$H$307,MATCH(LARGE(Etapa4!$H$8:$H$307,A235),Etapa4!$H$8:$H$307,0),2),"")</f>
        <v/>
      </c>
      <c r="D235" s="27"/>
      <c r="E235" s="28"/>
      <c r="F235" s="29" t="str">
        <f t="shared" si="7"/>
        <v/>
      </c>
      <c r="G235" s="49"/>
      <c r="H235" s="72" t="str">
        <f t="shared" si="8"/>
        <v/>
      </c>
    </row>
    <row r="236" spans="1:8" ht="24.95" customHeight="1">
      <c r="A236" s="34">
        <v>229</v>
      </c>
      <c r="B236" s="36" t="str">
        <f>IFERROR(INDEX(Etapa4!$B$8:$H$307,MATCH(LARGE(Etapa4!$H$8:$H$307,A236),Etapa4!$H$8:$H$307,0),1),"")</f>
        <v/>
      </c>
      <c r="C236" s="36" t="str">
        <f>IFERROR(INDEX(Etapa4!$B$8:$H$307,MATCH(LARGE(Etapa4!$H$8:$H$307,A236),Etapa4!$H$8:$H$307,0),2),"")</f>
        <v/>
      </c>
      <c r="D236" s="27"/>
      <c r="E236" s="28"/>
      <c r="F236" s="29" t="str">
        <f t="shared" si="7"/>
        <v/>
      </c>
      <c r="G236" s="49"/>
      <c r="H236" s="72" t="str">
        <f t="shared" si="8"/>
        <v/>
      </c>
    </row>
    <row r="237" spans="1:8" ht="24.95" customHeight="1">
      <c r="A237" s="34">
        <v>230</v>
      </c>
      <c r="B237" s="36" t="str">
        <f>IFERROR(INDEX(Etapa4!$B$8:$H$307,MATCH(LARGE(Etapa4!$H$8:$H$307,A237),Etapa4!$H$8:$H$307,0),1),"")</f>
        <v/>
      </c>
      <c r="C237" s="36" t="str">
        <f>IFERROR(INDEX(Etapa4!$B$8:$H$307,MATCH(LARGE(Etapa4!$H$8:$H$307,A237),Etapa4!$H$8:$H$307,0),2),"")</f>
        <v/>
      </c>
      <c r="D237" s="27"/>
      <c r="E237" s="28"/>
      <c r="F237" s="29" t="str">
        <f t="shared" si="7"/>
        <v/>
      </c>
      <c r="G237" s="49"/>
      <c r="H237" s="72" t="str">
        <f t="shared" si="8"/>
        <v/>
      </c>
    </row>
    <row r="238" spans="1:8" ht="24.95" customHeight="1">
      <c r="A238" s="34">
        <v>231</v>
      </c>
      <c r="B238" s="36" t="str">
        <f>IFERROR(INDEX(Etapa4!$B$8:$H$307,MATCH(LARGE(Etapa4!$H$8:$H$307,A238),Etapa4!$H$8:$H$307,0),1),"")</f>
        <v/>
      </c>
      <c r="C238" s="36" t="str">
        <f>IFERROR(INDEX(Etapa4!$B$8:$H$307,MATCH(LARGE(Etapa4!$H$8:$H$307,A238),Etapa4!$H$8:$H$307,0),2),"")</f>
        <v/>
      </c>
      <c r="D238" s="27"/>
      <c r="E238" s="28"/>
      <c r="F238" s="29" t="str">
        <f t="shared" si="7"/>
        <v/>
      </c>
      <c r="G238" s="49"/>
      <c r="H238" s="72" t="str">
        <f t="shared" si="8"/>
        <v/>
      </c>
    </row>
    <row r="239" spans="1:8" ht="24.95" customHeight="1">
      <c r="A239" s="34">
        <v>232</v>
      </c>
      <c r="B239" s="36" t="str">
        <f>IFERROR(INDEX(Etapa4!$B$8:$H$307,MATCH(LARGE(Etapa4!$H$8:$H$307,A239),Etapa4!$H$8:$H$307,0),1),"")</f>
        <v/>
      </c>
      <c r="C239" s="36" t="str">
        <f>IFERROR(INDEX(Etapa4!$B$8:$H$307,MATCH(LARGE(Etapa4!$H$8:$H$307,A239),Etapa4!$H$8:$H$307,0),2),"")</f>
        <v/>
      </c>
      <c r="D239" s="27"/>
      <c r="E239" s="28"/>
      <c r="F239" s="29" t="str">
        <f t="shared" si="7"/>
        <v/>
      </c>
      <c r="G239" s="49"/>
      <c r="H239" s="72" t="str">
        <f t="shared" si="8"/>
        <v/>
      </c>
    </row>
    <row r="240" spans="1:8" ht="24.95" customHeight="1">
      <c r="A240" s="34">
        <v>233</v>
      </c>
      <c r="B240" s="36" t="str">
        <f>IFERROR(INDEX(Etapa4!$B$8:$H$307,MATCH(LARGE(Etapa4!$H$8:$H$307,A240),Etapa4!$H$8:$H$307,0),1),"")</f>
        <v/>
      </c>
      <c r="C240" s="36" t="str">
        <f>IFERROR(INDEX(Etapa4!$B$8:$H$307,MATCH(LARGE(Etapa4!$H$8:$H$307,A240),Etapa4!$H$8:$H$307,0),2),"")</f>
        <v/>
      </c>
      <c r="D240" s="27"/>
      <c r="E240" s="28"/>
      <c r="F240" s="29" t="str">
        <f t="shared" si="7"/>
        <v/>
      </c>
      <c r="G240" s="49"/>
      <c r="H240" s="72" t="str">
        <f t="shared" si="8"/>
        <v/>
      </c>
    </row>
    <row r="241" spans="1:8" ht="24.95" customHeight="1">
      <c r="A241" s="34">
        <v>234</v>
      </c>
      <c r="B241" s="36" t="str">
        <f>IFERROR(INDEX(Etapa4!$B$8:$H$307,MATCH(LARGE(Etapa4!$H$8:$H$307,A241),Etapa4!$H$8:$H$307,0),1),"")</f>
        <v/>
      </c>
      <c r="C241" s="36" t="str">
        <f>IFERROR(INDEX(Etapa4!$B$8:$H$307,MATCH(LARGE(Etapa4!$H$8:$H$307,A241),Etapa4!$H$8:$H$307,0),2),"")</f>
        <v/>
      </c>
      <c r="D241" s="27"/>
      <c r="E241" s="28"/>
      <c r="F241" s="29" t="str">
        <f t="shared" si="7"/>
        <v/>
      </c>
      <c r="G241" s="49"/>
      <c r="H241" s="72" t="str">
        <f t="shared" si="8"/>
        <v/>
      </c>
    </row>
    <row r="242" spans="1:8" ht="24.95" customHeight="1">
      <c r="A242" s="34">
        <v>235</v>
      </c>
      <c r="B242" s="36" t="str">
        <f>IFERROR(INDEX(Etapa4!$B$8:$H$307,MATCH(LARGE(Etapa4!$H$8:$H$307,A242),Etapa4!$H$8:$H$307,0),1),"")</f>
        <v/>
      </c>
      <c r="C242" s="36" t="str">
        <f>IFERROR(INDEX(Etapa4!$B$8:$H$307,MATCH(LARGE(Etapa4!$H$8:$H$307,A242),Etapa4!$H$8:$H$307,0),2),"")</f>
        <v/>
      </c>
      <c r="D242" s="27"/>
      <c r="E242" s="28"/>
      <c r="F242" s="29" t="str">
        <f t="shared" si="7"/>
        <v/>
      </c>
      <c r="G242" s="49"/>
      <c r="H242" s="72" t="str">
        <f t="shared" si="8"/>
        <v/>
      </c>
    </row>
    <row r="243" spans="1:8" ht="24.95" customHeight="1">
      <c r="A243" s="34">
        <v>236</v>
      </c>
      <c r="B243" s="36" t="str">
        <f>IFERROR(INDEX(Etapa4!$B$8:$H$307,MATCH(LARGE(Etapa4!$H$8:$H$307,A243),Etapa4!$H$8:$H$307,0),1),"")</f>
        <v/>
      </c>
      <c r="C243" s="36" t="str">
        <f>IFERROR(INDEX(Etapa4!$B$8:$H$307,MATCH(LARGE(Etapa4!$H$8:$H$307,A243),Etapa4!$H$8:$H$307,0),2),"")</f>
        <v/>
      </c>
      <c r="D243" s="27"/>
      <c r="E243" s="28"/>
      <c r="F243" s="29" t="str">
        <f t="shared" si="7"/>
        <v/>
      </c>
      <c r="G243" s="49"/>
      <c r="H243" s="72" t="str">
        <f t="shared" si="8"/>
        <v/>
      </c>
    </row>
    <row r="244" spans="1:8" ht="24.95" customHeight="1">
      <c r="A244" s="34">
        <v>237</v>
      </c>
      <c r="B244" s="36" t="str">
        <f>IFERROR(INDEX(Etapa4!$B$8:$H$307,MATCH(LARGE(Etapa4!$H$8:$H$307,A244),Etapa4!$H$8:$H$307,0),1),"")</f>
        <v/>
      </c>
      <c r="C244" s="36" t="str">
        <f>IFERROR(INDEX(Etapa4!$B$8:$H$307,MATCH(LARGE(Etapa4!$H$8:$H$307,A244),Etapa4!$H$8:$H$307,0),2),"")</f>
        <v/>
      </c>
      <c r="D244" s="27"/>
      <c r="E244" s="28"/>
      <c r="F244" s="29" t="str">
        <f t="shared" si="7"/>
        <v/>
      </c>
      <c r="G244" s="49"/>
      <c r="H244" s="72" t="str">
        <f t="shared" si="8"/>
        <v/>
      </c>
    </row>
    <row r="245" spans="1:8" ht="24.95" customHeight="1">
      <c r="A245" s="34">
        <v>238</v>
      </c>
      <c r="B245" s="36" t="str">
        <f>IFERROR(INDEX(Etapa4!$B$8:$H$307,MATCH(LARGE(Etapa4!$H$8:$H$307,A245),Etapa4!$H$8:$H$307,0),1),"")</f>
        <v/>
      </c>
      <c r="C245" s="36" t="str">
        <f>IFERROR(INDEX(Etapa4!$B$8:$H$307,MATCH(LARGE(Etapa4!$H$8:$H$307,A245),Etapa4!$H$8:$H$307,0),2),"")</f>
        <v/>
      </c>
      <c r="D245" s="27"/>
      <c r="E245" s="28"/>
      <c r="F245" s="29" t="str">
        <f t="shared" si="7"/>
        <v/>
      </c>
      <c r="G245" s="49"/>
      <c r="H245" s="72" t="str">
        <f t="shared" si="8"/>
        <v/>
      </c>
    </row>
    <row r="246" spans="1:8" ht="24.95" customHeight="1">
      <c r="A246" s="34">
        <v>239</v>
      </c>
      <c r="B246" s="36" t="str">
        <f>IFERROR(INDEX(Etapa4!$B$8:$H$307,MATCH(LARGE(Etapa4!$H$8:$H$307,A246),Etapa4!$H$8:$H$307,0),1),"")</f>
        <v/>
      </c>
      <c r="C246" s="36" t="str">
        <f>IFERROR(INDEX(Etapa4!$B$8:$H$307,MATCH(LARGE(Etapa4!$H$8:$H$307,A246),Etapa4!$H$8:$H$307,0),2),"")</f>
        <v/>
      </c>
      <c r="D246" s="27"/>
      <c r="E246" s="28"/>
      <c r="F246" s="29" t="str">
        <f t="shared" si="7"/>
        <v/>
      </c>
      <c r="G246" s="49"/>
      <c r="H246" s="72" t="str">
        <f t="shared" si="8"/>
        <v/>
      </c>
    </row>
    <row r="247" spans="1:8" ht="24.95" customHeight="1">
      <c r="A247" s="34">
        <v>240</v>
      </c>
      <c r="B247" s="36" t="str">
        <f>IFERROR(INDEX(Etapa4!$B$8:$H$307,MATCH(LARGE(Etapa4!$H$8:$H$307,A247),Etapa4!$H$8:$H$307,0),1),"")</f>
        <v/>
      </c>
      <c r="C247" s="36" t="str">
        <f>IFERROR(INDEX(Etapa4!$B$8:$H$307,MATCH(LARGE(Etapa4!$H$8:$H$307,A247),Etapa4!$H$8:$H$307,0),2),"")</f>
        <v/>
      </c>
      <c r="D247" s="27"/>
      <c r="E247" s="28"/>
      <c r="F247" s="29" t="str">
        <f t="shared" si="7"/>
        <v/>
      </c>
      <c r="G247" s="49"/>
      <c r="H247" s="72" t="str">
        <f t="shared" si="8"/>
        <v/>
      </c>
    </row>
    <row r="248" spans="1:8" ht="24.95" customHeight="1">
      <c r="A248" s="34">
        <v>241</v>
      </c>
      <c r="B248" s="36" t="str">
        <f>IFERROR(INDEX(Etapa4!$B$8:$H$307,MATCH(LARGE(Etapa4!$H$8:$H$307,A248),Etapa4!$H$8:$H$307,0),1),"")</f>
        <v/>
      </c>
      <c r="C248" s="36" t="str">
        <f>IFERROR(INDEX(Etapa4!$B$8:$H$307,MATCH(LARGE(Etapa4!$H$8:$H$307,A248),Etapa4!$H$8:$H$307,0),2),"")</f>
        <v/>
      </c>
      <c r="D248" s="27"/>
      <c r="E248" s="28"/>
      <c r="F248" s="29" t="str">
        <f t="shared" si="7"/>
        <v/>
      </c>
      <c r="G248" s="49"/>
      <c r="H248" s="72" t="str">
        <f t="shared" si="8"/>
        <v/>
      </c>
    </row>
    <row r="249" spans="1:8" ht="24.95" customHeight="1">
      <c r="A249" s="34">
        <v>242</v>
      </c>
      <c r="B249" s="36" t="str">
        <f>IFERROR(INDEX(Etapa4!$B$8:$H$307,MATCH(LARGE(Etapa4!$H$8:$H$307,A249),Etapa4!$H$8:$H$307,0),1),"")</f>
        <v/>
      </c>
      <c r="C249" s="36" t="str">
        <f>IFERROR(INDEX(Etapa4!$B$8:$H$307,MATCH(LARGE(Etapa4!$H$8:$H$307,A249),Etapa4!$H$8:$H$307,0),2),"")</f>
        <v/>
      </c>
      <c r="D249" s="27"/>
      <c r="E249" s="28"/>
      <c r="F249" s="29" t="str">
        <f t="shared" si="7"/>
        <v/>
      </c>
      <c r="G249" s="49"/>
      <c r="H249" s="72" t="str">
        <f t="shared" si="8"/>
        <v/>
      </c>
    </row>
    <row r="250" spans="1:8" ht="24.95" customHeight="1">
      <c r="A250" s="34">
        <v>243</v>
      </c>
      <c r="B250" s="36" t="str">
        <f>IFERROR(INDEX(Etapa4!$B$8:$H$307,MATCH(LARGE(Etapa4!$H$8:$H$307,A250),Etapa4!$H$8:$H$307,0),1),"")</f>
        <v/>
      </c>
      <c r="C250" s="36" t="str">
        <f>IFERROR(INDEX(Etapa4!$B$8:$H$307,MATCH(LARGE(Etapa4!$H$8:$H$307,A250),Etapa4!$H$8:$H$307,0),2),"")</f>
        <v/>
      </c>
      <c r="D250" s="27"/>
      <c r="E250" s="28"/>
      <c r="F250" s="29" t="str">
        <f t="shared" si="7"/>
        <v/>
      </c>
      <c r="G250" s="49"/>
      <c r="H250" s="72" t="str">
        <f t="shared" si="8"/>
        <v/>
      </c>
    </row>
    <row r="251" spans="1:8" ht="24.95" customHeight="1">
      <c r="A251" s="34">
        <v>244</v>
      </c>
      <c r="B251" s="36" t="str">
        <f>IFERROR(INDEX(Etapa4!$B$8:$H$307,MATCH(LARGE(Etapa4!$H$8:$H$307,A251),Etapa4!$H$8:$H$307,0),1),"")</f>
        <v/>
      </c>
      <c r="C251" s="36" t="str">
        <f>IFERROR(INDEX(Etapa4!$B$8:$H$307,MATCH(LARGE(Etapa4!$H$8:$H$307,A251),Etapa4!$H$8:$H$307,0),2),"")</f>
        <v/>
      </c>
      <c r="D251" s="27"/>
      <c r="E251" s="28"/>
      <c r="F251" s="29" t="str">
        <f t="shared" si="7"/>
        <v/>
      </c>
      <c r="G251" s="49"/>
      <c r="H251" s="72" t="str">
        <f t="shared" si="8"/>
        <v/>
      </c>
    </row>
    <row r="252" spans="1:8" ht="24.95" customHeight="1">
      <c r="A252" s="34">
        <v>245</v>
      </c>
      <c r="B252" s="36" t="str">
        <f>IFERROR(INDEX(Etapa4!$B$8:$H$307,MATCH(LARGE(Etapa4!$H$8:$H$307,A252),Etapa4!$H$8:$H$307,0),1),"")</f>
        <v/>
      </c>
      <c r="C252" s="36" t="str">
        <f>IFERROR(INDEX(Etapa4!$B$8:$H$307,MATCH(LARGE(Etapa4!$H$8:$H$307,A252),Etapa4!$H$8:$H$307,0),2),"")</f>
        <v/>
      </c>
      <c r="D252" s="27"/>
      <c r="E252" s="28"/>
      <c r="F252" s="29" t="str">
        <f t="shared" si="7"/>
        <v/>
      </c>
      <c r="G252" s="49"/>
      <c r="H252" s="72" t="str">
        <f t="shared" si="8"/>
        <v/>
      </c>
    </row>
    <row r="253" spans="1:8" ht="24.95" customHeight="1">
      <c r="A253" s="34">
        <v>246</v>
      </c>
      <c r="B253" s="36" t="str">
        <f>IFERROR(INDEX(Etapa4!$B$8:$H$307,MATCH(LARGE(Etapa4!$H$8:$H$307,A253),Etapa4!$H$8:$H$307,0),1),"")</f>
        <v/>
      </c>
      <c r="C253" s="36" t="str">
        <f>IFERROR(INDEX(Etapa4!$B$8:$H$307,MATCH(LARGE(Etapa4!$H$8:$H$307,A253),Etapa4!$H$8:$H$307,0),2),"")</f>
        <v/>
      </c>
      <c r="D253" s="27"/>
      <c r="E253" s="28"/>
      <c r="F253" s="29" t="str">
        <f t="shared" si="7"/>
        <v/>
      </c>
      <c r="G253" s="49"/>
      <c r="H253" s="72" t="str">
        <f t="shared" si="8"/>
        <v/>
      </c>
    </row>
    <row r="254" spans="1:8" ht="24.95" customHeight="1">
      <c r="A254" s="34">
        <v>247</v>
      </c>
      <c r="B254" s="36" t="str">
        <f>IFERROR(INDEX(Etapa4!$B$8:$H$307,MATCH(LARGE(Etapa4!$H$8:$H$307,A254),Etapa4!$H$8:$H$307,0),1),"")</f>
        <v/>
      </c>
      <c r="C254" s="36" t="str">
        <f>IFERROR(INDEX(Etapa4!$B$8:$H$307,MATCH(LARGE(Etapa4!$H$8:$H$307,A254),Etapa4!$H$8:$H$307,0),2),"")</f>
        <v/>
      </c>
      <c r="D254" s="27"/>
      <c r="E254" s="28"/>
      <c r="F254" s="29" t="str">
        <f t="shared" si="7"/>
        <v/>
      </c>
      <c r="G254" s="49"/>
      <c r="H254" s="72" t="str">
        <f t="shared" si="8"/>
        <v/>
      </c>
    </row>
    <row r="255" spans="1:8" ht="24.95" customHeight="1">
      <c r="A255" s="34">
        <v>248</v>
      </c>
      <c r="B255" s="36" t="str">
        <f>IFERROR(INDEX(Etapa4!$B$8:$H$307,MATCH(LARGE(Etapa4!$H$8:$H$307,A255),Etapa4!$H$8:$H$307,0),1),"")</f>
        <v/>
      </c>
      <c r="C255" s="36" t="str">
        <f>IFERROR(INDEX(Etapa4!$B$8:$H$307,MATCH(LARGE(Etapa4!$H$8:$H$307,A255),Etapa4!$H$8:$H$307,0),2),"")</f>
        <v/>
      </c>
      <c r="D255" s="27"/>
      <c r="E255" s="28"/>
      <c r="F255" s="29" t="str">
        <f t="shared" si="7"/>
        <v/>
      </c>
      <c r="G255" s="49"/>
      <c r="H255" s="72" t="str">
        <f t="shared" si="8"/>
        <v/>
      </c>
    </row>
    <row r="256" spans="1:8" ht="24.95" customHeight="1">
      <c r="A256" s="34">
        <v>249</v>
      </c>
      <c r="B256" s="36" t="str">
        <f>IFERROR(INDEX(Etapa4!$B$8:$H$307,MATCH(LARGE(Etapa4!$H$8:$H$307,A256),Etapa4!$H$8:$H$307,0),1),"")</f>
        <v/>
      </c>
      <c r="C256" s="36" t="str">
        <f>IFERROR(INDEX(Etapa4!$B$8:$H$307,MATCH(LARGE(Etapa4!$H$8:$H$307,A256),Etapa4!$H$8:$H$307,0),2),"")</f>
        <v/>
      </c>
      <c r="D256" s="27"/>
      <c r="E256" s="28"/>
      <c r="F256" s="29" t="str">
        <f t="shared" si="7"/>
        <v/>
      </c>
      <c r="G256" s="49"/>
      <c r="H256" s="72" t="str">
        <f t="shared" si="8"/>
        <v/>
      </c>
    </row>
    <row r="257" spans="1:8" ht="24.95" customHeight="1">
      <c r="A257" s="34">
        <v>250</v>
      </c>
      <c r="B257" s="36" t="str">
        <f>IFERROR(INDEX(Etapa4!$B$8:$H$307,MATCH(LARGE(Etapa4!$H$8:$H$307,A257),Etapa4!$H$8:$H$307,0),1),"")</f>
        <v/>
      </c>
      <c r="C257" s="36" t="str">
        <f>IFERROR(INDEX(Etapa4!$B$8:$H$307,MATCH(LARGE(Etapa4!$H$8:$H$307,A257),Etapa4!$H$8:$H$307,0),2),"")</f>
        <v/>
      </c>
      <c r="D257" s="27"/>
      <c r="E257" s="28"/>
      <c r="F257" s="29" t="str">
        <f t="shared" si="7"/>
        <v/>
      </c>
      <c r="G257" s="49"/>
      <c r="H257" s="72" t="str">
        <f t="shared" si="8"/>
        <v/>
      </c>
    </row>
    <row r="258" spans="1:8" ht="24.95" customHeight="1">
      <c r="A258" s="34">
        <v>251</v>
      </c>
      <c r="B258" s="36" t="str">
        <f>IFERROR(INDEX(Etapa4!$B$8:$H$307,MATCH(LARGE(Etapa4!$H$8:$H$307,A258),Etapa4!$H$8:$H$307,0),1),"")</f>
        <v/>
      </c>
      <c r="C258" s="36" t="str">
        <f>IFERROR(INDEX(Etapa4!$B$8:$H$307,MATCH(LARGE(Etapa4!$H$8:$H$307,A258),Etapa4!$H$8:$H$307,0),2),"")</f>
        <v/>
      </c>
      <c r="D258" s="27"/>
      <c r="E258" s="28"/>
      <c r="F258" s="29" t="str">
        <f t="shared" si="7"/>
        <v/>
      </c>
      <c r="G258" s="49"/>
      <c r="H258" s="72" t="str">
        <f t="shared" si="8"/>
        <v/>
      </c>
    </row>
    <row r="259" spans="1:8" ht="24.95" customHeight="1">
      <c r="A259" s="34">
        <v>252</v>
      </c>
      <c r="B259" s="36" t="str">
        <f>IFERROR(INDEX(Etapa4!$B$8:$H$307,MATCH(LARGE(Etapa4!$H$8:$H$307,A259),Etapa4!$H$8:$H$307,0),1),"")</f>
        <v/>
      </c>
      <c r="C259" s="36" t="str">
        <f>IFERROR(INDEX(Etapa4!$B$8:$H$307,MATCH(LARGE(Etapa4!$H$8:$H$307,A259),Etapa4!$H$8:$H$307,0),2),"")</f>
        <v/>
      </c>
      <c r="D259" s="27"/>
      <c r="E259" s="28"/>
      <c r="F259" s="29" t="str">
        <f t="shared" si="7"/>
        <v/>
      </c>
      <c r="G259" s="49"/>
      <c r="H259" s="72" t="str">
        <f t="shared" si="8"/>
        <v/>
      </c>
    </row>
    <row r="260" spans="1:8" ht="24.95" customHeight="1">
      <c r="A260" s="34">
        <v>253</v>
      </c>
      <c r="B260" s="36" t="str">
        <f>IFERROR(INDEX(Etapa4!$B$8:$H$307,MATCH(LARGE(Etapa4!$H$8:$H$307,A260),Etapa4!$H$8:$H$307,0),1),"")</f>
        <v/>
      </c>
      <c r="C260" s="36" t="str">
        <f>IFERROR(INDEX(Etapa4!$B$8:$H$307,MATCH(LARGE(Etapa4!$H$8:$H$307,A260),Etapa4!$H$8:$H$307,0),2),"")</f>
        <v/>
      </c>
      <c r="D260" s="27"/>
      <c r="E260" s="28"/>
      <c r="F260" s="29" t="str">
        <f t="shared" si="7"/>
        <v/>
      </c>
      <c r="G260" s="49"/>
      <c r="H260" s="72" t="str">
        <f t="shared" si="8"/>
        <v/>
      </c>
    </row>
    <row r="261" spans="1:8" ht="24.95" customHeight="1">
      <c r="A261" s="34">
        <v>254</v>
      </c>
      <c r="B261" s="36" t="str">
        <f>IFERROR(INDEX(Etapa4!$B$8:$H$307,MATCH(LARGE(Etapa4!$H$8:$H$307,A261),Etapa4!$H$8:$H$307,0),1),"")</f>
        <v/>
      </c>
      <c r="C261" s="36" t="str">
        <f>IFERROR(INDEX(Etapa4!$B$8:$H$307,MATCH(LARGE(Etapa4!$H$8:$H$307,A261),Etapa4!$H$8:$H$307,0),2),"")</f>
        <v/>
      </c>
      <c r="D261" s="27"/>
      <c r="E261" s="28"/>
      <c r="F261" s="29" t="str">
        <f t="shared" si="7"/>
        <v/>
      </c>
      <c r="G261" s="49"/>
      <c r="H261" s="72" t="str">
        <f t="shared" si="8"/>
        <v/>
      </c>
    </row>
    <row r="262" spans="1:8" ht="24.95" customHeight="1">
      <c r="A262" s="34">
        <v>255</v>
      </c>
      <c r="B262" s="36" t="str">
        <f>IFERROR(INDEX(Etapa4!$B$8:$H$307,MATCH(LARGE(Etapa4!$H$8:$H$307,A262),Etapa4!$H$8:$H$307,0),1),"")</f>
        <v/>
      </c>
      <c r="C262" s="36" t="str">
        <f>IFERROR(INDEX(Etapa4!$B$8:$H$307,MATCH(LARGE(Etapa4!$H$8:$H$307,A262),Etapa4!$H$8:$H$307,0),2),"")</f>
        <v/>
      </c>
      <c r="D262" s="27"/>
      <c r="E262" s="28"/>
      <c r="F262" s="29" t="str">
        <f t="shared" si="7"/>
        <v/>
      </c>
      <c r="G262" s="49"/>
      <c r="H262" s="72" t="str">
        <f t="shared" si="8"/>
        <v/>
      </c>
    </row>
    <row r="263" spans="1:8" ht="24.95" customHeight="1">
      <c r="A263" s="34">
        <v>256</v>
      </c>
      <c r="B263" s="36" t="str">
        <f>IFERROR(INDEX(Etapa4!$B$8:$H$307,MATCH(LARGE(Etapa4!$H$8:$H$307,A263),Etapa4!$H$8:$H$307,0),1),"")</f>
        <v/>
      </c>
      <c r="C263" s="36" t="str">
        <f>IFERROR(INDEX(Etapa4!$B$8:$H$307,MATCH(LARGE(Etapa4!$H$8:$H$307,A263),Etapa4!$H$8:$H$307,0),2),"")</f>
        <v/>
      </c>
      <c r="D263" s="27"/>
      <c r="E263" s="28"/>
      <c r="F263" s="29" t="str">
        <f t="shared" si="7"/>
        <v/>
      </c>
      <c r="G263" s="49"/>
      <c r="H263" s="72" t="str">
        <f t="shared" si="8"/>
        <v/>
      </c>
    </row>
    <row r="264" spans="1:8" ht="24.95" customHeight="1">
      <c r="A264" s="34">
        <v>257</v>
      </c>
      <c r="B264" s="36" t="str">
        <f>IFERROR(INDEX(Etapa4!$B$8:$H$307,MATCH(LARGE(Etapa4!$H$8:$H$307,A264),Etapa4!$H$8:$H$307,0),1),"")</f>
        <v/>
      </c>
      <c r="C264" s="36" t="str">
        <f>IFERROR(INDEX(Etapa4!$B$8:$H$307,MATCH(LARGE(Etapa4!$H$8:$H$307,A264),Etapa4!$H$8:$H$307,0),2),"")</f>
        <v/>
      </c>
      <c r="D264" s="27"/>
      <c r="E264" s="28"/>
      <c r="F264" s="29" t="str">
        <f t="shared" si="7"/>
        <v/>
      </c>
      <c r="G264" s="49"/>
      <c r="H264" s="72" t="str">
        <f t="shared" si="8"/>
        <v/>
      </c>
    </row>
    <row r="265" spans="1:8" ht="24.95" customHeight="1">
      <c r="A265" s="34">
        <v>258</v>
      </c>
      <c r="B265" s="36" t="str">
        <f>IFERROR(INDEX(Etapa4!$B$8:$H$307,MATCH(LARGE(Etapa4!$H$8:$H$307,A265),Etapa4!$H$8:$H$307,0),1),"")</f>
        <v/>
      </c>
      <c r="C265" s="36" t="str">
        <f>IFERROR(INDEX(Etapa4!$B$8:$H$307,MATCH(LARGE(Etapa4!$H$8:$H$307,A265),Etapa4!$H$8:$H$307,0),2),"")</f>
        <v/>
      </c>
      <c r="D265" s="27"/>
      <c r="E265" s="28"/>
      <c r="F265" s="29" t="str">
        <f t="shared" ref="F265:F307" si="9">IF(OR(B265="",D265=""),"",IFERROR(IF(D265&gt;$N$9,$O$8,IF(D265&gt;$N$10,$O$9,IF(D265&gt;$N$11,$O$10,IF(D265&gt;$N$12,$O$11,$O$12)))),""))</f>
        <v/>
      </c>
      <c r="G265" s="49"/>
      <c r="H265" s="72" t="str">
        <f t="shared" ref="H265:H307" si="10">IF(OR(B265="",E265="",E265&lt;&gt;"Aprovado"),"",D265+(ROW()/100000))</f>
        <v/>
      </c>
    </row>
    <row r="266" spans="1:8" ht="24.95" customHeight="1">
      <c r="A266" s="34">
        <v>259</v>
      </c>
      <c r="B266" s="36" t="str">
        <f>IFERROR(INDEX(Etapa4!$B$8:$H$307,MATCH(LARGE(Etapa4!$H$8:$H$307,A266),Etapa4!$H$8:$H$307,0),1),"")</f>
        <v/>
      </c>
      <c r="C266" s="36" t="str">
        <f>IFERROR(INDEX(Etapa4!$B$8:$H$307,MATCH(LARGE(Etapa4!$H$8:$H$307,A266),Etapa4!$H$8:$H$307,0),2),"")</f>
        <v/>
      </c>
      <c r="D266" s="27"/>
      <c r="E266" s="28"/>
      <c r="F266" s="29" t="str">
        <f t="shared" si="9"/>
        <v/>
      </c>
      <c r="G266" s="49"/>
      <c r="H266" s="72" t="str">
        <f t="shared" si="10"/>
        <v/>
      </c>
    </row>
    <row r="267" spans="1:8" ht="24.95" customHeight="1">
      <c r="A267" s="34">
        <v>260</v>
      </c>
      <c r="B267" s="36" t="str">
        <f>IFERROR(INDEX(Etapa4!$B$8:$H$307,MATCH(LARGE(Etapa4!$H$8:$H$307,A267),Etapa4!$H$8:$H$307,0),1),"")</f>
        <v/>
      </c>
      <c r="C267" s="36" t="str">
        <f>IFERROR(INDEX(Etapa4!$B$8:$H$307,MATCH(LARGE(Etapa4!$H$8:$H$307,A267),Etapa4!$H$8:$H$307,0),2),"")</f>
        <v/>
      </c>
      <c r="D267" s="27"/>
      <c r="E267" s="28"/>
      <c r="F267" s="29" t="str">
        <f t="shared" si="9"/>
        <v/>
      </c>
      <c r="G267" s="49"/>
      <c r="H267" s="72" t="str">
        <f t="shared" si="10"/>
        <v/>
      </c>
    </row>
    <row r="268" spans="1:8" ht="24.95" customHeight="1">
      <c r="A268" s="34">
        <v>261</v>
      </c>
      <c r="B268" s="36" t="str">
        <f>IFERROR(INDEX(Etapa4!$B$8:$H$307,MATCH(LARGE(Etapa4!$H$8:$H$307,A268),Etapa4!$H$8:$H$307,0),1),"")</f>
        <v/>
      </c>
      <c r="C268" s="36" t="str">
        <f>IFERROR(INDEX(Etapa4!$B$8:$H$307,MATCH(LARGE(Etapa4!$H$8:$H$307,A268),Etapa4!$H$8:$H$307,0),2),"")</f>
        <v/>
      </c>
      <c r="D268" s="27"/>
      <c r="E268" s="28"/>
      <c r="F268" s="29" t="str">
        <f t="shared" si="9"/>
        <v/>
      </c>
      <c r="G268" s="49"/>
      <c r="H268" s="72" t="str">
        <f t="shared" si="10"/>
        <v/>
      </c>
    </row>
    <row r="269" spans="1:8" ht="24.95" customHeight="1">
      <c r="A269" s="34">
        <v>262</v>
      </c>
      <c r="B269" s="36" t="str">
        <f>IFERROR(INDEX(Etapa4!$B$8:$H$307,MATCH(LARGE(Etapa4!$H$8:$H$307,A269),Etapa4!$H$8:$H$307,0),1),"")</f>
        <v/>
      </c>
      <c r="C269" s="36" t="str">
        <f>IFERROR(INDEX(Etapa4!$B$8:$H$307,MATCH(LARGE(Etapa4!$H$8:$H$307,A269),Etapa4!$H$8:$H$307,0),2),"")</f>
        <v/>
      </c>
      <c r="D269" s="27"/>
      <c r="E269" s="28"/>
      <c r="F269" s="29" t="str">
        <f t="shared" si="9"/>
        <v/>
      </c>
      <c r="G269" s="49"/>
      <c r="H269" s="72" t="str">
        <f t="shared" si="10"/>
        <v/>
      </c>
    </row>
    <row r="270" spans="1:8" ht="24.95" customHeight="1">
      <c r="A270" s="34">
        <v>263</v>
      </c>
      <c r="B270" s="36" t="str">
        <f>IFERROR(INDEX(Etapa4!$B$8:$H$307,MATCH(LARGE(Etapa4!$H$8:$H$307,A270),Etapa4!$H$8:$H$307,0),1),"")</f>
        <v/>
      </c>
      <c r="C270" s="36" t="str">
        <f>IFERROR(INDEX(Etapa4!$B$8:$H$307,MATCH(LARGE(Etapa4!$H$8:$H$307,A270),Etapa4!$H$8:$H$307,0),2),"")</f>
        <v/>
      </c>
      <c r="D270" s="27"/>
      <c r="E270" s="28"/>
      <c r="F270" s="29" t="str">
        <f t="shared" si="9"/>
        <v/>
      </c>
      <c r="G270" s="49"/>
      <c r="H270" s="72" t="str">
        <f t="shared" si="10"/>
        <v/>
      </c>
    </row>
    <row r="271" spans="1:8" ht="24.95" customHeight="1">
      <c r="A271" s="34">
        <v>264</v>
      </c>
      <c r="B271" s="36" t="str">
        <f>IFERROR(INDEX(Etapa4!$B$8:$H$307,MATCH(LARGE(Etapa4!$H$8:$H$307,A271),Etapa4!$H$8:$H$307,0),1),"")</f>
        <v/>
      </c>
      <c r="C271" s="36" t="str">
        <f>IFERROR(INDEX(Etapa4!$B$8:$H$307,MATCH(LARGE(Etapa4!$H$8:$H$307,A271),Etapa4!$H$8:$H$307,0),2),"")</f>
        <v/>
      </c>
      <c r="D271" s="27"/>
      <c r="E271" s="28"/>
      <c r="F271" s="29" t="str">
        <f t="shared" si="9"/>
        <v/>
      </c>
      <c r="G271" s="49"/>
      <c r="H271" s="72" t="str">
        <f t="shared" si="10"/>
        <v/>
      </c>
    </row>
    <row r="272" spans="1:8" ht="24.95" customHeight="1">
      <c r="A272" s="34">
        <v>265</v>
      </c>
      <c r="B272" s="36" t="str">
        <f>IFERROR(INDEX(Etapa4!$B$8:$H$307,MATCH(LARGE(Etapa4!$H$8:$H$307,A272),Etapa4!$H$8:$H$307,0),1),"")</f>
        <v/>
      </c>
      <c r="C272" s="36" t="str">
        <f>IFERROR(INDEX(Etapa4!$B$8:$H$307,MATCH(LARGE(Etapa4!$H$8:$H$307,A272),Etapa4!$H$8:$H$307,0),2),"")</f>
        <v/>
      </c>
      <c r="D272" s="27"/>
      <c r="E272" s="28"/>
      <c r="F272" s="29" t="str">
        <f t="shared" si="9"/>
        <v/>
      </c>
      <c r="G272" s="49"/>
      <c r="H272" s="72" t="str">
        <f t="shared" si="10"/>
        <v/>
      </c>
    </row>
    <row r="273" spans="1:8" ht="24.95" customHeight="1">
      <c r="A273" s="34">
        <v>266</v>
      </c>
      <c r="B273" s="36" t="str">
        <f>IFERROR(INDEX(Etapa4!$B$8:$H$307,MATCH(LARGE(Etapa4!$H$8:$H$307,A273),Etapa4!$H$8:$H$307,0),1),"")</f>
        <v/>
      </c>
      <c r="C273" s="36" t="str">
        <f>IFERROR(INDEX(Etapa4!$B$8:$H$307,MATCH(LARGE(Etapa4!$H$8:$H$307,A273),Etapa4!$H$8:$H$307,0),2),"")</f>
        <v/>
      </c>
      <c r="D273" s="27"/>
      <c r="E273" s="28"/>
      <c r="F273" s="29" t="str">
        <f t="shared" si="9"/>
        <v/>
      </c>
      <c r="G273" s="49"/>
      <c r="H273" s="72" t="str">
        <f t="shared" si="10"/>
        <v/>
      </c>
    </row>
    <row r="274" spans="1:8" ht="24.95" customHeight="1">
      <c r="A274" s="34">
        <v>267</v>
      </c>
      <c r="B274" s="36" t="str">
        <f>IFERROR(INDEX(Etapa4!$B$8:$H$307,MATCH(LARGE(Etapa4!$H$8:$H$307,A274),Etapa4!$H$8:$H$307,0),1),"")</f>
        <v/>
      </c>
      <c r="C274" s="36" t="str">
        <f>IFERROR(INDEX(Etapa4!$B$8:$H$307,MATCH(LARGE(Etapa4!$H$8:$H$307,A274),Etapa4!$H$8:$H$307,0),2),"")</f>
        <v/>
      </c>
      <c r="D274" s="27"/>
      <c r="E274" s="28"/>
      <c r="F274" s="29" t="str">
        <f t="shared" si="9"/>
        <v/>
      </c>
      <c r="G274" s="49"/>
      <c r="H274" s="72" t="str">
        <f t="shared" si="10"/>
        <v/>
      </c>
    </row>
    <row r="275" spans="1:8" ht="24.95" customHeight="1">
      <c r="A275" s="34">
        <v>268</v>
      </c>
      <c r="B275" s="36" t="str">
        <f>IFERROR(INDEX(Etapa4!$B$8:$H$307,MATCH(LARGE(Etapa4!$H$8:$H$307,A275),Etapa4!$H$8:$H$307,0),1),"")</f>
        <v/>
      </c>
      <c r="C275" s="36" t="str">
        <f>IFERROR(INDEX(Etapa4!$B$8:$H$307,MATCH(LARGE(Etapa4!$H$8:$H$307,A275),Etapa4!$H$8:$H$307,0),2),"")</f>
        <v/>
      </c>
      <c r="D275" s="27"/>
      <c r="E275" s="28"/>
      <c r="F275" s="29" t="str">
        <f t="shared" si="9"/>
        <v/>
      </c>
      <c r="G275" s="49"/>
      <c r="H275" s="72" t="str">
        <f t="shared" si="10"/>
        <v/>
      </c>
    </row>
    <row r="276" spans="1:8" ht="24.95" customHeight="1">
      <c r="A276" s="34">
        <v>269</v>
      </c>
      <c r="B276" s="36" t="str">
        <f>IFERROR(INDEX(Etapa4!$B$8:$H$307,MATCH(LARGE(Etapa4!$H$8:$H$307,A276),Etapa4!$H$8:$H$307,0),1),"")</f>
        <v/>
      </c>
      <c r="C276" s="36" t="str">
        <f>IFERROR(INDEX(Etapa4!$B$8:$H$307,MATCH(LARGE(Etapa4!$H$8:$H$307,A276),Etapa4!$H$8:$H$307,0),2),"")</f>
        <v/>
      </c>
      <c r="D276" s="27"/>
      <c r="E276" s="28"/>
      <c r="F276" s="29" t="str">
        <f t="shared" si="9"/>
        <v/>
      </c>
      <c r="G276" s="49"/>
      <c r="H276" s="72" t="str">
        <f t="shared" si="10"/>
        <v/>
      </c>
    </row>
    <row r="277" spans="1:8" ht="24.95" customHeight="1">
      <c r="A277" s="34">
        <v>270</v>
      </c>
      <c r="B277" s="36" t="str">
        <f>IFERROR(INDEX(Etapa4!$B$8:$H$307,MATCH(LARGE(Etapa4!$H$8:$H$307,A277),Etapa4!$H$8:$H$307,0),1),"")</f>
        <v/>
      </c>
      <c r="C277" s="36" t="str">
        <f>IFERROR(INDEX(Etapa4!$B$8:$H$307,MATCH(LARGE(Etapa4!$H$8:$H$307,A277),Etapa4!$H$8:$H$307,0),2),"")</f>
        <v/>
      </c>
      <c r="D277" s="27"/>
      <c r="E277" s="28"/>
      <c r="F277" s="29" t="str">
        <f t="shared" si="9"/>
        <v/>
      </c>
      <c r="G277" s="49"/>
      <c r="H277" s="72" t="str">
        <f t="shared" si="10"/>
        <v/>
      </c>
    </row>
    <row r="278" spans="1:8" ht="24.95" customHeight="1">
      <c r="A278" s="34">
        <v>271</v>
      </c>
      <c r="B278" s="36" t="str">
        <f>IFERROR(INDEX(Etapa4!$B$8:$H$307,MATCH(LARGE(Etapa4!$H$8:$H$307,A278),Etapa4!$H$8:$H$307,0),1),"")</f>
        <v/>
      </c>
      <c r="C278" s="36" t="str">
        <f>IFERROR(INDEX(Etapa4!$B$8:$H$307,MATCH(LARGE(Etapa4!$H$8:$H$307,A278),Etapa4!$H$8:$H$307,0),2),"")</f>
        <v/>
      </c>
      <c r="D278" s="27"/>
      <c r="E278" s="28"/>
      <c r="F278" s="29" t="str">
        <f t="shared" si="9"/>
        <v/>
      </c>
      <c r="G278" s="49"/>
      <c r="H278" s="72" t="str">
        <f t="shared" si="10"/>
        <v/>
      </c>
    </row>
    <row r="279" spans="1:8" ht="24.95" customHeight="1">
      <c r="A279" s="34">
        <v>272</v>
      </c>
      <c r="B279" s="36" t="str">
        <f>IFERROR(INDEX(Etapa4!$B$8:$H$307,MATCH(LARGE(Etapa4!$H$8:$H$307,A279),Etapa4!$H$8:$H$307,0),1),"")</f>
        <v/>
      </c>
      <c r="C279" s="36" t="str">
        <f>IFERROR(INDEX(Etapa4!$B$8:$H$307,MATCH(LARGE(Etapa4!$H$8:$H$307,A279),Etapa4!$H$8:$H$307,0),2),"")</f>
        <v/>
      </c>
      <c r="D279" s="27"/>
      <c r="E279" s="28"/>
      <c r="F279" s="29" t="str">
        <f t="shared" si="9"/>
        <v/>
      </c>
      <c r="G279" s="49"/>
      <c r="H279" s="72" t="str">
        <f t="shared" si="10"/>
        <v/>
      </c>
    </row>
    <row r="280" spans="1:8" ht="24.95" customHeight="1">
      <c r="A280" s="34">
        <v>273</v>
      </c>
      <c r="B280" s="36" t="str">
        <f>IFERROR(INDEX(Etapa4!$B$8:$H$307,MATCH(LARGE(Etapa4!$H$8:$H$307,A280),Etapa4!$H$8:$H$307,0),1),"")</f>
        <v/>
      </c>
      <c r="C280" s="36" t="str">
        <f>IFERROR(INDEX(Etapa4!$B$8:$H$307,MATCH(LARGE(Etapa4!$H$8:$H$307,A280),Etapa4!$H$8:$H$307,0),2),"")</f>
        <v/>
      </c>
      <c r="D280" s="27"/>
      <c r="E280" s="28"/>
      <c r="F280" s="29" t="str">
        <f t="shared" si="9"/>
        <v/>
      </c>
      <c r="G280" s="49"/>
      <c r="H280" s="72" t="str">
        <f t="shared" si="10"/>
        <v/>
      </c>
    </row>
    <row r="281" spans="1:8" ht="24.95" customHeight="1">
      <c r="A281" s="34">
        <v>274</v>
      </c>
      <c r="B281" s="36" t="str">
        <f>IFERROR(INDEX(Etapa4!$B$8:$H$307,MATCH(LARGE(Etapa4!$H$8:$H$307,A281),Etapa4!$H$8:$H$307,0),1),"")</f>
        <v/>
      </c>
      <c r="C281" s="36" t="str">
        <f>IFERROR(INDEX(Etapa4!$B$8:$H$307,MATCH(LARGE(Etapa4!$H$8:$H$307,A281),Etapa4!$H$8:$H$307,0),2),"")</f>
        <v/>
      </c>
      <c r="D281" s="27"/>
      <c r="E281" s="28"/>
      <c r="F281" s="29" t="str">
        <f t="shared" si="9"/>
        <v/>
      </c>
      <c r="G281" s="49"/>
      <c r="H281" s="72" t="str">
        <f t="shared" si="10"/>
        <v/>
      </c>
    </row>
    <row r="282" spans="1:8" ht="24.95" customHeight="1">
      <c r="A282" s="34">
        <v>275</v>
      </c>
      <c r="B282" s="36" t="str">
        <f>IFERROR(INDEX(Etapa4!$B$8:$H$307,MATCH(LARGE(Etapa4!$H$8:$H$307,A282),Etapa4!$H$8:$H$307,0),1),"")</f>
        <v/>
      </c>
      <c r="C282" s="36" t="str">
        <f>IFERROR(INDEX(Etapa4!$B$8:$H$307,MATCH(LARGE(Etapa4!$H$8:$H$307,A282),Etapa4!$H$8:$H$307,0),2),"")</f>
        <v/>
      </c>
      <c r="D282" s="27"/>
      <c r="E282" s="28"/>
      <c r="F282" s="29" t="str">
        <f t="shared" si="9"/>
        <v/>
      </c>
      <c r="G282" s="49"/>
      <c r="H282" s="72" t="str">
        <f t="shared" si="10"/>
        <v/>
      </c>
    </row>
    <row r="283" spans="1:8" ht="24.95" customHeight="1">
      <c r="A283" s="34">
        <v>276</v>
      </c>
      <c r="B283" s="36" t="str">
        <f>IFERROR(INDEX(Etapa4!$B$8:$H$307,MATCH(LARGE(Etapa4!$H$8:$H$307,A283),Etapa4!$H$8:$H$307,0),1),"")</f>
        <v/>
      </c>
      <c r="C283" s="36" t="str">
        <f>IFERROR(INDEX(Etapa4!$B$8:$H$307,MATCH(LARGE(Etapa4!$H$8:$H$307,A283),Etapa4!$H$8:$H$307,0),2),"")</f>
        <v/>
      </c>
      <c r="D283" s="27"/>
      <c r="E283" s="28"/>
      <c r="F283" s="29" t="str">
        <f t="shared" si="9"/>
        <v/>
      </c>
      <c r="G283" s="49"/>
      <c r="H283" s="72" t="str">
        <f t="shared" si="10"/>
        <v/>
      </c>
    </row>
    <row r="284" spans="1:8" ht="24.95" customHeight="1">
      <c r="A284" s="34">
        <v>277</v>
      </c>
      <c r="B284" s="36" t="str">
        <f>IFERROR(INDEX(Etapa4!$B$8:$H$307,MATCH(LARGE(Etapa4!$H$8:$H$307,A284),Etapa4!$H$8:$H$307,0),1),"")</f>
        <v/>
      </c>
      <c r="C284" s="36" t="str">
        <f>IFERROR(INDEX(Etapa4!$B$8:$H$307,MATCH(LARGE(Etapa4!$H$8:$H$307,A284),Etapa4!$H$8:$H$307,0),2),"")</f>
        <v/>
      </c>
      <c r="D284" s="27"/>
      <c r="E284" s="28"/>
      <c r="F284" s="29" t="str">
        <f t="shared" si="9"/>
        <v/>
      </c>
      <c r="G284" s="49"/>
      <c r="H284" s="72" t="str">
        <f t="shared" si="10"/>
        <v/>
      </c>
    </row>
    <row r="285" spans="1:8" ht="24.95" customHeight="1">
      <c r="A285" s="34">
        <v>278</v>
      </c>
      <c r="B285" s="36" t="str">
        <f>IFERROR(INDEX(Etapa4!$B$8:$H$307,MATCH(LARGE(Etapa4!$H$8:$H$307,A285),Etapa4!$H$8:$H$307,0),1),"")</f>
        <v/>
      </c>
      <c r="C285" s="36" t="str">
        <f>IFERROR(INDEX(Etapa4!$B$8:$H$307,MATCH(LARGE(Etapa4!$H$8:$H$307,A285),Etapa4!$H$8:$H$307,0),2),"")</f>
        <v/>
      </c>
      <c r="D285" s="27"/>
      <c r="E285" s="28"/>
      <c r="F285" s="29" t="str">
        <f t="shared" si="9"/>
        <v/>
      </c>
      <c r="G285" s="49"/>
      <c r="H285" s="72" t="str">
        <f t="shared" si="10"/>
        <v/>
      </c>
    </row>
    <row r="286" spans="1:8" ht="24.95" customHeight="1">
      <c r="A286" s="34">
        <v>279</v>
      </c>
      <c r="B286" s="36" t="str">
        <f>IFERROR(INDEX(Etapa4!$B$8:$H$307,MATCH(LARGE(Etapa4!$H$8:$H$307,A286),Etapa4!$H$8:$H$307,0),1),"")</f>
        <v/>
      </c>
      <c r="C286" s="36" t="str">
        <f>IFERROR(INDEX(Etapa4!$B$8:$H$307,MATCH(LARGE(Etapa4!$H$8:$H$307,A286),Etapa4!$H$8:$H$307,0),2),"")</f>
        <v/>
      </c>
      <c r="D286" s="27"/>
      <c r="E286" s="28"/>
      <c r="F286" s="29" t="str">
        <f t="shared" si="9"/>
        <v/>
      </c>
      <c r="G286" s="49"/>
      <c r="H286" s="72" t="str">
        <f t="shared" si="10"/>
        <v/>
      </c>
    </row>
    <row r="287" spans="1:8" ht="24.95" customHeight="1">
      <c r="A287" s="34">
        <v>280</v>
      </c>
      <c r="B287" s="36" t="str">
        <f>IFERROR(INDEX(Etapa4!$B$8:$H$307,MATCH(LARGE(Etapa4!$H$8:$H$307,A287),Etapa4!$H$8:$H$307,0),1),"")</f>
        <v/>
      </c>
      <c r="C287" s="36" t="str">
        <f>IFERROR(INDEX(Etapa4!$B$8:$H$307,MATCH(LARGE(Etapa4!$H$8:$H$307,A287),Etapa4!$H$8:$H$307,0),2),"")</f>
        <v/>
      </c>
      <c r="D287" s="27"/>
      <c r="E287" s="28"/>
      <c r="F287" s="29" t="str">
        <f t="shared" si="9"/>
        <v/>
      </c>
      <c r="G287" s="49"/>
      <c r="H287" s="72" t="str">
        <f t="shared" si="10"/>
        <v/>
      </c>
    </row>
    <row r="288" spans="1:8" ht="24.95" customHeight="1">
      <c r="A288" s="34">
        <v>281</v>
      </c>
      <c r="B288" s="36" t="str">
        <f>IFERROR(INDEX(Etapa4!$B$8:$H$307,MATCH(LARGE(Etapa4!$H$8:$H$307,A288),Etapa4!$H$8:$H$307,0),1),"")</f>
        <v/>
      </c>
      <c r="C288" s="36" t="str">
        <f>IFERROR(INDEX(Etapa4!$B$8:$H$307,MATCH(LARGE(Etapa4!$H$8:$H$307,A288),Etapa4!$H$8:$H$307,0),2),"")</f>
        <v/>
      </c>
      <c r="D288" s="27"/>
      <c r="E288" s="28"/>
      <c r="F288" s="29" t="str">
        <f t="shared" si="9"/>
        <v/>
      </c>
      <c r="G288" s="49"/>
      <c r="H288" s="72" t="str">
        <f t="shared" si="10"/>
        <v/>
      </c>
    </row>
    <row r="289" spans="1:8" ht="24.95" customHeight="1">
      <c r="A289" s="34">
        <v>282</v>
      </c>
      <c r="B289" s="36" t="str">
        <f>IFERROR(INDEX(Etapa4!$B$8:$H$307,MATCH(LARGE(Etapa4!$H$8:$H$307,A289),Etapa4!$H$8:$H$307,0),1),"")</f>
        <v/>
      </c>
      <c r="C289" s="36" t="str">
        <f>IFERROR(INDEX(Etapa4!$B$8:$H$307,MATCH(LARGE(Etapa4!$H$8:$H$307,A289),Etapa4!$H$8:$H$307,0),2),"")</f>
        <v/>
      </c>
      <c r="D289" s="27"/>
      <c r="E289" s="28"/>
      <c r="F289" s="29" t="str">
        <f t="shared" si="9"/>
        <v/>
      </c>
      <c r="G289" s="49"/>
      <c r="H289" s="72" t="str">
        <f t="shared" si="10"/>
        <v/>
      </c>
    </row>
    <row r="290" spans="1:8" ht="24.95" customHeight="1">
      <c r="A290" s="34">
        <v>283</v>
      </c>
      <c r="B290" s="36" t="str">
        <f>IFERROR(INDEX(Etapa4!$B$8:$H$307,MATCH(LARGE(Etapa4!$H$8:$H$307,A290),Etapa4!$H$8:$H$307,0),1),"")</f>
        <v/>
      </c>
      <c r="C290" s="36" t="str">
        <f>IFERROR(INDEX(Etapa4!$B$8:$H$307,MATCH(LARGE(Etapa4!$H$8:$H$307,A290),Etapa4!$H$8:$H$307,0),2),"")</f>
        <v/>
      </c>
      <c r="D290" s="27"/>
      <c r="E290" s="28"/>
      <c r="F290" s="29" t="str">
        <f t="shared" si="9"/>
        <v/>
      </c>
      <c r="G290" s="49"/>
      <c r="H290" s="72" t="str">
        <f t="shared" si="10"/>
        <v/>
      </c>
    </row>
    <row r="291" spans="1:8" ht="24.95" customHeight="1">
      <c r="A291" s="34">
        <v>284</v>
      </c>
      <c r="B291" s="36" t="str">
        <f>IFERROR(INDEX(Etapa4!$B$8:$H$307,MATCH(LARGE(Etapa4!$H$8:$H$307,A291),Etapa4!$H$8:$H$307,0),1),"")</f>
        <v/>
      </c>
      <c r="C291" s="36" t="str">
        <f>IFERROR(INDEX(Etapa4!$B$8:$H$307,MATCH(LARGE(Etapa4!$H$8:$H$307,A291),Etapa4!$H$8:$H$307,0),2),"")</f>
        <v/>
      </c>
      <c r="D291" s="27"/>
      <c r="E291" s="28"/>
      <c r="F291" s="29" t="str">
        <f t="shared" si="9"/>
        <v/>
      </c>
      <c r="G291" s="49"/>
      <c r="H291" s="72" t="str">
        <f t="shared" si="10"/>
        <v/>
      </c>
    </row>
    <row r="292" spans="1:8" ht="24.95" customHeight="1">
      <c r="A292" s="34">
        <v>285</v>
      </c>
      <c r="B292" s="36" t="str">
        <f>IFERROR(INDEX(Etapa4!$B$8:$H$307,MATCH(LARGE(Etapa4!$H$8:$H$307,A292),Etapa4!$H$8:$H$307,0),1),"")</f>
        <v/>
      </c>
      <c r="C292" s="36" t="str">
        <f>IFERROR(INDEX(Etapa4!$B$8:$H$307,MATCH(LARGE(Etapa4!$H$8:$H$307,A292),Etapa4!$H$8:$H$307,0),2),"")</f>
        <v/>
      </c>
      <c r="D292" s="27"/>
      <c r="E292" s="28"/>
      <c r="F292" s="29" t="str">
        <f t="shared" si="9"/>
        <v/>
      </c>
      <c r="G292" s="49"/>
      <c r="H292" s="72" t="str">
        <f t="shared" si="10"/>
        <v/>
      </c>
    </row>
    <row r="293" spans="1:8" ht="24.95" customHeight="1">
      <c r="A293" s="34">
        <v>286</v>
      </c>
      <c r="B293" s="36" t="str">
        <f>IFERROR(INDEX(Etapa4!$B$8:$H$307,MATCH(LARGE(Etapa4!$H$8:$H$307,A293),Etapa4!$H$8:$H$307,0),1),"")</f>
        <v/>
      </c>
      <c r="C293" s="36" t="str">
        <f>IFERROR(INDEX(Etapa4!$B$8:$H$307,MATCH(LARGE(Etapa4!$H$8:$H$307,A293),Etapa4!$H$8:$H$307,0),2),"")</f>
        <v/>
      </c>
      <c r="D293" s="27"/>
      <c r="E293" s="28"/>
      <c r="F293" s="29" t="str">
        <f t="shared" si="9"/>
        <v/>
      </c>
      <c r="G293" s="49"/>
      <c r="H293" s="72" t="str">
        <f t="shared" si="10"/>
        <v/>
      </c>
    </row>
    <row r="294" spans="1:8" ht="24.95" customHeight="1">
      <c r="A294" s="34">
        <v>287</v>
      </c>
      <c r="B294" s="36" t="str">
        <f>IFERROR(INDEX(Etapa4!$B$8:$H$307,MATCH(LARGE(Etapa4!$H$8:$H$307,A294),Etapa4!$H$8:$H$307,0),1),"")</f>
        <v/>
      </c>
      <c r="C294" s="36" t="str">
        <f>IFERROR(INDEX(Etapa4!$B$8:$H$307,MATCH(LARGE(Etapa4!$H$8:$H$307,A294),Etapa4!$H$8:$H$307,0),2),"")</f>
        <v/>
      </c>
      <c r="D294" s="27"/>
      <c r="E294" s="28"/>
      <c r="F294" s="29" t="str">
        <f t="shared" si="9"/>
        <v/>
      </c>
      <c r="G294" s="49"/>
      <c r="H294" s="72" t="str">
        <f t="shared" si="10"/>
        <v/>
      </c>
    </row>
    <row r="295" spans="1:8" ht="24.95" customHeight="1">
      <c r="A295" s="34">
        <v>288</v>
      </c>
      <c r="B295" s="36" t="str">
        <f>IFERROR(INDEX(Etapa4!$B$8:$H$307,MATCH(LARGE(Etapa4!$H$8:$H$307,A295),Etapa4!$H$8:$H$307,0),1),"")</f>
        <v/>
      </c>
      <c r="C295" s="36" t="str">
        <f>IFERROR(INDEX(Etapa4!$B$8:$H$307,MATCH(LARGE(Etapa4!$H$8:$H$307,A295),Etapa4!$H$8:$H$307,0),2),"")</f>
        <v/>
      </c>
      <c r="D295" s="27"/>
      <c r="E295" s="28"/>
      <c r="F295" s="29" t="str">
        <f t="shared" si="9"/>
        <v/>
      </c>
      <c r="G295" s="49"/>
      <c r="H295" s="72" t="str">
        <f t="shared" si="10"/>
        <v/>
      </c>
    </row>
    <row r="296" spans="1:8" ht="24.95" customHeight="1">
      <c r="A296" s="34">
        <v>289</v>
      </c>
      <c r="B296" s="36" t="str">
        <f>IFERROR(INDEX(Etapa4!$B$8:$H$307,MATCH(LARGE(Etapa4!$H$8:$H$307,A296),Etapa4!$H$8:$H$307,0),1),"")</f>
        <v/>
      </c>
      <c r="C296" s="36" t="str">
        <f>IFERROR(INDEX(Etapa4!$B$8:$H$307,MATCH(LARGE(Etapa4!$H$8:$H$307,A296),Etapa4!$H$8:$H$307,0),2),"")</f>
        <v/>
      </c>
      <c r="D296" s="27"/>
      <c r="E296" s="28"/>
      <c r="F296" s="29" t="str">
        <f t="shared" si="9"/>
        <v/>
      </c>
      <c r="G296" s="49"/>
      <c r="H296" s="72" t="str">
        <f t="shared" si="10"/>
        <v/>
      </c>
    </row>
    <row r="297" spans="1:8" ht="24.95" customHeight="1">
      <c r="A297" s="34">
        <v>290</v>
      </c>
      <c r="B297" s="36" t="str">
        <f>IFERROR(INDEX(Etapa4!$B$8:$H$307,MATCH(LARGE(Etapa4!$H$8:$H$307,A297),Etapa4!$H$8:$H$307,0),1),"")</f>
        <v/>
      </c>
      <c r="C297" s="36" t="str">
        <f>IFERROR(INDEX(Etapa4!$B$8:$H$307,MATCH(LARGE(Etapa4!$H$8:$H$307,A297),Etapa4!$H$8:$H$307,0),2),"")</f>
        <v/>
      </c>
      <c r="D297" s="27"/>
      <c r="E297" s="28"/>
      <c r="F297" s="29" t="str">
        <f t="shared" si="9"/>
        <v/>
      </c>
      <c r="G297" s="49"/>
      <c r="H297" s="72" t="str">
        <f t="shared" si="10"/>
        <v/>
      </c>
    </row>
    <row r="298" spans="1:8" ht="24.95" customHeight="1">
      <c r="A298" s="34">
        <v>291</v>
      </c>
      <c r="B298" s="36" t="str">
        <f>IFERROR(INDEX(Etapa4!$B$8:$H$307,MATCH(LARGE(Etapa4!$H$8:$H$307,A298),Etapa4!$H$8:$H$307,0),1),"")</f>
        <v/>
      </c>
      <c r="C298" s="36" t="str">
        <f>IFERROR(INDEX(Etapa4!$B$8:$H$307,MATCH(LARGE(Etapa4!$H$8:$H$307,A298),Etapa4!$H$8:$H$307,0),2),"")</f>
        <v/>
      </c>
      <c r="D298" s="27"/>
      <c r="E298" s="28"/>
      <c r="F298" s="29" t="str">
        <f t="shared" si="9"/>
        <v/>
      </c>
      <c r="G298" s="49"/>
      <c r="H298" s="72" t="str">
        <f t="shared" si="10"/>
        <v/>
      </c>
    </row>
    <row r="299" spans="1:8" ht="24.95" customHeight="1">
      <c r="A299" s="34">
        <v>292</v>
      </c>
      <c r="B299" s="36" t="str">
        <f>IFERROR(INDEX(Etapa4!$B$8:$H$307,MATCH(LARGE(Etapa4!$H$8:$H$307,A299),Etapa4!$H$8:$H$307,0),1),"")</f>
        <v/>
      </c>
      <c r="C299" s="36" t="str">
        <f>IFERROR(INDEX(Etapa4!$B$8:$H$307,MATCH(LARGE(Etapa4!$H$8:$H$307,A299),Etapa4!$H$8:$H$307,0),2),"")</f>
        <v/>
      </c>
      <c r="D299" s="27"/>
      <c r="E299" s="28"/>
      <c r="F299" s="29" t="str">
        <f t="shared" si="9"/>
        <v/>
      </c>
      <c r="G299" s="49"/>
      <c r="H299" s="72" t="str">
        <f t="shared" si="10"/>
        <v/>
      </c>
    </row>
    <row r="300" spans="1:8" ht="24.95" customHeight="1">
      <c r="A300" s="34">
        <v>293</v>
      </c>
      <c r="B300" s="36" t="str">
        <f>IFERROR(INDEX(Etapa4!$B$8:$H$307,MATCH(LARGE(Etapa4!$H$8:$H$307,A300),Etapa4!$H$8:$H$307,0),1),"")</f>
        <v/>
      </c>
      <c r="C300" s="36" t="str">
        <f>IFERROR(INDEX(Etapa4!$B$8:$H$307,MATCH(LARGE(Etapa4!$H$8:$H$307,A300),Etapa4!$H$8:$H$307,0),2),"")</f>
        <v/>
      </c>
      <c r="D300" s="27"/>
      <c r="E300" s="28"/>
      <c r="F300" s="29" t="str">
        <f t="shared" si="9"/>
        <v/>
      </c>
      <c r="G300" s="49"/>
      <c r="H300" s="72" t="str">
        <f t="shared" si="10"/>
        <v/>
      </c>
    </row>
    <row r="301" spans="1:8" ht="24.95" customHeight="1">
      <c r="A301" s="34">
        <v>294</v>
      </c>
      <c r="B301" s="36" t="str">
        <f>IFERROR(INDEX(Etapa4!$B$8:$H$307,MATCH(LARGE(Etapa4!$H$8:$H$307,A301),Etapa4!$H$8:$H$307,0),1),"")</f>
        <v/>
      </c>
      <c r="C301" s="36" t="str">
        <f>IFERROR(INDEX(Etapa4!$B$8:$H$307,MATCH(LARGE(Etapa4!$H$8:$H$307,A301),Etapa4!$H$8:$H$307,0),2),"")</f>
        <v/>
      </c>
      <c r="D301" s="27"/>
      <c r="E301" s="28"/>
      <c r="F301" s="29" t="str">
        <f t="shared" si="9"/>
        <v/>
      </c>
      <c r="G301" s="49"/>
      <c r="H301" s="72" t="str">
        <f t="shared" si="10"/>
        <v/>
      </c>
    </row>
    <row r="302" spans="1:8" ht="24.95" customHeight="1">
      <c r="A302" s="34">
        <v>295</v>
      </c>
      <c r="B302" s="36" t="str">
        <f>IFERROR(INDEX(Etapa4!$B$8:$H$307,MATCH(LARGE(Etapa4!$H$8:$H$307,A302),Etapa4!$H$8:$H$307,0),1),"")</f>
        <v/>
      </c>
      <c r="C302" s="36" t="str">
        <f>IFERROR(INDEX(Etapa4!$B$8:$H$307,MATCH(LARGE(Etapa4!$H$8:$H$307,A302),Etapa4!$H$8:$H$307,0),2),"")</f>
        <v/>
      </c>
      <c r="D302" s="27"/>
      <c r="E302" s="28"/>
      <c r="F302" s="29" t="str">
        <f t="shared" si="9"/>
        <v/>
      </c>
      <c r="G302" s="49"/>
      <c r="H302" s="72" t="str">
        <f t="shared" si="10"/>
        <v/>
      </c>
    </row>
    <row r="303" spans="1:8" ht="24.95" customHeight="1">
      <c r="A303" s="34">
        <v>296</v>
      </c>
      <c r="B303" s="36" t="str">
        <f>IFERROR(INDEX(Etapa4!$B$8:$H$307,MATCH(LARGE(Etapa4!$H$8:$H$307,A303),Etapa4!$H$8:$H$307,0),1),"")</f>
        <v/>
      </c>
      <c r="C303" s="36" t="str">
        <f>IFERROR(INDEX(Etapa4!$B$8:$H$307,MATCH(LARGE(Etapa4!$H$8:$H$307,A303),Etapa4!$H$8:$H$307,0),2),"")</f>
        <v/>
      </c>
      <c r="D303" s="27"/>
      <c r="E303" s="28"/>
      <c r="F303" s="29" t="str">
        <f t="shared" si="9"/>
        <v/>
      </c>
      <c r="G303" s="49"/>
      <c r="H303" s="72" t="str">
        <f t="shared" si="10"/>
        <v/>
      </c>
    </row>
    <row r="304" spans="1:8" ht="24.95" customHeight="1">
      <c r="A304" s="34">
        <v>297</v>
      </c>
      <c r="B304" s="36" t="str">
        <f>IFERROR(INDEX(Etapa4!$B$8:$H$307,MATCH(LARGE(Etapa4!$H$8:$H$307,A304),Etapa4!$H$8:$H$307,0),1),"")</f>
        <v/>
      </c>
      <c r="C304" s="36" t="str">
        <f>IFERROR(INDEX(Etapa4!$B$8:$H$307,MATCH(LARGE(Etapa4!$H$8:$H$307,A304),Etapa4!$H$8:$H$307,0),2),"")</f>
        <v/>
      </c>
      <c r="D304" s="27"/>
      <c r="E304" s="28"/>
      <c r="F304" s="29" t="str">
        <f t="shared" si="9"/>
        <v/>
      </c>
      <c r="G304" s="49"/>
      <c r="H304" s="72" t="str">
        <f t="shared" si="10"/>
        <v/>
      </c>
    </row>
    <row r="305" spans="1:8" ht="24.95" customHeight="1">
      <c r="A305" s="34">
        <v>298</v>
      </c>
      <c r="B305" s="36" t="str">
        <f>IFERROR(INDEX(Etapa4!$B$8:$H$307,MATCH(LARGE(Etapa4!$H$8:$H$307,A305),Etapa4!$H$8:$H$307,0),1),"")</f>
        <v/>
      </c>
      <c r="C305" s="36" t="str">
        <f>IFERROR(INDEX(Etapa4!$B$8:$H$307,MATCH(LARGE(Etapa4!$H$8:$H$307,A305),Etapa4!$H$8:$H$307,0),2),"")</f>
        <v/>
      </c>
      <c r="D305" s="27"/>
      <c r="E305" s="28"/>
      <c r="F305" s="29" t="str">
        <f t="shared" si="9"/>
        <v/>
      </c>
      <c r="G305" s="49"/>
      <c r="H305" s="72" t="str">
        <f t="shared" si="10"/>
        <v/>
      </c>
    </row>
    <row r="306" spans="1:8" ht="24.95" customHeight="1">
      <c r="A306" s="34">
        <v>299</v>
      </c>
      <c r="B306" s="36" t="str">
        <f>IFERROR(INDEX(Etapa4!$B$8:$H$307,MATCH(LARGE(Etapa4!$H$8:$H$307,A306),Etapa4!$H$8:$H$307,0),1),"")</f>
        <v/>
      </c>
      <c r="C306" s="36" t="str">
        <f>IFERROR(INDEX(Etapa4!$B$8:$H$307,MATCH(LARGE(Etapa4!$H$8:$H$307,A306),Etapa4!$H$8:$H$307,0),2),"")</f>
        <v/>
      </c>
      <c r="D306" s="27"/>
      <c r="E306" s="28"/>
      <c r="F306" s="29" t="str">
        <f t="shared" si="9"/>
        <v/>
      </c>
      <c r="G306" s="49"/>
      <c r="H306" s="72" t="str">
        <f t="shared" si="10"/>
        <v/>
      </c>
    </row>
    <row r="307" spans="1:8" ht="24.95" customHeight="1">
      <c r="A307" s="34">
        <v>300</v>
      </c>
      <c r="B307" s="36" t="str">
        <f>IFERROR(INDEX(Etapa4!$B$8:$H$307,MATCH(LARGE(Etapa4!$H$8:$H$307,A307),Etapa4!$H$8:$H$307,0),1),"")</f>
        <v/>
      </c>
      <c r="C307" s="36" t="str">
        <f>IFERROR(INDEX(Etapa4!$B$8:$H$307,MATCH(LARGE(Etapa4!$H$8:$H$307,A307),Etapa4!$H$8:$H$307,0),2),"")</f>
        <v/>
      </c>
      <c r="D307" s="27"/>
      <c r="E307" s="28"/>
      <c r="F307" s="29" t="str">
        <f t="shared" si="9"/>
        <v/>
      </c>
      <c r="G307" s="49"/>
      <c r="H307" s="72" t="str">
        <f t="shared" si="10"/>
        <v/>
      </c>
    </row>
  </sheetData>
  <sheetProtection password="9004" sheet="1" objects="1" scenarios="1" selectLockedCells="1"/>
  <autoFilter ref="B7:G307"/>
  <mergeCells count="1">
    <mergeCell ref="B6:G6"/>
  </mergeCells>
  <conditionalFormatting sqref="F8:F307">
    <cfRule type="cellIs" dxfId="9" priority="1" operator="equal">
      <formula>"Péssimo"</formula>
    </cfRule>
    <cfRule type="cellIs" dxfId="8" priority="2" operator="equal">
      <formula>"Excelente"</formula>
    </cfRule>
    <cfRule type="cellIs" dxfId="7" priority="3" operator="equal">
      <formula>"Regular"</formula>
    </cfRule>
    <cfRule type="cellIs" dxfId="6" priority="4" operator="equal">
      <formula>"Ruim"</formula>
    </cfRule>
    <cfRule type="cellIs" dxfId="5" priority="5" operator="equal">
      <formula>"Bom"</formula>
    </cfRule>
  </conditionalFormatting>
  <dataValidations count="2">
    <dataValidation type="whole" allowBlank="1" showInputMessage="1" showErrorMessage="1" errorTitle="Erro de operação!" error="_x000a_Informe um número entre 1 e 10." sqref="D8:D307">
      <formula1>1</formula1>
      <formula2>10</formula2>
    </dataValidation>
    <dataValidation type="list" allowBlank="1" showInputMessage="1" showErrorMessage="1" sqref="E8:E307">
      <formula1>"Aprovado,Reprovado"</formula1>
    </dataValidation>
  </dataValidations>
  <pageMargins left="0.25" right="0.25" top="0.75" bottom="0.75" header="0.3" footer="0.3"/>
  <pageSetup paperSize="9" orientation="landscape" horizontalDpi="4294967292" verticalDpi="4294967292"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07"/>
  <sheetViews>
    <sheetView showGridLines="0" topLeftCell="C1" zoomScaleNormal="100" zoomScalePageLayoutView="80" workbookViewId="0">
      <selection activeCell="K8" sqref="K8:L12"/>
    </sheetView>
  </sheetViews>
  <sheetFormatPr defaultColWidth="9.140625" defaultRowHeight="15" customHeight="1"/>
  <cols>
    <col min="1" max="1" width="2.7109375" style="8" customWidth="1"/>
    <col min="2" max="2" width="28.85546875" style="6" customWidth="1"/>
    <col min="3" max="3" width="21.42578125" style="6" bestFit="1" customWidth="1"/>
    <col min="4" max="4" width="9.5703125" style="6" customWidth="1"/>
    <col min="5" max="5" width="14.7109375" style="6" customWidth="1"/>
    <col min="6" max="6" width="14.7109375" style="5" bestFit="1" customWidth="1"/>
    <col min="7" max="7" width="14.7109375" style="5" customWidth="1"/>
    <col min="8" max="9" width="13.140625" style="5" customWidth="1"/>
    <col min="10" max="10" width="10.42578125" style="5" customWidth="1"/>
    <col min="11" max="11" width="12.5703125" style="5" bestFit="1" customWidth="1"/>
    <col min="12" max="12" width="37" style="5" customWidth="1"/>
    <col min="13" max="19" width="10.28515625" style="5" hidden="1" customWidth="1"/>
    <col min="20" max="20" width="12.7109375" style="5" hidden="1" customWidth="1"/>
    <col min="21" max="45" width="10.28515625" style="5" customWidth="1"/>
    <col min="46" max="54" width="10.28515625" style="6" customWidth="1"/>
    <col min="55" max="16384" width="9.140625" style="6"/>
  </cols>
  <sheetData>
    <row r="1" spans="1:45" s="91" customFormat="1" ht="30" customHeight="1"/>
    <row r="2" spans="1:45" s="92" customFormat="1" ht="24.95" customHeight="1"/>
    <row r="3" spans="1:45" s="93" customFormat="1" ht="20.100000000000001" customHeight="1"/>
    <row r="4" spans="1:45" s="15" customFormat="1" ht="21">
      <c r="A4" s="17"/>
      <c r="B4" s="24" t="s">
        <v>37</v>
      </c>
      <c r="C4" s="24"/>
      <c r="E4" s="21"/>
      <c r="F4" s="7"/>
      <c r="G4" s="7"/>
      <c r="H4" s="7"/>
      <c r="I4" s="7"/>
      <c r="J4" s="7"/>
      <c r="K4" s="7"/>
      <c r="L4" s="7"/>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row>
    <row r="5" spans="1:45" s="8" customFormat="1">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row>
    <row r="6" spans="1:45" ht="24.95" customHeight="1">
      <c r="B6" s="80" t="s">
        <v>53</v>
      </c>
      <c r="C6" s="80"/>
      <c r="D6" s="80"/>
      <c r="E6" s="80"/>
      <c r="F6" s="80"/>
      <c r="G6" s="80"/>
      <c r="H6" s="80"/>
      <c r="I6" s="80"/>
      <c r="J6" s="80"/>
      <c r="K6" s="80"/>
      <c r="L6" s="80"/>
    </row>
    <row r="7" spans="1:45" ht="30" customHeight="1">
      <c r="B7" s="31" t="s">
        <v>17</v>
      </c>
      <c r="C7" s="31" t="s">
        <v>78</v>
      </c>
      <c r="D7" s="32" t="s">
        <v>54</v>
      </c>
      <c r="E7" s="33" t="s">
        <v>55</v>
      </c>
      <c r="F7" s="33" t="s">
        <v>57</v>
      </c>
      <c r="G7" s="33" t="s">
        <v>14</v>
      </c>
      <c r="H7" s="33" t="s">
        <v>80</v>
      </c>
      <c r="I7" s="33" t="s">
        <v>81</v>
      </c>
      <c r="J7" s="70" t="s">
        <v>73</v>
      </c>
      <c r="K7" s="71" t="s">
        <v>56</v>
      </c>
      <c r="L7" s="71" t="s">
        <v>44</v>
      </c>
      <c r="M7" s="69" t="s">
        <v>45</v>
      </c>
      <c r="R7" s="25" t="s">
        <v>46</v>
      </c>
      <c r="S7" s="25" t="s">
        <v>45</v>
      </c>
      <c r="T7" s="25" t="s">
        <v>47</v>
      </c>
    </row>
    <row r="8" spans="1:45" ht="24.95" customHeight="1">
      <c r="A8" s="34">
        <v>1</v>
      </c>
      <c r="B8" s="36" t="str">
        <f>IFERROR(INDEX(Etapa5!$B$8:$H$307,MATCH(LARGE(Etapa5!$H$8:$H$307,$A8),Etapa5!$H$8:$H$307,0),1),"")</f>
        <v>Damaris De Souza Leite</v>
      </c>
      <c r="C8" s="36" t="str">
        <f>IFERROR(INDEX(Etapa5!$B$8:$H$307,MATCH(LARGE(Etapa5!$H$8:$H$307,$A8),Etapa5!$H$8:$H$307,0),2),"")</f>
        <v>Coordenador-202311</v>
      </c>
      <c r="D8" s="14">
        <f>IF(B8="","",IFERROR(AVERAGE(Etapa1!D8,Etapa2!D8,Etapa3!D8,Etapa4!D8,Etapa5!D8),""))</f>
        <v>9.8000000000000007</v>
      </c>
      <c r="E8" s="36" t="str">
        <f>IFERROR(INDEX(Etapa5!$B$8:$H$307,MATCH(LARGE(Etapa5!$H$8:$H$307,$A8),Etapa5!$H$8:$H$307,0),4),"")</f>
        <v>Aprovado</v>
      </c>
      <c r="F8" s="29" t="str">
        <f>IF(OR(B8="",D8=""),"",IFERROR(IF(D8&gt;$S$9,$T$8,IF(D8&gt;$S$10,$T$9,IF(D8&gt;$S$11,$T$10,IF(D8&gt;$S$12,$T$11,$T$12)))),""))</f>
        <v>Excelente</v>
      </c>
      <c r="G8" s="29" t="str">
        <f>IF(OR($B8="",$C8=""),"",IFERROR(LEFT($C8,SEARCH("-",$C8)-1),""))</f>
        <v>Coordenador</v>
      </c>
      <c r="H8" s="41">
        <f>IF($B8="","",IFERROR(INDEX(Proc!$B$8:$F$57,MATCH(Apro!$C8,Proc!$E$8:$E$57,0),1),""))</f>
        <v>44927</v>
      </c>
      <c r="I8" s="41">
        <f>IF($B8="","",IFERROR(INDEX(Proc!$B$8:$F$57,MATCH(Apro!$C8,Proc!$E$8:$E$57,0),2),""))</f>
        <v>44956</v>
      </c>
      <c r="J8" s="42">
        <f ca="1">IF($B8="","",IFERROR(INDEX(Proc!$B$8:$F$57,MATCH(Apro!$C8,Proc!$E$8:$E$57,0),5),""))</f>
        <v>29</v>
      </c>
      <c r="K8" s="152" t="s">
        <v>28</v>
      </c>
      <c r="L8" s="151"/>
      <c r="M8" s="69">
        <f>IF(OR(B8="",E8="",E8&lt;&gt;"Aprovado"),"",D8+(ROW()/100000))</f>
        <v>9.8000800000000012</v>
      </c>
      <c r="R8" s="25">
        <v>1</v>
      </c>
      <c r="S8" s="26">
        <v>10</v>
      </c>
      <c r="T8" s="25" t="s">
        <v>49</v>
      </c>
    </row>
    <row r="9" spans="1:45" ht="24.95" customHeight="1">
      <c r="A9" s="34">
        <v>2</v>
      </c>
      <c r="B9" s="36" t="str">
        <f>IFERROR(INDEX(Etapa5!$B$8:$H$307,MATCH(LARGE(Etapa5!$H$8:$H$307,$A9),Etapa5!$H$8:$H$307,0),1),"")</f>
        <v/>
      </c>
      <c r="C9" s="36" t="str">
        <f>IFERROR(INDEX(Etapa5!$B$8:$H$307,MATCH(LARGE(Etapa5!$H$8:$H$307,$A9),Etapa5!$H$8:$H$307,0),2),"")</f>
        <v/>
      </c>
      <c r="D9" s="14" t="str">
        <f>IF(B9="","",IFERROR(AVERAGE(Etapa1!D9,Etapa2!D9,Etapa3!D9,Etapa4!D9,Etapa5!D9),""))</f>
        <v/>
      </c>
      <c r="E9" s="36" t="str">
        <f>IFERROR(INDEX(Etapa5!$B$8:$H$307,MATCH(LARGE(Etapa5!$H$8:$H$307,$A9),Etapa5!$H$8:$H$307,0),4),"")</f>
        <v/>
      </c>
      <c r="F9" s="29" t="str">
        <f t="shared" ref="F9:F72" si="0">IF(OR(B9="",D9=""),"",IFERROR(IF(D9&gt;$S$9,$T$8,IF(D9&gt;$S$10,$T$9,IF(D9&gt;$S$11,$T$10,IF(D9&gt;$S$12,$T$11,$T$12)))),""))</f>
        <v/>
      </c>
      <c r="G9" s="29" t="str">
        <f t="shared" ref="G9:G72" si="1">IF(OR($B9="",$C9=""),"",IFERROR(LEFT($C9,SEARCH("-",$C9)-1),""))</f>
        <v/>
      </c>
      <c r="H9" s="41" t="str">
        <f>IF($B9="","",IFERROR(INDEX(Proc!$B$8:$F$57,MATCH(Apro!$C9,Proc!$E$8:$E$57,0),1),""))</f>
        <v/>
      </c>
      <c r="I9" s="41" t="str">
        <f>IF($B9="","",IFERROR(INDEX(Proc!$B$8:$F$57,MATCH(Apro!$C9,Proc!$E$8:$E$57,0),2),""))</f>
        <v/>
      </c>
      <c r="J9" s="42" t="str">
        <f>IF($B9="","",IFERROR(INDEX(Proc!$B$8:$F$57,MATCH(Apro!$C9,Proc!$E$8:$E$57,0),5),""))</f>
        <v/>
      </c>
      <c r="K9" s="152"/>
      <c r="L9" s="151"/>
      <c r="M9" s="69" t="str">
        <f t="shared" ref="M9:M72" si="2">IF(OR(B9="",E9="",E9&lt;&gt;"Aprovado"),"",D9+(ROW()/100000))</f>
        <v/>
      </c>
      <c r="R9" s="25">
        <v>2</v>
      </c>
      <c r="S9" s="26">
        <v>8</v>
      </c>
      <c r="T9" s="25" t="s">
        <v>50</v>
      </c>
    </row>
    <row r="10" spans="1:45" ht="24.95" customHeight="1">
      <c r="A10" s="34">
        <v>3</v>
      </c>
      <c r="B10" s="36" t="str">
        <f>IFERROR(INDEX(Etapa5!$B$8:$H$307,MATCH(LARGE(Etapa5!$H$8:$H$307,$A10),Etapa5!$H$8:$H$307,0),1),"")</f>
        <v/>
      </c>
      <c r="C10" s="36" t="str">
        <f>IFERROR(INDEX(Etapa5!$B$8:$H$307,MATCH(LARGE(Etapa5!$H$8:$H$307,$A10),Etapa5!$H$8:$H$307,0),2),"")</f>
        <v/>
      </c>
      <c r="D10" s="14" t="str">
        <f>IF(B10="","",IFERROR(AVERAGE(Etapa1!D10,Etapa2!D10,Etapa3!D10,Etapa4!D10,Etapa5!D10),""))</f>
        <v/>
      </c>
      <c r="E10" s="36" t="str">
        <f>IFERROR(INDEX(Etapa5!$B$8:$H$307,MATCH(LARGE(Etapa5!$H$8:$H$307,$A10),Etapa5!$H$8:$H$307,0),4),"")</f>
        <v/>
      </c>
      <c r="F10" s="29" t="str">
        <f t="shared" si="0"/>
        <v/>
      </c>
      <c r="G10" s="29" t="str">
        <f t="shared" si="1"/>
        <v/>
      </c>
      <c r="H10" s="41" t="str">
        <f>IF($B10="","",IFERROR(INDEX(Proc!$B$8:$F$57,MATCH(Apro!$C10,Proc!$E$8:$E$57,0),1),""))</f>
        <v/>
      </c>
      <c r="I10" s="41" t="str">
        <f>IF($B10="","",IFERROR(INDEX(Proc!$B$8:$F$57,MATCH(Apro!$C10,Proc!$E$8:$E$57,0),2),""))</f>
        <v/>
      </c>
      <c r="J10" s="42" t="str">
        <f>IF($B10="","",IFERROR(INDEX(Proc!$B$8:$F$57,MATCH(Apro!$C10,Proc!$E$8:$E$57,0),5),""))</f>
        <v/>
      </c>
      <c r="K10" s="152"/>
      <c r="L10" s="151"/>
      <c r="M10" s="69" t="str">
        <f t="shared" si="2"/>
        <v/>
      </c>
      <c r="R10" s="25">
        <v>3</v>
      </c>
      <c r="S10" s="26">
        <v>6</v>
      </c>
      <c r="T10" s="25" t="s">
        <v>51</v>
      </c>
    </row>
    <row r="11" spans="1:45" ht="24.95" customHeight="1">
      <c r="A11" s="34">
        <v>4</v>
      </c>
      <c r="B11" s="36" t="str">
        <f>IFERROR(INDEX(Etapa5!$B$8:$H$307,MATCH(LARGE(Etapa5!$H$8:$H$307,$A11),Etapa5!$H$8:$H$307,0),1),"")</f>
        <v/>
      </c>
      <c r="C11" s="36" t="str">
        <f>IFERROR(INDEX(Etapa5!$B$8:$H$307,MATCH(LARGE(Etapa5!$H$8:$H$307,$A11),Etapa5!$H$8:$H$307,0),2),"")</f>
        <v/>
      </c>
      <c r="D11" s="14" t="str">
        <f>IF(B11="","",IFERROR(AVERAGE(Etapa1!D11,Etapa2!D11,Etapa3!D11,Etapa4!D11,Etapa5!D11),""))</f>
        <v/>
      </c>
      <c r="E11" s="36" t="str">
        <f>IFERROR(INDEX(Etapa5!$B$8:$H$307,MATCH(LARGE(Etapa5!$H$8:$H$307,$A11),Etapa5!$H$8:$H$307,0),4),"")</f>
        <v/>
      </c>
      <c r="F11" s="29" t="str">
        <f t="shared" si="0"/>
        <v/>
      </c>
      <c r="G11" s="29" t="str">
        <f t="shared" si="1"/>
        <v/>
      </c>
      <c r="H11" s="41" t="str">
        <f>IF($B11="","",IFERROR(INDEX(Proc!$B$8:$F$57,MATCH(Apro!$C11,Proc!$E$8:$E$57,0),1),""))</f>
        <v/>
      </c>
      <c r="I11" s="41" t="str">
        <f>IF($B11="","",IFERROR(INDEX(Proc!$B$8:$F$57,MATCH(Apro!$C11,Proc!$E$8:$E$57,0),2),""))</f>
        <v/>
      </c>
      <c r="J11" s="42" t="str">
        <f>IF($B11="","",IFERROR(INDEX(Proc!$B$8:$F$57,MATCH(Apro!$C11,Proc!$E$8:$E$57,0),5),""))</f>
        <v/>
      </c>
      <c r="K11" s="152"/>
      <c r="L11" s="151"/>
      <c r="M11" s="69" t="str">
        <f t="shared" si="2"/>
        <v/>
      </c>
      <c r="R11" s="25">
        <v>4</v>
      </c>
      <c r="S11" s="26">
        <v>4</v>
      </c>
      <c r="T11" s="25" t="s">
        <v>52</v>
      </c>
    </row>
    <row r="12" spans="1:45" ht="24.95" customHeight="1">
      <c r="A12" s="34">
        <v>5</v>
      </c>
      <c r="B12" s="36" t="str">
        <f>IFERROR(INDEX(Etapa5!$B$8:$H$307,MATCH(LARGE(Etapa5!$H$8:$H$307,$A12),Etapa5!$H$8:$H$307,0),1),"")</f>
        <v/>
      </c>
      <c r="C12" s="36" t="str">
        <f>IFERROR(INDEX(Etapa5!$B$8:$H$307,MATCH(LARGE(Etapa5!$H$8:$H$307,$A12),Etapa5!$H$8:$H$307,0),2),"")</f>
        <v/>
      </c>
      <c r="D12" s="14" t="str">
        <f>IF(B12="","",IFERROR(AVERAGE(Etapa1!D12,Etapa2!D12,Etapa3!D12,Etapa4!D12,Etapa5!D12),""))</f>
        <v/>
      </c>
      <c r="E12" s="36" t="str">
        <f>IFERROR(INDEX(Etapa5!$B$8:$H$307,MATCH(LARGE(Etapa5!$H$8:$H$307,$A12),Etapa5!$H$8:$H$307,0),4),"")</f>
        <v/>
      </c>
      <c r="F12" s="29" t="str">
        <f t="shared" si="0"/>
        <v/>
      </c>
      <c r="G12" s="29" t="str">
        <f t="shared" si="1"/>
        <v/>
      </c>
      <c r="H12" s="41" t="str">
        <f>IF($B12="","",IFERROR(INDEX(Proc!$B$8:$F$57,MATCH(Apro!$C12,Proc!$E$8:$E$57,0),1),""))</f>
        <v/>
      </c>
      <c r="I12" s="41" t="str">
        <f>IF($B12="","",IFERROR(INDEX(Proc!$B$8:$F$57,MATCH(Apro!$C12,Proc!$E$8:$E$57,0),2),""))</f>
        <v/>
      </c>
      <c r="J12" s="42" t="str">
        <f>IF($B12="","",IFERROR(INDEX(Proc!$B$8:$F$57,MATCH(Apro!$C12,Proc!$E$8:$E$57,0),5),""))</f>
        <v/>
      </c>
      <c r="K12" s="152"/>
      <c r="L12" s="151"/>
      <c r="M12" s="69" t="str">
        <f t="shared" si="2"/>
        <v/>
      </c>
      <c r="R12" s="25">
        <v>5</v>
      </c>
      <c r="S12" s="26">
        <f t="shared" ref="S12" si="3">10/R12</f>
        <v>2</v>
      </c>
      <c r="T12" s="25" t="s">
        <v>48</v>
      </c>
    </row>
    <row r="13" spans="1:45" ht="24.95" customHeight="1">
      <c r="A13" s="34">
        <v>6</v>
      </c>
      <c r="B13" s="36" t="str">
        <f>IFERROR(INDEX(Etapa5!$B$8:$H$307,MATCH(LARGE(Etapa5!$H$8:$H$307,$A13),Etapa5!$H$8:$H$307,0),1),"")</f>
        <v/>
      </c>
      <c r="C13" s="36" t="str">
        <f>IFERROR(INDEX(Etapa5!$B$8:$H$307,MATCH(LARGE(Etapa5!$H$8:$H$307,$A13),Etapa5!$H$8:$H$307,0),2),"")</f>
        <v/>
      </c>
      <c r="D13" s="14" t="str">
        <f>IF(B13="","",IFERROR(AVERAGE(Etapa1!D13,Etapa2!D13,Etapa3!D13,Etapa4!D13,Etapa5!D13),""))</f>
        <v/>
      </c>
      <c r="E13" s="36" t="str">
        <f>IFERROR(INDEX(Etapa5!$B$8:$H$307,MATCH(LARGE(Etapa5!$H$8:$H$307,$A13),Etapa5!$H$8:$H$307,0),4),"")</f>
        <v/>
      </c>
      <c r="F13" s="29" t="str">
        <f t="shared" si="0"/>
        <v/>
      </c>
      <c r="G13" s="29" t="str">
        <f t="shared" si="1"/>
        <v/>
      </c>
      <c r="H13" s="41" t="str">
        <f>IF($B13="","",IFERROR(INDEX(Proc!$B$8:$F$57,MATCH(Apro!$C13,Proc!$E$8:$E$57,0),1),""))</f>
        <v/>
      </c>
      <c r="I13" s="41" t="str">
        <f>IF($B13="","",IFERROR(INDEX(Proc!$B$8:$F$57,MATCH(Apro!$C13,Proc!$E$8:$E$57,0),2),""))</f>
        <v/>
      </c>
      <c r="J13" s="42" t="str">
        <f>IF($B13="","",IFERROR(INDEX(Proc!$B$8:$F$57,MATCH(Apro!$C13,Proc!$E$8:$E$57,0),5),""))</f>
        <v/>
      </c>
      <c r="K13" s="30"/>
      <c r="L13" s="49"/>
      <c r="M13" s="69" t="str">
        <f t="shared" si="2"/>
        <v/>
      </c>
    </row>
    <row r="14" spans="1:45" ht="24.95" customHeight="1">
      <c r="A14" s="34">
        <v>7</v>
      </c>
      <c r="B14" s="36" t="str">
        <f>IFERROR(INDEX(Etapa5!$B$8:$H$307,MATCH(LARGE(Etapa5!$H$8:$H$307,$A14),Etapa5!$H$8:$H$307,0),1),"")</f>
        <v/>
      </c>
      <c r="C14" s="36" t="str">
        <f>IFERROR(INDEX(Etapa5!$B$8:$H$307,MATCH(LARGE(Etapa5!$H$8:$H$307,$A14),Etapa5!$H$8:$H$307,0),2),"")</f>
        <v/>
      </c>
      <c r="D14" s="14" t="str">
        <f>IF(B14="","",IFERROR(AVERAGE(Etapa1!D14,Etapa2!D14,Etapa3!D14,Etapa4!D14,Etapa5!D14),""))</f>
        <v/>
      </c>
      <c r="E14" s="36" t="str">
        <f>IFERROR(INDEX(Etapa5!$B$8:$H$307,MATCH(LARGE(Etapa5!$H$8:$H$307,$A14),Etapa5!$H$8:$H$307,0),4),"")</f>
        <v/>
      </c>
      <c r="F14" s="29" t="str">
        <f t="shared" si="0"/>
        <v/>
      </c>
      <c r="G14" s="29" t="str">
        <f t="shared" si="1"/>
        <v/>
      </c>
      <c r="H14" s="41" t="str">
        <f>IF($B14="","",IFERROR(INDEX(Proc!$B$8:$F$57,MATCH(Apro!$C14,Proc!$E$8:$E$57,0),1),""))</f>
        <v/>
      </c>
      <c r="I14" s="41" t="str">
        <f>IF($B14="","",IFERROR(INDEX(Proc!$B$8:$F$57,MATCH(Apro!$C14,Proc!$E$8:$E$57,0),2),""))</f>
        <v/>
      </c>
      <c r="J14" s="42" t="str">
        <f>IF($B14="","",IFERROR(INDEX(Proc!$B$8:$F$57,MATCH(Apro!$C14,Proc!$E$8:$E$57,0),5),""))</f>
        <v/>
      </c>
      <c r="K14" s="30"/>
      <c r="L14" s="49"/>
      <c r="M14" s="69" t="str">
        <f t="shared" si="2"/>
        <v/>
      </c>
      <c r="S14" s="6"/>
    </row>
    <row r="15" spans="1:45" ht="24.95" customHeight="1">
      <c r="A15" s="34">
        <v>8</v>
      </c>
      <c r="B15" s="36" t="str">
        <f>IFERROR(INDEX(Etapa5!$B$8:$H$307,MATCH(LARGE(Etapa5!$H$8:$H$307,$A15),Etapa5!$H$8:$H$307,0),1),"")</f>
        <v/>
      </c>
      <c r="C15" s="36" t="str">
        <f>IFERROR(INDEX(Etapa5!$B$8:$H$307,MATCH(LARGE(Etapa5!$H$8:$H$307,$A15),Etapa5!$H$8:$H$307,0),2),"")</f>
        <v/>
      </c>
      <c r="D15" s="14" t="str">
        <f>IF(B15="","",IFERROR(AVERAGE(Etapa1!D15,Etapa2!D15,Etapa3!D15,Etapa4!D15,Etapa5!D15),""))</f>
        <v/>
      </c>
      <c r="E15" s="36" t="str">
        <f>IFERROR(INDEX(Etapa5!$B$8:$H$307,MATCH(LARGE(Etapa5!$H$8:$H$307,$A15),Etapa5!$H$8:$H$307,0),4),"")</f>
        <v/>
      </c>
      <c r="F15" s="29" t="str">
        <f t="shared" si="0"/>
        <v/>
      </c>
      <c r="G15" s="29" t="str">
        <f t="shared" si="1"/>
        <v/>
      </c>
      <c r="H15" s="41" t="str">
        <f>IF($B15="","",IFERROR(INDEX(Proc!$B$8:$F$57,MATCH(Apro!$C15,Proc!$E$8:$E$57,0),1),""))</f>
        <v/>
      </c>
      <c r="I15" s="41" t="str">
        <f>IF($B15="","",IFERROR(INDEX(Proc!$B$8:$F$57,MATCH(Apro!$C15,Proc!$E$8:$E$57,0),2),""))</f>
        <v/>
      </c>
      <c r="J15" s="42" t="str">
        <f>IF($B15="","",IFERROR(INDEX(Proc!$B$8:$F$57,MATCH(Apro!$C15,Proc!$E$8:$E$57,0),5),""))</f>
        <v/>
      </c>
      <c r="K15" s="30"/>
      <c r="L15" s="49"/>
      <c r="M15" s="69" t="str">
        <f t="shared" si="2"/>
        <v/>
      </c>
    </row>
    <row r="16" spans="1:45" ht="24.95" customHeight="1">
      <c r="A16" s="34">
        <v>9</v>
      </c>
      <c r="B16" s="36" t="str">
        <f>IFERROR(INDEX(Etapa5!$B$8:$H$307,MATCH(LARGE(Etapa5!$H$8:$H$307,$A16),Etapa5!$H$8:$H$307,0),1),"")</f>
        <v/>
      </c>
      <c r="C16" s="36" t="str">
        <f>IFERROR(INDEX(Etapa5!$B$8:$H$307,MATCH(LARGE(Etapa5!$H$8:$H$307,$A16),Etapa5!$H$8:$H$307,0),2),"")</f>
        <v/>
      </c>
      <c r="D16" s="14" t="str">
        <f>IF(B16="","",IFERROR(AVERAGE(Etapa1!D16,Etapa2!D16,Etapa3!D16,Etapa4!D16,Etapa5!D16),""))</f>
        <v/>
      </c>
      <c r="E16" s="36" t="str">
        <f>IFERROR(INDEX(Etapa5!$B$8:$H$307,MATCH(LARGE(Etapa5!$H$8:$H$307,$A16),Etapa5!$H$8:$H$307,0),4),"")</f>
        <v/>
      </c>
      <c r="F16" s="29" t="str">
        <f t="shared" si="0"/>
        <v/>
      </c>
      <c r="G16" s="29" t="str">
        <f t="shared" si="1"/>
        <v/>
      </c>
      <c r="H16" s="41" t="str">
        <f>IF($B16="","",IFERROR(INDEX(Proc!$B$8:$F$57,MATCH(Apro!$C16,Proc!$E$8:$E$57,0),1),""))</f>
        <v/>
      </c>
      <c r="I16" s="41" t="str">
        <f>IF($B16="","",IFERROR(INDEX(Proc!$B$8:$F$57,MATCH(Apro!$C16,Proc!$E$8:$E$57,0),2),""))</f>
        <v/>
      </c>
      <c r="J16" s="42" t="str">
        <f>IF($B16="","",IFERROR(INDEX(Proc!$B$8:$F$57,MATCH(Apro!$C16,Proc!$E$8:$E$57,0),5),""))</f>
        <v/>
      </c>
      <c r="K16" s="30"/>
      <c r="L16" s="49"/>
      <c r="M16" s="69" t="str">
        <f t="shared" si="2"/>
        <v/>
      </c>
    </row>
    <row r="17" spans="1:13" ht="24.95" customHeight="1">
      <c r="A17" s="34">
        <v>10</v>
      </c>
      <c r="B17" s="36" t="str">
        <f>IFERROR(INDEX(Etapa5!$B$8:$H$307,MATCH(LARGE(Etapa5!$H$8:$H$307,$A17),Etapa5!$H$8:$H$307,0),1),"")</f>
        <v/>
      </c>
      <c r="C17" s="36" t="str">
        <f>IFERROR(INDEX(Etapa5!$B$8:$H$307,MATCH(LARGE(Etapa5!$H$8:$H$307,$A17),Etapa5!$H$8:$H$307,0),2),"")</f>
        <v/>
      </c>
      <c r="D17" s="14" t="str">
        <f>IF(B17="","",IFERROR(AVERAGE(Etapa1!D17,Etapa2!D17,Etapa3!D17,Etapa4!D17,Etapa5!D17),""))</f>
        <v/>
      </c>
      <c r="E17" s="36" t="str">
        <f>IFERROR(INDEX(Etapa5!$B$8:$H$307,MATCH(LARGE(Etapa5!$H$8:$H$307,$A17),Etapa5!$H$8:$H$307,0),4),"")</f>
        <v/>
      </c>
      <c r="F17" s="29" t="str">
        <f t="shared" si="0"/>
        <v/>
      </c>
      <c r="G17" s="29" t="str">
        <f t="shared" si="1"/>
        <v/>
      </c>
      <c r="H17" s="41" t="str">
        <f>IF($B17="","",IFERROR(INDEX(Proc!$B$8:$F$57,MATCH(Apro!$C17,Proc!$E$8:$E$57,0),1),""))</f>
        <v/>
      </c>
      <c r="I17" s="41" t="str">
        <f>IF($B17="","",IFERROR(INDEX(Proc!$B$8:$F$57,MATCH(Apro!$C17,Proc!$E$8:$E$57,0),2),""))</f>
        <v/>
      </c>
      <c r="J17" s="42" t="str">
        <f>IF($B17="","",IFERROR(INDEX(Proc!$B$8:$F$57,MATCH(Apro!$C17,Proc!$E$8:$E$57,0),5),""))</f>
        <v/>
      </c>
      <c r="K17" s="30"/>
      <c r="L17" s="49"/>
      <c r="M17" s="69" t="str">
        <f t="shared" si="2"/>
        <v/>
      </c>
    </row>
    <row r="18" spans="1:13" ht="24.95" customHeight="1">
      <c r="A18" s="34">
        <v>11</v>
      </c>
      <c r="B18" s="36" t="str">
        <f>IFERROR(INDEX(Etapa5!$B$8:$H$307,MATCH(LARGE(Etapa5!$H$8:$H$307,$A18),Etapa5!$H$8:$H$307,0),1),"")</f>
        <v/>
      </c>
      <c r="C18" s="36" t="str">
        <f>IFERROR(INDEX(Etapa5!$B$8:$H$307,MATCH(LARGE(Etapa5!$H$8:$H$307,$A18),Etapa5!$H$8:$H$307,0),2),"")</f>
        <v/>
      </c>
      <c r="D18" s="14" t="str">
        <f>IF(B18="","",IFERROR(AVERAGE(Etapa1!D18,Etapa2!D18,Etapa3!D18,Etapa4!D18,Etapa5!D18),""))</f>
        <v/>
      </c>
      <c r="E18" s="36" t="str">
        <f>IFERROR(INDEX(Etapa5!$B$8:$H$307,MATCH(LARGE(Etapa5!$H$8:$H$307,$A18),Etapa5!$H$8:$H$307,0),4),"")</f>
        <v/>
      </c>
      <c r="F18" s="29" t="str">
        <f t="shared" si="0"/>
        <v/>
      </c>
      <c r="G18" s="29" t="str">
        <f t="shared" si="1"/>
        <v/>
      </c>
      <c r="H18" s="41" t="str">
        <f>IF($B18="","",IFERROR(INDEX(Proc!$B$8:$F$57,MATCH(Apro!$C18,Proc!$E$8:$E$57,0),1),""))</f>
        <v/>
      </c>
      <c r="I18" s="41" t="str">
        <f>IF($B18="","",IFERROR(INDEX(Proc!$B$8:$F$57,MATCH(Apro!$C18,Proc!$E$8:$E$57,0),2),""))</f>
        <v/>
      </c>
      <c r="J18" s="42" t="str">
        <f>IF($B18="","",IFERROR(INDEX(Proc!$B$8:$F$57,MATCH(Apro!$C18,Proc!$E$8:$E$57,0),5),""))</f>
        <v/>
      </c>
      <c r="K18" s="30"/>
      <c r="L18" s="49"/>
      <c r="M18" s="69" t="str">
        <f t="shared" si="2"/>
        <v/>
      </c>
    </row>
    <row r="19" spans="1:13" ht="24.95" customHeight="1">
      <c r="A19" s="34">
        <v>12</v>
      </c>
      <c r="B19" s="36" t="str">
        <f>IFERROR(INDEX(Etapa5!$B$8:$H$307,MATCH(LARGE(Etapa5!$H$8:$H$307,$A19),Etapa5!$H$8:$H$307,0),1),"")</f>
        <v/>
      </c>
      <c r="C19" s="36" t="str">
        <f>IFERROR(INDEX(Etapa5!$B$8:$H$307,MATCH(LARGE(Etapa5!$H$8:$H$307,$A19),Etapa5!$H$8:$H$307,0),2),"")</f>
        <v/>
      </c>
      <c r="D19" s="14" t="str">
        <f>IF(B19="","",IFERROR(AVERAGE(Etapa1!D19,Etapa2!D19,Etapa3!D19,Etapa4!D19,Etapa5!D19),""))</f>
        <v/>
      </c>
      <c r="E19" s="36" t="str">
        <f>IFERROR(INDEX(Etapa5!$B$8:$H$307,MATCH(LARGE(Etapa5!$H$8:$H$307,$A19),Etapa5!$H$8:$H$307,0),4),"")</f>
        <v/>
      </c>
      <c r="F19" s="29" t="str">
        <f t="shared" si="0"/>
        <v/>
      </c>
      <c r="G19" s="29" t="str">
        <f t="shared" si="1"/>
        <v/>
      </c>
      <c r="H19" s="41" t="str">
        <f>IF($B19="","",IFERROR(INDEX(Proc!$B$8:$F$57,MATCH(Apro!$C19,Proc!$E$8:$E$57,0),1),""))</f>
        <v/>
      </c>
      <c r="I19" s="41" t="str">
        <f>IF($B19="","",IFERROR(INDEX(Proc!$B$8:$F$57,MATCH(Apro!$C19,Proc!$E$8:$E$57,0),2),""))</f>
        <v/>
      </c>
      <c r="J19" s="42" t="str">
        <f>IF($B19="","",IFERROR(INDEX(Proc!$B$8:$F$57,MATCH(Apro!$C19,Proc!$E$8:$E$57,0),5),""))</f>
        <v/>
      </c>
      <c r="K19" s="30"/>
      <c r="L19" s="49"/>
      <c r="M19" s="69" t="str">
        <f t="shared" si="2"/>
        <v/>
      </c>
    </row>
    <row r="20" spans="1:13" ht="24.95" customHeight="1">
      <c r="A20" s="34">
        <v>13</v>
      </c>
      <c r="B20" s="36" t="str">
        <f>IFERROR(INDEX(Etapa5!$B$8:$H$307,MATCH(LARGE(Etapa5!$H$8:$H$307,$A20),Etapa5!$H$8:$H$307,0),1),"")</f>
        <v/>
      </c>
      <c r="C20" s="36" t="str">
        <f>IFERROR(INDEX(Etapa5!$B$8:$H$307,MATCH(LARGE(Etapa5!$H$8:$H$307,$A20),Etapa5!$H$8:$H$307,0),2),"")</f>
        <v/>
      </c>
      <c r="D20" s="14" t="str">
        <f>IF(B20="","",IFERROR(AVERAGE(Etapa1!D20,Etapa2!D20,Etapa3!D20,Etapa4!D20,Etapa5!D20),""))</f>
        <v/>
      </c>
      <c r="E20" s="36" t="str">
        <f>IFERROR(INDEX(Etapa5!$B$8:$H$307,MATCH(LARGE(Etapa5!$H$8:$H$307,$A20),Etapa5!$H$8:$H$307,0),4),"")</f>
        <v/>
      </c>
      <c r="F20" s="29" t="str">
        <f t="shared" si="0"/>
        <v/>
      </c>
      <c r="G20" s="29" t="str">
        <f t="shared" si="1"/>
        <v/>
      </c>
      <c r="H20" s="41" t="str">
        <f>IF($B20="","",IFERROR(INDEX(Proc!$B$8:$F$57,MATCH(Apro!$C20,Proc!$E$8:$E$57,0),1),""))</f>
        <v/>
      </c>
      <c r="I20" s="41" t="str">
        <f>IF($B20="","",IFERROR(INDEX(Proc!$B$8:$F$57,MATCH(Apro!$C20,Proc!$E$8:$E$57,0),2),""))</f>
        <v/>
      </c>
      <c r="J20" s="42" t="str">
        <f>IF($B20="","",IFERROR(INDEX(Proc!$B$8:$F$57,MATCH(Apro!$C20,Proc!$E$8:$E$57,0),5),""))</f>
        <v/>
      </c>
      <c r="K20" s="30"/>
      <c r="L20" s="49"/>
      <c r="M20" s="69" t="str">
        <f t="shared" si="2"/>
        <v/>
      </c>
    </row>
    <row r="21" spans="1:13" ht="24.95" customHeight="1">
      <c r="A21" s="34">
        <v>14</v>
      </c>
      <c r="B21" s="36" t="str">
        <f>IFERROR(INDEX(Etapa5!$B$8:$H$307,MATCH(LARGE(Etapa5!$H$8:$H$307,$A21),Etapa5!$H$8:$H$307,0),1),"")</f>
        <v/>
      </c>
      <c r="C21" s="36" t="str">
        <f>IFERROR(INDEX(Etapa5!$B$8:$H$307,MATCH(LARGE(Etapa5!$H$8:$H$307,$A21),Etapa5!$H$8:$H$307,0),2),"")</f>
        <v/>
      </c>
      <c r="D21" s="14" t="str">
        <f>IF(B21="","",IFERROR(AVERAGE(Etapa1!D21,Etapa2!D21,Etapa3!D21,Etapa4!D21,Etapa5!D21),""))</f>
        <v/>
      </c>
      <c r="E21" s="36" t="str">
        <f>IFERROR(INDEX(Etapa5!$B$8:$H$307,MATCH(LARGE(Etapa5!$H$8:$H$307,$A21),Etapa5!$H$8:$H$307,0),4),"")</f>
        <v/>
      </c>
      <c r="F21" s="29" t="str">
        <f t="shared" si="0"/>
        <v/>
      </c>
      <c r="G21" s="29" t="str">
        <f t="shared" si="1"/>
        <v/>
      </c>
      <c r="H21" s="41" t="str">
        <f>IF($B21="","",IFERROR(INDEX(Proc!$B$8:$F$57,MATCH(Apro!$C21,Proc!$E$8:$E$57,0),1),""))</f>
        <v/>
      </c>
      <c r="I21" s="41" t="str">
        <f>IF($B21="","",IFERROR(INDEX(Proc!$B$8:$F$57,MATCH(Apro!$C21,Proc!$E$8:$E$57,0),2),""))</f>
        <v/>
      </c>
      <c r="J21" s="42" t="str">
        <f>IF($B21="","",IFERROR(INDEX(Proc!$B$8:$F$57,MATCH(Apro!$C21,Proc!$E$8:$E$57,0),5),""))</f>
        <v/>
      </c>
      <c r="K21" s="30"/>
      <c r="L21" s="49"/>
      <c r="M21" s="69" t="str">
        <f t="shared" si="2"/>
        <v/>
      </c>
    </row>
    <row r="22" spans="1:13" ht="24.95" customHeight="1">
      <c r="A22" s="34">
        <v>15</v>
      </c>
      <c r="B22" s="36" t="str">
        <f>IFERROR(INDEX(Etapa5!$B$8:$H$307,MATCH(LARGE(Etapa5!$H$8:$H$307,$A22),Etapa5!$H$8:$H$307,0),1),"")</f>
        <v/>
      </c>
      <c r="C22" s="36" t="str">
        <f>IFERROR(INDEX(Etapa5!$B$8:$H$307,MATCH(LARGE(Etapa5!$H$8:$H$307,$A22),Etapa5!$H$8:$H$307,0),2),"")</f>
        <v/>
      </c>
      <c r="D22" s="14" t="str">
        <f>IF(B22="","",IFERROR(AVERAGE(Etapa1!D22,Etapa2!D22,Etapa3!D22,Etapa4!D22,Etapa5!D22),""))</f>
        <v/>
      </c>
      <c r="E22" s="36" t="str">
        <f>IFERROR(INDEX(Etapa5!$B$8:$H$307,MATCH(LARGE(Etapa5!$H$8:$H$307,$A22),Etapa5!$H$8:$H$307,0),4),"")</f>
        <v/>
      </c>
      <c r="F22" s="29" t="str">
        <f t="shared" si="0"/>
        <v/>
      </c>
      <c r="G22" s="29" t="str">
        <f t="shared" si="1"/>
        <v/>
      </c>
      <c r="H22" s="41" t="str">
        <f>IF($B22="","",IFERROR(INDEX(Proc!$B$8:$F$57,MATCH(Apro!$C22,Proc!$E$8:$E$57,0),1),""))</f>
        <v/>
      </c>
      <c r="I22" s="41" t="str">
        <f>IF($B22="","",IFERROR(INDEX(Proc!$B$8:$F$57,MATCH(Apro!$C22,Proc!$E$8:$E$57,0),2),""))</f>
        <v/>
      </c>
      <c r="J22" s="42" t="str">
        <f>IF($B22="","",IFERROR(INDEX(Proc!$B$8:$F$57,MATCH(Apro!$C22,Proc!$E$8:$E$57,0),5),""))</f>
        <v/>
      </c>
      <c r="K22" s="30"/>
      <c r="L22" s="49"/>
      <c r="M22" s="69" t="str">
        <f t="shared" si="2"/>
        <v/>
      </c>
    </row>
    <row r="23" spans="1:13" ht="24.95" customHeight="1">
      <c r="A23" s="34">
        <v>16</v>
      </c>
      <c r="B23" s="36" t="str">
        <f>IFERROR(INDEX(Etapa5!$B$8:$H$307,MATCH(LARGE(Etapa5!$H$8:$H$307,$A23),Etapa5!$H$8:$H$307,0),1),"")</f>
        <v/>
      </c>
      <c r="C23" s="36" t="str">
        <f>IFERROR(INDEX(Etapa5!$B$8:$H$307,MATCH(LARGE(Etapa5!$H$8:$H$307,$A23),Etapa5!$H$8:$H$307,0),2),"")</f>
        <v/>
      </c>
      <c r="D23" s="14" t="str">
        <f>IF(B23="","",IFERROR(AVERAGE(Etapa1!D23,Etapa2!D23,Etapa3!D23,Etapa4!D23,Etapa5!D23),""))</f>
        <v/>
      </c>
      <c r="E23" s="36" t="str">
        <f>IFERROR(INDEX(Etapa5!$B$8:$H$307,MATCH(LARGE(Etapa5!$H$8:$H$307,$A23),Etapa5!$H$8:$H$307,0),4),"")</f>
        <v/>
      </c>
      <c r="F23" s="29" t="str">
        <f t="shared" si="0"/>
        <v/>
      </c>
      <c r="G23" s="29" t="str">
        <f t="shared" si="1"/>
        <v/>
      </c>
      <c r="H23" s="41" t="str">
        <f>IF($B23="","",IFERROR(INDEX(Proc!$B$8:$F$57,MATCH(Apro!$C23,Proc!$E$8:$E$57,0),1),""))</f>
        <v/>
      </c>
      <c r="I23" s="41" t="str">
        <f>IF($B23="","",IFERROR(INDEX(Proc!$B$8:$F$57,MATCH(Apro!$C23,Proc!$E$8:$E$57,0),2),""))</f>
        <v/>
      </c>
      <c r="J23" s="42" t="str">
        <f>IF($B23="","",IFERROR(INDEX(Proc!$B$8:$F$57,MATCH(Apro!$C23,Proc!$E$8:$E$57,0),5),""))</f>
        <v/>
      </c>
      <c r="K23" s="30"/>
      <c r="L23" s="49"/>
      <c r="M23" s="69" t="str">
        <f t="shared" si="2"/>
        <v/>
      </c>
    </row>
    <row r="24" spans="1:13" ht="24.95" customHeight="1">
      <c r="A24" s="34">
        <v>17</v>
      </c>
      <c r="B24" s="36" t="str">
        <f>IFERROR(INDEX(Etapa5!$B$8:$H$307,MATCH(LARGE(Etapa5!$H$8:$H$307,$A24),Etapa5!$H$8:$H$307,0),1),"")</f>
        <v/>
      </c>
      <c r="C24" s="36" t="str">
        <f>IFERROR(INDEX(Etapa5!$B$8:$H$307,MATCH(LARGE(Etapa5!$H$8:$H$307,$A24),Etapa5!$H$8:$H$307,0),2),"")</f>
        <v/>
      </c>
      <c r="D24" s="14" t="str">
        <f>IF(B24="","",IFERROR(AVERAGE(Etapa1!D24,Etapa2!D24,Etapa3!D24,Etapa4!D24,Etapa5!D24),""))</f>
        <v/>
      </c>
      <c r="E24" s="36" t="str">
        <f>IFERROR(INDEX(Etapa5!$B$8:$H$307,MATCH(LARGE(Etapa5!$H$8:$H$307,$A24),Etapa5!$H$8:$H$307,0),4),"")</f>
        <v/>
      </c>
      <c r="F24" s="29" t="str">
        <f t="shared" si="0"/>
        <v/>
      </c>
      <c r="G24" s="29" t="str">
        <f t="shared" si="1"/>
        <v/>
      </c>
      <c r="H24" s="41" t="str">
        <f>IF($B24="","",IFERROR(INDEX(Proc!$B$8:$F$57,MATCH(Apro!$C24,Proc!$E$8:$E$57,0),1),""))</f>
        <v/>
      </c>
      <c r="I24" s="41" t="str">
        <f>IF($B24="","",IFERROR(INDEX(Proc!$B$8:$F$57,MATCH(Apro!$C24,Proc!$E$8:$E$57,0),2),""))</f>
        <v/>
      </c>
      <c r="J24" s="42" t="str">
        <f>IF($B24="","",IFERROR(INDEX(Proc!$B$8:$F$57,MATCH(Apro!$C24,Proc!$E$8:$E$57,0),5),""))</f>
        <v/>
      </c>
      <c r="K24" s="30"/>
      <c r="L24" s="49"/>
      <c r="M24" s="69" t="str">
        <f t="shared" si="2"/>
        <v/>
      </c>
    </row>
    <row r="25" spans="1:13" ht="24.95" customHeight="1">
      <c r="A25" s="34">
        <v>18</v>
      </c>
      <c r="B25" s="36" t="str">
        <f>IFERROR(INDEX(Etapa5!$B$8:$H$307,MATCH(LARGE(Etapa5!$H$8:$H$307,$A25),Etapa5!$H$8:$H$307,0),1),"")</f>
        <v/>
      </c>
      <c r="C25" s="36" t="str">
        <f>IFERROR(INDEX(Etapa5!$B$8:$H$307,MATCH(LARGE(Etapa5!$H$8:$H$307,$A25),Etapa5!$H$8:$H$307,0),2),"")</f>
        <v/>
      </c>
      <c r="D25" s="14" t="str">
        <f>IF(B25="","",IFERROR(AVERAGE(Etapa1!D25,Etapa2!D25,Etapa3!D25,Etapa4!D25,Etapa5!D25),""))</f>
        <v/>
      </c>
      <c r="E25" s="36" t="str">
        <f>IFERROR(INDEX(Etapa5!$B$8:$H$307,MATCH(LARGE(Etapa5!$H$8:$H$307,$A25),Etapa5!$H$8:$H$307,0),4),"")</f>
        <v/>
      </c>
      <c r="F25" s="29" t="str">
        <f t="shared" si="0"/>
        <v/>
      </c>
      <c r="G25" s="29" t="str">
        <f t="shared" si="1"/>
        <v/>
      </c>
      <c r="H25" s="41" t="str">
        <f>IF($B25="","",IFERROR(INDEX(Proc!$B$8:$F$57,MATCH(Apro!$C25,Proc!$E$8:$E$57,0),1),""))</f>
        <v/>
      </c>
      <c r="I25" s="41" t="str">
        <f>IF($B25="","",IFERROR(INDEX(Proc!$B$8:$F$57,MATCH(Apro!$C25,Proc!$E$8:$E$57,0),2),""))</f>
        <v/>
      </c>
      <c r="J25" s="42" t="str">
        <f>IF($B25="","",IFERROR(INDEX(Proc!$B$8:$F$57,MATCH(Apro!$C25,Proc!$E$8:$E$57,0),5),""))</f>
        <v/>
      </c>
      <c r="K25" s="30"/>
      <c r="L25" s="49"/>
      <c r="M25" s="69" t="str">
        <f t="shared" si="2"/>
        <v/>
      </c>
    </row>
    <row r="26" spans="1:13" ht="24.95" customHeight="1">
      <c r="A26" s="34">
        <v>19</v>
      </c>
      <c r="B26" s="36" t="str">
        <f>IFERROR(INDEX(Etapa5!$B$8:$H$307,MATCH(LARGE(Etapa5!$H$8:$H$307,$A26),Etapa5!$H$8:$H$307,0),1),"")</f>
        <v/>
      </c>
      <c r="C26" s="36" t="str">
        <f>IFERROR(INDEX(Etapa5!$B$8:$H$307,MATCH(LARGE(Etapa5!$H$8:$H$307,$A26),Etapa5!$H$8:$H$307,0),2),"")</f>
        <v/>
      </c>
      <c r="D26" s="14" t="str">
        <f>IF(B26="","",IFERROR(AVERAGE(Etapa1!D26,Etapa2!D26,Etapa3!D26,Etapa4!D26,Etapa5!D26),""))</f>
        <v/>
      </c>
      <c r="E26" s="36" t="str">
        <f>IFERROR(INDEX(Etapa5!$B$8:$H$307,MATCH(LARGE(Etapa5!$H$8:$H$307,$A26),Etapa5!$H$8:$H$307,0),4),"")</f>
        <v/>
      </c>
      <c r="F26" s="29" t="str">
        <f t="shared" si="0"/>
        <v/>
      </c>
      <c r="G26" s="29" t="str">
        <f t="shared" si="1"/>
        <v/>
      </c>
      <c r="H26" s="41" t="str">
        <f>IF($B26="","",IFERROR(INDEX(Proc!$B$8:$F$57,MATCH(Apro!$C26,Proc!$E$8:$E$57,0),1),""))</f>
        <v/>
      </c>
      <c r="I26" s="41" t="str">
        <f>IF($B26="","",IFERROR(INDEX(Proc!$B$8:$F$57,MATCH(Apro!$C26,Proc!$E$8:$E$57,0),2),""))</f>
        <v/>
      </c>
      <c r="J26" s="42" t="str">
        <f>IF($B26="","",IFERROR(INDEX(Proc!$B$8:$F$57,MATCH(Apro!$C26,Proc!$E$8:$E$57,0),5),""))</f>
        <v/>
      </c>
      <c r="K26" s="30"/>
      <c r="L26" s="49"/>
      <c r="M26" s="69" t="str">
        <f t="shared" si="2"/>
        <v/>
      </c>
    </row>
    <row r="27" spans="1:13" ht="24.95" customHeight="1">
      <c r="A27" s="34">
        <v>20</v>
      </c>
      <c r="B27" s="36" t="str">
        <f>IFERROR(INDEX(Etapa5!$B$8:$H$307,MATCH(LARGE(Etapa5!$H$8:$H$307,$A27),Etapa5!$H$8:$H$307,0),1),"")</f>
        <v/>
      </c>
      <c r="C27" s="36" t="str">
        <f>IFERROR(INDEX(Etapa5!$B$8:$H$307,MATCH(LARGE(Etapa5!$H$8:$H$307,$A27),Etapa5!$H$8:$H$307,0),2),"")</f>
        <v/>
      </c>
      <c r="D27" s="14" t="str">
        <f>IF(B27="","",IFERROR(AVERAGE(Etapa1!D27,Etapa2!D27,Etapa3!D27,Etapa4!D27,Etapa5!D27),""))</f>
        <v/>
      </c>
      <c r="E27" s="36" t="str">
        <f>IFERROR(INDEX(Etapa5!$B$8:$H$307,MATCH(LARGE(Etapa5!$H$8:$H$307,$A27),Etapa5!$H$8:$H$307,0),4),"")</f>
        <v/>
      </c>
      <c r="F27" s="29" t="str">
        <f t="shared" si="0"/>
        <v/>
      </c>
      <c r="G27" s="29" t="str">
        <f t="shared" si="1"/>
        <v/>
      </c>
      <c r="H27" s="41" t="str">
        <f>IF($B27="","",IFERROR(INDEX(Proc!$B$8:$F$57,MATCH(Apro!$C27,Proc!$E$8:$E$57,0),1),""))</f>
        <v/>
      </c>
      <c r="I27" s="41" t="str">
        <f>IF($B27="","",IFERROR(INDEX(Proc!$B$8:$F$57,MATCH(Apro!$C27,Proc!$E$8:$E$57,0),2),""))</f>
        <v/>
      </c>
      <c r="J27" s="42" t="str">
        <f>IF($B27="","",IFERROR(INDEX(Proc!$B$8:$F$57,MATCH(Apro!$C27,Proc!$E$8:$E$57,0),5),""))</f>
        <v/>
      </c>
      <c r="K27" s="30"/>
      <c r="L27" s="49"/>
      <c r="M27" s="69" t="str">
        <f t="shared" si="2"/>
        <v/>
      </c>
    </row>
    <row r="28" spans="1:13" ht="24.95" customHeight="1">
      <c r="A28" s="34">
        <v>21</v>
      </c>
      <c r="B28" s="36" t="str">
        <f>IFERROR(INDEX(Etapa5!$B$8:$H$307,MATCH(LARGE(Etapa5!$H$8:$H$307,$A28),Etapa5!$H$8:$H$307,0),1),"")</f>
        <v/>
      </c>
      <c r="C28" s="36" t="str">
        <f>IFERROR(INDEX(Etapa5!$B$8:$H$307,MATCH(LARGE(Etapa5!$H$8:$H$307,$A28),Etapa5!$H$8:$H$307,0),2),"")</f>
        <v/>
      </c>
      <c r="D28" s="14" t="str">
        <f>IF(B28="","",IFERROR(AVERAGE(Etapa1!D28,Etapa2!D28,Etapa3!D28,Etapa4!D28,Etapa5!D28),""))</f>
        <v/>
      </c>
      <c r="E28" s="36" t="str">
        <f>IFERROR(INDEX(Etapa5!$B$8:$H$307,MATCH(LARGE(Etapa5!$H$8:$H$307,$A28),Etapa5!$H$8:$H$307,0),4),"")</f>
        <v/>
      </c>
      <c r="F28" s="29" t="str">
        <f t="shared" si="0"/>
        <v/>
      </c>
      <c r="G28" s="29" t="str">
        <f t="shared" si="1"/>
        <v/>
      </c>
      <c r="H28" s="41" t="str">
        <f>IF($B28="","",IFERROR(INDEX(Proc!$B$8:$F$57,MATCH(Apro!$C28,Proc!$E$8:$E$57,0),1),""))</f>
        <v/>
      </c>
      <c r="I28" s="41" t="str">
        <f>IF($B28="","",IFERROR(INDEX(Proc!$B$8:$F$57,MATCH(Apro!$C28,Proc!$E$8:$E$57,0),2),""))</f>
        <v/>
      </c>
      <c r="J28" s="42" t="str">
        <f>IF($B28="","",IFERROR(INDEX(Proc!$B$8:$F$57,MATCH(Apro!$C28,Proc!$E$8:$E$57,0),5),""))</f>
        <v/>
      </c>
      <c r="K28" s="30"/>
      <c r="L28" s="49"/>
      <c r="M28" s="69" t="str">
        <f t="shared" si="2"/>
        <v/>
      </c>
    </row>
    <row r="29" spans="1:13" ht="24.95" customHeight="1">
      <c r="A29" s="34">
        <v>22</v>
      </c>
      <c r="B29" s="36" t="str">
        <f>IFERROR(INDEX(Etapa5!$B$8:$H$307,MATCH(LARGE(Etapa5!$H$8:$H$307,$A29),Etapa5!$H$8:$H$307,0),1),"")</f>
        <v/>
      </c>
      <c r="C29" s="36" t="str">
        <f>IFERROR(INDEX(Etapa5!$B$8:$H$307,MATCH(LARGE(Etapa5!$H$8:$H$307,$A29),Etapa5!$H$8:$H$307,0),2),"")</f>
        <v/>
      </c>
      <c r="D29" s="14" t="str">
        <f>IF(B29="","",IFERROR(AVERAGE(Etapa1!D29,Etapa2!D29,Etapa3!D29,Etapa4!D29,Etapa5!D29),""))</f>
        <v/>
      </c>
      <c r="E29" s="36" t="str">
        <f>IFERROR(INDEX(Etapa5!$B$8:$H$307,MATCH(LARGE(Etapa5!$H$8:$H$307,$A29),Etapa5!$H$8:$H$307,0),4),"")</f>
        <v/>
      </c>
      <c r="F29" s="29" t="str">
        <f t="shared" si="0"/>
        <v/>
      </c>
      <c r="G29" s="29" t="str">
        <f t="shared" si="1"/>
        <v/>
      </c>
      <c r="H29" s="41" t="str">
        <f>IF($B29="","",IFERROR(INDEX(Proc!$B$8:$F$57,MATCH(Apro!$C29,Proc!$E$8:$E$57,0),1),""))</f>
        <v/>
      </c>
      <c r="I29" s="41" t="str">
        <f>IF($B29="","",IFERROR(INDEX(Proc!$B$8:$F$57,MATCH(Apro!$C29,Proc!$E$8:$E$57,0),2),""))</f>
        <v/>
      </c>
      <c r="J29" s="42" t="str">
        <f>IF($B29="","",IFERROR(INDEX(Proc!$B$8:$F$57,MATCH(Apro!$C29,Proc!$E$8:$E$57,0),5),""))</f>
        <v/>
      </c>
      <c r="K29" s="30"/>
      <c r="L29" s="49"/>
      <c r="M29" s="69" t="str">
        <f t="shared" si="2"/>
        <v/>
      </c>
    </row>
    <row r="30" spans="1:13" ht="24.95" customHeight="1">
      <c r="A30" s="34">
        <v>23</v>
      </c>
      <c r="B30" s="36" t="str">
        <f>IFERROR(INDEX(Etapa5!$B$8:$H$307,MATCH(LARGE(Etapa5!$H$8:$H$307,$A30),Etapa5!$H$8:$H$307,0),1),"")</f>
        <v/>
      </c>
      <c r="C30" s="36" t="str">
        <f>IFERROR(INDEX(Etapa5!$B$8:$H$307,MATCH(LARGE(Etapa5!$H$8:$H$307,$A30),Etapa5!$H$8:$H$307,0),2),"")</f>
        <v/>
      </c>
      <c r="D30" s="14" t="str">
        <f>IF(B30="","",IFERROR(AVERAGE(Etapa1!D30,Etapa2!D30,Etapa3!D30,Etapa4!D30,Etapa5!D30),""))</f>
        <v/>
      </c>
      <c r="E30" s="36" t="str">
        <f>IFERROR(INDEX(Etapa5!$B$8:$H$307,MATCH(LARGE(Etapa5!$H$8:$H$307,$A30),Etapa5!$H$8:$H$307,0),4),"")</f>
        <v/>
      </c>
      <c r="F30" s="29" t="str">
        <f t="shared" si="0"/>
        <v/>
      </c>
      <c r="G30" s="29" t="str">
        <f t="shared" si="1"/>
        <v/>
      </c>
      <c r="H30" s="41" t="str">
        <f>IF($B30="","",IFERROR(INDEX(Proc!$B$8:$F$57,MATCH(Apro!$C30,Proc!$E$8:$E$57,0),1),""))</f>
        <v/>
      </c>
      <c r="I30" s="41" t="str">
        <f>IF($B30="","",IFERROR(INDEX(Proc!$B$8:$F$57,MATCH(Apro!$C30,Proc!$E$8:$E$57,0),2),""))</f>
        <v/>
      </c>
      <c r="J30" s="42" t="str">
        <f>IF($B30="","",IFERROR(INDEX(Proc!$B$8:$F$57,MATCH(Apro!$C30,Proc!$E$8:$E$57,0),5),""))</f>
        <v/>
      </c>
      <c r="K30" s="30"/>
      <c r="L30" s="49"/>
      <c r="M30" s="69" t="str">
        <f t="shared" si="2"/>
        <v/>
      </c>
    </row>
    <row r="31" spans="1:13" ht="24.95" customHeight="1">
      <c r="A31" s="34">
        <v>24</v>
      </c>
      <c r="B31" s="36" t="str">
        <f>IFERROR(INDEX(Etapa5!$B$8:$H$307,MATCH(LARGE(Etapa5!$H$8:$H$307,$A31),Etapa5!$H$8:$H$307,0),1),"")</f>
        <v/>
      </c>
      <c r="C31" s="36" t="str">
        <f>IFERROR(INDEX(Etapa5!$B$8:$H$307,MATCH(LARGE(Etapa5!$H$8:$H$307,$A31),Etapa5!$H$8:$H$307,0),2),"")</f>
        <v/>
      </c>
      <c r="D31" s="14" t="str">
        <f>IF(B31="","",IFERROR(AVERAGE(Etapa1!D31,Etapa2!D31,Etapa3!D31,Etapa4!D31,Etapa5!D31),""))</f>
        <v/>
      </c>
      <c r="E31" s="36" t="str">
        <f>IFERROR(INDEX(Etapa5!$B$8:$H$307,MATCH(LARGE(Etapa5!$H$8:$H$307,$A31),Etapa5!$H$8:$H$307,0),4),"")</f>
        <v/>
      </c>
      <c r="F31" s="29" t="str">
        <f t="shared" si="0"/>
        <v/>
      </c>
      <c r="G31" s="29" t="str">
        <f t="shared" si="1"/>
        <v/>
      </c>
      <c r="H31" s="41" t="str">
        <f>IF($B31="","",IFERROR(INDEX(Proc!$B$8:$F$57,MATCH(Apro!$C31,Proc!$E$8:$E$57,0),1),""))</f>
        <v/>
      </c>
      <c r="I31" s="41" t="str">
        <f>IF($B31="","",IFERROR(INDEX(Proc!$B$8:$F$57,MATCH(Apro!$C31,Proc!$E$8:$E$57,0),2),""))</f>
        <v/>
      </c>
      <c r="J31" s="42" t="str">
        <f>IF($B31="","",IFERROR(INDEX(Proc!$B$8:$F$57,MATCH(Apro!$C31,Proc!$E$8:$E$57,0),5),""))</f>
        <v/>
      </c>
      <c r="K31" s="30"/>
      <c r="L31" s="49"/>
      <c r="M31" s="69" t="str">
        <f t="shared" si="2"/>
        <v/>
      </c>
    </row>
    <row r="32" spans="1:13" ht="24.95" customHeight="1">
      <c r="A32" s="34">
        <v>25</v>
      </c>
      <c r="B32" s="36" t="str">
        <f>IFERROR(INDEX(Etapa5!$B$8:$H$307,MATCH(LARGE(Etapa5!$H$8:$H$307,$A32),Etapa5!$H$8:$H$307,0),1),"")</f>
        <v/>
      </c>
      <c r="C32" s="36" t="str">
        <f>IFERROR(INDEX(Etapa5!$B$8:$H$307,MATCH(LARGE(Etapa5!$H$8:$H$307,$A32),Etapa5!$H$8:$H$307,0),2),"")</f>
        <v/>
      </c>
      <c r="D32" s="14" t="str">
        <f>IF(B32="","",IFERROR(AVERAGE(Etapa1!D32,Etapa2!D32,Etapa3!D32,Etapa4!D32,Etapa5!D32),""))</f>
        <v/>
      </c>
      <c r="E32" s="36" t="str">
        <f>IFERROR(INDEX(Etapa5!$B$8:$H$307,MATCH(LARGE(Etapa5!$H$8:$H$307,$A32),Etapa5!$H$8:$H$307,0),4),"")</f>
        <v/>
      </c>
      <c r="F32" s="29" t="str">
        <f t="shared" si="0"/>
        <v/>
      </c>
      <c r="G32" s="29" t="str">
        <f t="shared" si="1"/>
        <v/>
      </c>
      <c r="H32" s="41" t="str">
        <f>IF($B32="","",IFERROR(INDEX(Proc!$B$8:$F$57,MATCH(Apro!$C32,Proc!$E$8:$E$57,0),1),""))</f>
        <v/>
      </c>
      <c r="I32" s="41" t="str">
        <f>IF($B32="","",IFERROR(INDEX(Proc!$B$8:$F$57,MATCH(Apro!$C32,Proc!$E$8:$E$57,0),2),""))</f>
        <v/>
      </c>
      <c r="J32" s="42" t="str">
        <f>IF($B32="","",IFERROR(INDEX(Proc!$B$8:$F$57,MATCH(Apro!$C32,Proc!$E$8:$E$57,0),5),""))</f>
        <v/>
      </c>
      <c r="K32" s="30"/>
      <c r="L32" s="49"/>
      <c r="M32" s="69" t="str">
        <f t="shared" si="2"/>
        <v/>
      </c>
    </row>
    <row r="33" spans="1:13" ht="24.95" customHeight="1">
      <c r="A33" s="34">
        <v>26</v>
      </c>
      <c r="B33" s="36" t="str">
        <f>IFERROR(INDEX(Etapa5!$B$8:$H$307,MATCH(LARGE(Etapa5!$H$8:$H$307,$A33),Etapa5!$H$8:$H$307,0),1),"")</f>
        <v/>
      </c>
      <c r="C33" s="36" t="str">
        <f>IFERROR(INDEX(Etapa5!$B$8:$H$307,MATCH(LARGE(Etapa5!$H$8:$H$307,$A33),Etapa5!$H$8:$H$307,0),2),"")</f>
        <v/>
      </c>
      <c r="D33" s="14" t="str">
        <f>IF(B33="","",IFERROR(AVERAGE(Etapa1!D33,Etapa2!D33,Etapa3!D33,Etapa4!D33,Etapa5!D33),""))</f>
        <v/>
      </c>
      <c r="E33" s="36" t="str">
        <f>IFERROR(INDEX(Etapa5!$B$8:$H$307,MATCH(LARGE(Etapa5!$H$8:$H$307,$A33),Etapa5!$H$8:$H$307,0),4),"")</f>
        <v/>
      </c>
      <c r="F33" s="29" t="str">
        <f t="shared" si="0"/>
        <v/>
      </c>
      <c r="G33" s="29" t="str">
        <f t="shared" si="1"/>
        <v/>
      </c>
      <c r="H33" s="41" t="str">
        <f>IF($B33="","",IFERROR(INDEX(Proc!$B$8:$F$57,MATCH(Apro!$C33,Proc!$E$8:$E$57,0),1),""))</f>
        <v/>
      </c>
      <c r="I33" s="41" t="str">
        <f>IF($B33="","",IFERROR(INDEX(Proc!$B$8:$F$57,MATCH(Apro!$C33,Proc!$E$8:$E$57,0),2),""))</f>
        <v/>
      </c>
      <c r="J33" s="42" t="str">
        <f>IF($B33="","",IFERROR(INDEX(Proc!$B$8:$F$57,MATCH(Apro!$C33,Proc!$E$8:$E$57,0),5),""))</f>
        <v/>
      </c>
      <c r="K33" s="30"/>
      <c r="L33" s="49"/>
      <c r="M33" s="69" t="str">
        <f t="shared" si="2"/>
        <v/>
      </c>
    </row>
    <row r="34" spans="1:13" ht="24.95" customHeight="1">
      <c r="A34" s="34">
        <v>27</v>
      </c>
      <c r="B34" s="36" t="str">
        <f>IFERROR(INDEX(Etapa5!$B$8:$H$307,MATCH(LARGE(Etapa5!$H$8:$H$307,$A34),Etapa5!$H$8:$H$307,0),1),"")</f>
        <v/>
      </c>
      <c r="C34" s="36" t="str">
        <f>IFERROR(INDEX(Etapa5!$B$8:$H$307,MATCH(LARGE(Etapa5!$H$8:$H$307,$A34),Etapa5!$H$8:$H$307,0),2),"")</f>
        <v/>
      </c>
      <c r="D34" s="14" t="str">
        <f>IF(B34="","",IFERROR(AVERAGE(Etapa1!D34,Etapa2!D34,Etapa3!D34,Etapa4!D34,Etapa5!D34),""))</f>
        <v/>
      </c>
      <c r="E34" s="36" t="str">
        <f>IFERROR(INDEX(Etapa5!$B$8:$H$307,MATCH(LARGE(Etapa5!$H$8:$H$307,$A34),Etapa5!$H$8:$H$307,0),4),"")</f>
        <v/>
      </c>
      <c r="F34" s="29" t="str">
        <f t="shared" si="0"/>
        <v/>
      </c>
      <c r="G34" s="29" t="str">
        <f t="shared" si="1"/>
        <v/>
      </c>
      <c r="H34" s="41" t="str">
        <f>IF($B34="","",IFERROR(INDEX(Proc!$B$8:$F$57,MATCH(Apro!$C34,Proc!$E$8:$E$57,0),1),""))</f>
        <v/>
      </c>
      <c r="I34" s="41" t="str">
        <f>IF($B34="","",IFERROR(INDEX(Proc!$B$8:$F$57,MATCH(Apro!$C34,Proc!$E$8:$E$57,0),2),""))</f>
        <v/>
      </c>
      <c r="J34" s="42" t="str">
        <f>IF($B34="","",IFERROR(INDEX(Proc!$B$8:$F$57,MATCH(Apro!$C34,Proc!$E$8:$E$57,0),5),""))</f>
        <v/>
      </c>
      <c r="K34" s="30"/>
      <c r="L34" s="49"/>
      <c r="M34" s="69" t="str">
        <f t="shared" si="2"/>
        <v/>
      </c>
    </row>
    <row r="35" spans="1:13" ht="24.95" customHeight="1">
      <c r="A35" s="34">
        <v>28</v>
      </c>
      <c r="B35" s="36" t="str">
        <f>IFERROR(INDEX(Etapa5!$B$8:$H$307,MATCH(LARGE(Etapa5!$H$8:$H$307,$A35),Etapa5!$H$8:$H$307,0),1),"")</f>
        <v/>
      </c>
      <c r="C35" s="36" t="str">
        <f>IFERROR(INDEX(Etapa5!$B$8:$H$307,MATCH(LARGE(Etapa5!$H$8:$H$307,$A35),Etapa5!$H$8:$H$307,0),2),"")</f>
        <v/>
      </c>
      <c r="D35" s="14" t="str">
        <f>IF(B35="","",IFERROR(AVERAGE(Etapa1!D35,Etapa2!D35,Etapa3!D35,Etapa4!D35,Etapa5!D35),""))</f>
        <v/>
      </c>
      <c r="E35" s="36" t="str">
        <f>IFERROR(INDEX(Etapa5!$B$8:$H$307,MATCH(LARGE(Etapa5!$H$8:$H$307,$A35),Etapa5!$H$8:$H$307,0),4),"")</f>
        <v/>
      </c>
      <c r="F35" s="29" t="str">
        <f t="shared" si="0"/>
        <v/>
      </c>
      <c r="G35" s="29" t="str">
        <f t="shared" si="1"/>
        <v/>
      </c>
      <c r="H35" s="41" t="str">
        <f>IF($B35="","",IFERROR(INDEX(Proc!$B$8:$F$57,MATCH(Apro!$C35,Proc!$E$8:$E$57,0),1),""))</f>
        <v/>
      </c>
      <c r="I35" s="41" t="str">
        <f>IF($B35="","",IFERROR(INDEX(Proc!$B$8:$F$57,MATCH(Apro!$C35,Proc!$E$8:$E$57,0),2),""))</f>
        <v/>
      </c>
      <c r="J35" s="42" t="str">
        <f>IF($B35="","",IFERROR(INDEX(Proc!$B$8:$F$57,MATCH(Apro!$C35,Proc!$E$8:$E$57,0),5),""))</f>
        <v/>
      </c>
      <c r="K35" s="30"/>
      <c r="L35" s="49"/>
      <c r="M35" s="69" t="str">
        <f t="shared" si="2"/>
        <v/>
      </c>
    </row>
    <row r="36" spans="1:13" ht="24.95" customHeight="1">
      <c r="A36" s="34">
        <v>29</v>
      </c>
      <c r="B36" s="36" t="str">
        <f>IFERROR(INDEX(Etapa5!$B$8:$H$307,MATCH(LARGE(Etapa5!$H$8:$H$307,$A36),Etapa5!$H$8:$H$307,0),1),"")</f>
        <v/>
      </c>
      <c r="C36" s="36" t="str">
        <f>IFERROR(INDEX(Etapa5!$B$8:$H$307,MATCH(LARGE(Etapa5!$H$8:$H$307,$A36),Etapa5!$H$8:$H$307,0),2),"")</f>
        <v/>
      </c>
      <c r="D36" s="14" t="str">
        <f>IF(B36="","",IFERROR(AVERAGE(Etapa1!D36,Etapa2!D36,Etapa3!D36,Etapa4!D36,Etapa5!D36),""))</f>
        <v/>
      </c>
      <c r="E36" s="36" t="str">
        <f>IFERROR(INDEX(Etapa5!$B$8:$H$307,MATCH(LARGE(Etapa5!$H$8:$H$307,$A36),Etapa5!$H$8:$H$307,0),4),"")</f>
        <v/>
      </c>
      <c r="F36" s="29" t="str">
        <f t="shared" si="0"/>
        <v/>
      </c>
      <c r="G36" s="29" t="str">
        <f t="shared" si="1"/>
        <v/>
      </c>
      <c r="H36" s="41" t="str">
        <f>IF($B36="","",IFERROR(INDEX(Proc!$B$8:$F$57,MATCH(Apro!$C36,Proc!$E$8:$E$57,0),1),""))</f>
        <v/>
      </c>
      <c r="I36" s="41" t="str">
        <f>IF($B36="","",IFERROR(INDEX(Proc!$B$8:$F$57,MATCH(Apro!$C36,Proc!$E$8:$E$57,0),2),""))</f>
        <v/>
      </c>
      <c r="J36" s="42" t="str">
        <f>IF($B36="","",IFERROR(INDEX(Proc!$B$8:$F$57,MATCH(Apro!$C36,Proc!$E$8:$E$57,0),5),""))</f>
        <v/>
      </c>
      <c r="K36" s="30"/>
      <c r="L36" s="49"/>
      <c r="M36" s="69" t="str">
        <f t="shared" si="2"/>
        <v/>
      </c>
    </row>
    <row r="37" spans="1:13" ht="24.95" customHeight="1">
      <c r="A37" s="34">
        <v>30</v>
      </c>
      <c r="B37" s="36" t="str">
        <f>IFERROR(INDEX(Etapa5!$B$8:$H$307,MATCH(LARGE(Etapa5!$H$8:$H$307,$A37),Etapa5!$H$8:$H$307,0),1),"")</f>
        <v/>
      </c>
      <c r="C37" s="36" t="str">
        <f>IFERROR(INDEX(Etapa5!$B$8:$H$307,MATCH(LARGE(Etapa5!$H$8:$H$307,$A37),Etapa5!$H$8:$H$307,0),2),"")</f>
        <v/>
      </c>
      <c r="D37" s="14" t="str">
        <f>IF(B37="","",IFERROR(AVERAGE(Etapa1!D37,Etapa2!D37,Etapa3!D37,Etapa4!D37,Etapa5!D37),""))</f>
        <v/>
      </c>
      <c r="E37" s="36" t="str">
        <f>IFERROR(INDEX(Etapa5!$B$8:$H$307,MATCH(LARGE(Etapa5!$H$8:$H$307,$A37),Etapa5!$H$8:$H$307,0),4),"")</f>
        <v/>
      </c>
      <c r="F37" s="29" t="str">
        <f t="shared" si="0"/>
        <v/>
      </c>
      <c r="G37" s="29" t="str">
        <f t="shared" si="1"/>
        <v/>
      </c>
      <c r="H37" s="41" t="str">
        <f>IF($B37="","",IFERROR(INDEX(Proc!$B$8:$F$57,MATCH(Apro!$C37,Proc!$E$8:$E$57,0),1),""))</f>
        <v/>
      </c>
      <c r="I37" s="41" t="str">
        <f>IF($B37="","",IFERROR(INDEX(Proc!$B$8:$F$57,MATCH(Apro!$C37,Proc!$E$8:$E$57,0),2),""))</f>
        <v/>
      </c>
      <c r="J37" s="42" t="str">
        <f>IF($B37="","",IFERROR(INDEX(Proc!$B$8:$F$57,MATCH(Apro!$C37,Proc!$E$8:$E$57,0),5),""))</f>
        <v/>
      </c>
      <c r="K37" s="30"/>
      <c r="L37" s="49"/>
      <c r="M37" s="69" t="str">
        <f t="shared" si="2"/>
        <v/>
      </c>
    </row>
    <row r="38" spans="1:13" ht="24.95" customHeight="1">
      <c r="A38" s="34">
        <v>31</v>
      </c>
      <c r="B38" s="36" t="str">
        <f>IFERROR(INDEX(Etapa5!$B$8:$H$307,MATCH(LARGE(Etapa5!$H$8:$H$307,$A38),Etapa5!$H$8:$H$307,0),1),"")</f>
        <v/>
      </c>
      <c r="C38" s="36" t="str">
        <f>IFERROR(INDEX(Etapa5!$B$8:$H$307,MATCH(LARGE(Etapa5!$H$8:$H$307,$A38),Etapa5!$H$8:$H$307,0),2),"")</f>
        <v/>
      </c>
      <c r="D38" s="14" t="str">
        <f>IF(B38="","",IFERROR(AVERAGE(Etapa1!D38,Etapa2!D38,Etapa3!D38,Etapa4!D38,Etapa5!D38),""))</f>
        <v/>
      </c>
      <c r="E38" s="36" t="str">
        <f>IFERROR(INDEX(Etapa5!$B$8:$H$307,MATCH(LARGE(Etapa5!$H$8:$H$307,$A38),Etapa5!$H$8:$H$307,0),4),"")</f>
        <v/>
      </c>
      <c r="F38" s="29" t="str">
        <f t="shared" si="0"/>
        <v/>
      </c>
      <c r="G38" s="29" t="str">
        <f t="shared" si="1"/>
        <v/>
      </c>
      <c r="H38" s="41" t="str">
        <f>IF($B38="","",IFERROR(INDEX(Proc!$B$8:$F$57,MATCH(Apro!$C38,Proc!$E$8:$E$57,0),1),""))</f>
        <v/>
      </c>
      <c r="I38" s="41" t="str">
        <f>IF($B38="","",IFERROR(INDEX(Proc!$B$8:$F$57,MATCH(Apro!$C38,Proc!$E$8:$E$57,0),2),""))</f>
        <v/>
      </c>
      <c r="J38" s="42" t="str">
        <f>IF($B38="","",IFERROR(INDEX(Proc!$B$8:$F$57,MATCH(Apro!$C38,Proc!$E$8:$E$57,0),5),""))</f>
        <v/>
      </c>
      <c r="K38" s="30"/>
      <c r="L38" s="49"/>
      <c r="M38" s="69" t="str">
        <f t="shared" si="2"/>
        <v/>
      </c>
    </row>
    <row r="39" spans="1:13" ht="24.95" customHeight="1">
      <c r="A39" s="34">
        <v>32</v>
      </c>
      <c r="B39" s="36" t="str">
        <f>IFERROR(INDEX(Etapa5!$B$8:$H$307,MATCH(LARGE(Etapa5!$H$8:$H$307,$A39),Etapa5!$H$8:$H$307,0),1),"")</f>
        <v/>
      </c>
      <c r="C39" s="36" t="str">
        <f>IFERROR(INDEX(Etapa5!$B$8:$H$307,MATCH(LARGE(Etapa5!$H$8:$H$307,$A39),Etapa5!$H$8:$H$307,0),2),"")</f>
        <v/>
      </c>
      <c r="D39" s="14" t="str">
        <f>IF(B39="","",IFERROR(AVERAGE(Etapa1!D39,Etapa2!D39,Etapa3!D39,Etapa4!D39,Etapa5!D39),""))</f>
        <v/>
      </c>
      <c r="E39" s="36" t="str">
        <f>IFERROR(INDEX(Etapa5!$B$8:$H$307,MATCH(LARGE(Etapa5!$H$8:$H$307,$A39),Etapa5!$H$8:$H$307,0),4),"")</f>
        <v/>
      </c>
      <c r="F39" s="29" t="str">
        <f t="shared" si="0"/>
        <v/>
      </c>
      <c r="G39" s="29" t="str">
        <f t="shared" si="1"/>
        <v/>
      </c>
      <c r="H39" s="41" t="str">
        <f>IF($B39="","",IFERROR(INDEX(Proc!$B$8:$F$57,MATCH(Apro!$C39,Proc!$E$8:$E$57,0),1),""))</f>
        <v/>
      </c>
      <c r="I39" s="41" t="str">
        <f>IF($B39="","",IFERROR(INDEX(Proc!$B$8:$F$57,MATCH(Apro!$C39,Proc!$E$8:$E$57,0),2),""))</f>
        <v/>
      </c>
      <c r="J39" s="42" t="str">
        <f>IF($B39="","",IFERROR(INDEX(Proc!$B$8:$F$57,MATCH(Apro!$C39,Proc!$E$8:$E$57,0),5),""))</f>
        <v/>
      </c>
      <c r="K39" s="30"/>
      <c r="L39" s="49"/>
      <c r="M39" s="69" t="str">
        <f t="shared" si="2"/>
        <v/>
      </c>
    </row>
    <row r="40" spans="1:13" ht="24.95" customHeight="1">
      <c r="A40" s="34">
        <v>33</v>
      </c>
      <c r="B40" s="36" t="str">
        <f>IFERROR(INDEX(Etapa5!$B$8:$H$307,MATCH(LARGE(Etapa5!$H$8:$H$307,$A40),Etapa5!$H$8:$H$307,0),1),"")</f>
        <v/>
      </c>
      <c r="C40" s="36" t="str">
        <f>IFERROR(INDEX(Etapa5!$B$8:$H$307,MATCH(LARGE(Etapa5!$H$8:$H$307,$A40),Etapa5!$H$8:$H$307,0),2),"")</f>
        <v/>
      </c>
      <c r="D40" s="14" t="str">
        <f>IF(B40="","",IFERROR(AVERAGE(Etapa1!D40,Etapa2!D40,Etapa3!D40,Etapa4!D40,Etapa5!D40),""))</f>
        <v/>
      </c>
      <c r="E40" s="36" t="str">
        <f>IFERROR(INDEX(Etapa5!$B$8:$H$307,MATCH(LARGE(Etapa5!$H$8:$H$307,$A40),Etapa5!$H$8:$H$307,0),4),"")</f>
        <v/>
      </c>
      <c r="F40" s="29" t="str">
        <f t="shared" si="0"/>
        <v/>
      </c>
      <c r="G40" s="29" t="str">
        <f t="shared" si="1"/>
        <v/>
      </c>
      <c r="H40" s="41" t="str">
        <f>IF($B40="","",IFERROR(INDEX(Proc!$B$8:$F$57,MATCH(Apro!$C40,Proc!$E$8:$E$57,0),1),""))</f>
        <v/>
      </c>
      <c r="I40" s="41" t="str">
        <f>IF($B40="","",IFERROR(INDEX(Proc!$B$8:$F$57,MATCH(Apro!$C40,Proc!$E$8:$E$57,0),2),""))</f>
        <v/>
      </c>
      <c r="J40" s="42" t="str">
        <f>IF($B40="","",IFERROR(INDEX(Proc!$B$8:$F$57,MATCH(Apro!$C40,Proc!$E$8:$E$57,0),5),""))</f>
        <v/>
      </c>
      <c r="K40" s="30"/>
      <c r="L40" s="49"/>
      <c r="M40" s="69" t="str">
        <f t="shared" si="2"/>
        <v/>
      </c>
    </row>
    <row r="41" spans="1:13" ht="24.95" customHeight="1">
      <c r="A41" s="34">
        <v>34</v>
      </c>
      <c r="B41" s="36" t="str">
        <f>IFERROR(INDEX(Etapa5!$B$8:$H$307,MATCH(LARGE(Etapa5!$H$8:$H$307,$A41),Etapa5!$H$8:$H$307,0),1),"")</f>
        <v/>
      </c>
      <c r="C41" s="36" t="str">
        <f>IFERROR(INDEX(Etapa5!$B$8:$H$307,MATCH(LARGE(Etapa5!$H$8:$H$307,$A41),Etapa5!$H$8:$H$307,0),2),"")</f>
        <v/>
      </c>
      <c r="D41" s="14" t="str">
        <f>IF(B41="","",IFERROR(AVERAGE(Etapa1!D41,Etapa2!D41,Etapa3!D41,Etapa4!D41,Etapa5!D41),""))</f>
        <v/>
      </c>
      <c r="E41" s="36" t="str">
        <f>IFERROR(INDEX(Etapa5!$B$8:$H$307,MATCH(LARGE(Etapa5!$H$8:$H$307,$A41),Etapa5!$H$8:$H$307,0),4),"")</f>
        <v/>
      </c>
      <c r="F41" s="29" t="str">
        <f t="shared" si="0"/>
        <v/>
      </c>
      <c r="G41" s="29" t="str">
        <f t="shared" si="1"/>
        <v/>
      </c>
      <c r="H41" s="41" t="str">
        <f>IF($B41="","",IFERROR(INDEX(Proc!$B$8:$F$57,MATCH(Apro!$C41,Proc!$E$8:$E$57,0),1),""))</f>
        <v/>
      </c>
      <c r="I41" s="41" t="str">
        <f>IF($B41="","",IFERROR(INDEX(Proc!$B$8:$F$57,MATCH(Apro!$C41,Proc!$E$8:$E$57,0),2),""))</f>
        <v/>
      </c>
      <c r="J41" s="42" t="str">
        <f>IF($B41="","",IFERROR(INDEX(Proc!$B$8:$F$57,MATCH(Apro!$C41,Proc!$E$8:$E$57,0),5),""))</f>
        <v/>
      </c>
      <c r="K41" s="30"/>
      <c r="L41" s="49"/>
      <c r="M41" s="69" t="str">
        <f t="shared" si="2"/>
        <v/>
      </c>
    </row>
    <row r="42" spans="1:13" ht="24.95" customHeight="1">
      <c r="A42" s="34">
        <v>35</v>
      </c>
      <c r="B42" s="36" t="str">
        <f>IFERROR(INDEX(Etapa5!$B$8:$H$307,MATCH(LARGE(Etapa5!$H$8:$H$307,$A42),Etapa5!$H$8:$H$307,0),1),"")</f>
        <v/>
      </c>
      <c r="C42" s="36" t="str">
        <f>IFERROR(INDEX(Etapa5!$B$8:$H$307,MATCH(LARGE(Etapa5!$H$8:$H$307,$A42),Etapa5!$H$8:$H$307,0),2),"")</f>
        <v/>
      </c>
      <c r="D42" s="14" t="str">
        <f>IF(B42="","",IFERROR(AVERAGE(Etapa1!D42,Etapa2!D42,Etapa3!D42,Etapa4!D42,Etapa5!D42),""))</f>
        <v/>
      </c>
      <c r="E42" s="36" t="str">
        <f>IFERROR(INDEX(Etapa5!$B$8:$H$307,MATCH(LARGE(Etapa5!$H$8:$H$307,$A42),Etapa5!$H$8:$H$307,0),4),"")</f>
        <v/>
      </c>
      <c r="F42" s="29" t="str">
        <f t="shared" si="0"/>
        <v/>
      </c>
      <c r="G42" s="29" t="str">
        <f t="shared" si="1"/>
        <v/>
      </c>
      <c r="H42" s="41" t="str">
        <f>IF($B42="","",IFERROR(INDEX(Proc!$B$8:$F$57,MATCH(Apro!$C42,Proc!$E$8:$E$57,0),1),""))</f>
        <v/>
      </c>
      <c r="I42" s="41" t="str">
        <f>IF($B42="","",IFERROR(INDEX(Proc!$B$8:$F$57,MATCH(Apro!$C42,Proc!$E$8:$E$57,0),2),""))</f>
        <v/>
      </c>
      <c r="J42" s="42" t="str">
        <f>IF($B42="","",IFERROR(INDEX(Proc!$B$8:$F$57,MATCH(Apro!$C42,Proc!$E$8:$E$57,0),5),""))</f>
        <v/>
      </c>
      <c r="K42" s="30"/>
      <c r="L42" s="49"/>
      <c r="M42" s="69" t="str">
        <f t="shared" si="2"/>
        <v/>
      </c>
    </row>
    <row r="43" spans="1:13" ht="24.95" customHeight="1">
      <c r="A43" s="34">
        <v>36</v>
      </c>
      <c r="B43" s="36" t="str">
        <f>IFERROR(INDEX(Etapa5!$B$8:$H$307,MATCH(LARGE(Etapa5!$H$8:$H$307,$A43),Etapa5!$H$8:$H$307,0),1),"")</f>
        <v/>
      </c>
      <c r="C43" s="36" t="str">
        <f>IFERROR(INDEX(Etapa5!$B$8:$H$307,MATCH(LARGE(Etapa5!$H$8:$H$307,$A43),Etapa5!$H$8:$H$307,0),2),"")</f>
        <v/>
      </c>
      <c r="D43" s="14" t="str">
        <f>IF(B43="","",IFERROR(AVERAGE(Etapa1!D43,Etapa2!D43,Etapa3!D43,Etapa4!D43,Etapa5!D43),""))</f>
        <v/>
      </c>
      <c r="E43" s="36" t="str">
        <f>IFERROR(INDEX(Etapa5!$B$8:$H$307,MATCH(LARGE(Etapa5!$H$8:$H$307,$A43),Etapa5!$H$8:$H$307,0),4),"")</f>
        <v/>
      </c>
      <c r="F43" s="29" t="str">
        <f t="shared" si="0"/>
        <v/>
      </c>
      <c r="G43" s="29" t="str">
        <f t="shared" si="1"/>
        <v/>
      </c>
      <c r="H43" s="41" t="str">
        <f>IF($B43="","",IFERROR(INDEX(Proc!$B$8:$F$57,MATCH(Apro!$C43,Proc!$E$8:$E$57,0),1),""))</f>
        <v/>
      </c>
      <c r="I43" s="41" t="str">
        <f>IF($B43="","",IFERROR(INDEX(Proc!$B$8:$F$57,MATCH(Apro!$C43,Proc!$E$8:$E$57,0),2),""))</f>
        <v/>
      </c>
      <c r="J43" s="42" t="str">
        <f>IF($B43="","",IFERROR(INDEX(Proc!$B$8:$F$57,MATCH(Apro!$C43,Proc!$E$8:$E$57,0),5),""))</f>
        <v/>
      </c>
      <c r="K43" s="30"/>
      <c r="L43" s="49"/>
      <c r="M43" s="69" t="str">
        <f t="shared" si="2"/>
        <v/>
      </c>
    </row>
    <row r="44" spans="1:13" ht="24.95" customHeight="1">
      <c r="A44" s="34">
        <v>37</v>
      </c>
      <c r="B44" s="36" t="str">
        <f>IFERROR(INDEX(Etapa5!$B$8:$H$307,MATCH(LARGE(Etapa5!$H$8:$H$307,$A44),Etapa5!$H$8:$H$307,0),1),"")</f>
        <v/>
      </c>
      <c r="C44" s="36" t="str">
        <f>IFERROR(INDEX(Etapa5!$B$8:$H$307,MATCH(LARGE(Etapa5!$H$8:$H$307,$A44),Etapa5!$H$8:$H$307,0),2),"")</f>
        <v/>
      </c>
      <c r="D44" s="14" t="str">
        <f>IF(B44="","",IFERROR(AVERAGE(Etapa1!D44,Etapa2!D44,Etapa3!D44,Etapa4!D44,Etapa5!D44),""))</f>
        <v/>
      </c>
      <c r="E44" s="36" t="str">
        <f>IFERROR(INDEX(Etapa5!$B$8:$H$307,MATCH(LARGE(Etapa5!$H$8:$H$307,$A44),Etapa5!$H$8:$H$307,0),4),"")</f>
        <v/>
      </c>
      <c r="F44" s="29" t="str">
        <f t="shared" si="0"/>
        <v/>
      </c>
      <c r="G44" s="29" t="str">
        <f t="shared" si="1"/>
        <v/>
      </c>
      <c r="H44" s="41" t="str">
        <f>IF($B44="","",IFERROR(INDEX(Proc!$B$8:$F$57,MATCH(Apro!$C44,Proc!$E$8:$E$57,0),1),""))</f>
        <v/>
      </c>
      <c r="I44" s="41" t="str">
        <f>IF($B44="","",IFERROR(INDEX(Proc!$B$8:$F$57,MATCH(Apro!$C44,Proc!$E$8:$E$57,0),2),""))</f>
        <v/>
      </c>
      <c r="J44" s="42" t="str">
        <f>IF($B44="","",IFERROR(INDEX(Proc!$B$8:$F$57,MATCH(Apro!$C44,Proc!$E$8:$E$57,0),5),""))</f>
        <v/>
      </c>
      <c r="K44" s="30"/>
      <c r="L44" s="49"/>
      <c r="M44" s="69" t="str">
        <f t="shared" si="2"/>
        <v/>
      </c>
    </row>
    <row r="45" spans="1:13" ht="24.95" customHeight="1">
      <c r="A45" s="34">
        <v>38</v>
      </c>
      <c r="B45" s="36" t="str">
        <f>IFERROR(INDEX(Etapa5!$B$8:$H$307,MATCH(LARGE(Etapa5!$H$8:$H$307,$A45),Etapa5!$H$8:$H$307,0),1),"")</f>
        <v/>
      </c>
      <c r="C45" s="36" t="str">
        <f>IFERROR(INDEX(Etapa5!$B$8:$H$307,MATCH(LARGE(Etapa5!$H$8:$H$307,$A45),Etapa5!$H$8:$H$307,0),2),"")</f>
        <v/>
      </c>
      <c r="D45" s="14" t="str">
        <f>IF(B45="","",IFERROR(AVERAGE(Etapa1!D45,Etapa2!D45,Etapa3!D45,Etapa4!D45,Etapa5!D45),""))</f>
        <v/>
      </c>
      <c r="E45" s="36" t="str">
        <f>IFERROR(INDEX(Etapa5!$B$8:$H$307,MATCH(LARGE(Etapa5!$H$8:$H$307,$A45),Etapa5!$H$8:$H$307,0),4),"")</f>
        <v/>
      </c>
      <c r="F45" s="29" t="str">
        <f t="shared" si="0"/>
        <v/>
      </c>
      <c r="G45" s="29" t="str">
        <f t="shared" si="1"/>
        <v/>
      </c>
      <c r="H45" s="41" t="str">
        <f>IF($B45="","",IFERROR(INDEX(Proc!$B$8:$F$57,MATCH(Apro!$C45,Proc!$E$8:$E$57,0),1),""))</f>
        <v/>
      </c>
      <c r="I45" s="41" t="str">
        <f>IF($B45="","",IFERROR(INDEX(Proc!$B$8:$F$57,MATCH(Apro!$C45,Proc!$E$8:$E$57,0),2),""))</f>
        <v/>
      </c>
      <c r="J45" s="42" t="str">
        <f>IF($B45="","",IFERROR(INDEX(Proc!$B$8:$F$57,MATCH(Apro!$C45,Proc!$E$8:$E$57,0),5),""))</f>
        <v/>
      </c>
      <c r="K45" s="30"/>
      <c r="L45" s="49"/>
      <c r="M45" s="69" t="str">
        <f t="shared" si="2"/>
        <v/>
      </c>
    </row>
    <row r="46" spans="1:13" ht="24.95" customHeight="1">
      <c r="A46" s="34">
        <v>39</v>
      </c>
      <c r="B46" s="36" t="str">
        <f>IFERROR(INDEX(Etapa5!$B$8:$H$307,MATCH(LARGE(Etapa5!$H$8:$H$307,$A46),Etapa5!$H$8:$H$307,0),1),"")</f>
        <v/>
      </c>
      <c r="C46" s="36" t="str">
        <f>IFERROR(INDEX(Etapa5!$B$8:$H$307,MATCH(LARGE(Etapa5!$H$8:$H$307,$A46),Etapa5!$H$8:$H$307,0),2),"")</f>
        <v/>
      </c>
      <c r="D46" s="14" t="str">
        <f>IF(B46="","",IFERROR(AVERAGE(Etapa1!D46,Etapa2!D46,Etapa3!D46,Etapa4!D46,Etapa5!D46),""))</f>
        <v/>
      </c>
      <c r="E46" s="36" t="str">
        <f>IFERROR(INDEX(Etapa5!$B$8:$H$307,MATCH(LARGE(Etapa5!$H$8:$H$307,$A46),Etapa5!$H$8:$H$307,0),4),"")</f>
        <v/>
      </c>
      <c r="F46" s="29" t="str">
        <f t="shared" si="0"/>
        <v/>
      </c>
      <c r="G46" s="29" t="str">
        <f t="shared" si="1"/>
        <v/>
      </c>
      <c r="H46" s="41" t="str">
        <f>IF($B46="","",IFERROR(INDEX(Proc!$B$8:$F$57,MATCH(Apro!$C46,Proc!$E$8:$E$57,0),1),""))</f>
        <v/>
      </c>
      <c r="I46" s="41" t="str">
        <f>IF($B46="","",IFERROR(INDEX(Proc!$B$8:$F$57,MATCH(Apro!$C46,Proc!$E$8:$E$57,0),2),""))</f>
        <v/>
      </c>
      <c r="J46" s="42" t="str">
        <f>IF($B46="","",IFERROR(INDEX(Proc!$B$8:$F$57,MATCH(Apro!$C46,Proc!$E$8:$E$57,0),5),""))</f>
        <v/>
      </c>
      <c r="K46" s="30"/>
      <c r="L46" s="49"/>
      <c r="M46" s="69" t="str">
        <f t="shared" si="2"/>
        <v/>
      </c>
    </row>
    <row r="47" spans="1:13" ht="24.95" customHeight="1">
      <c r="A47" s="34">
        <v>40</v>
      </c>
      <c r="B47" s="36" t="str">
        <f>IFERROR(INDEX(Etapa5!$B$8:$H$307,MATCH(LARGE(Etapa5!$H$8:$H$307,$A47),Etapa5!$H$8:$H$307,0),1),"")</f>
        <v/>
      </c>
      <c r="C47" s="36" t="str">
        <f>IFERROR(INDEX(Etapa5!$B$8:$H$307,MATCH(LARGE(Etapa5!$H$8:$H$307,$A47),Etapa5!$H$8:$H$307,0),2),"")</f>
        <v/>
      </c>
      <c r="D47" s="14" t="str">
        <f>IF(B47="","",IFERROR(AVERAGE(Etapa1!D47,Etapa2!D47,Etapa3!D47,Etapa4!D47,Etapa5!D47),""))</f>
        <v/>
      </c>
      <c r="E47" s="36" t="str">
        <f>IFERROR(INDEX(Etapa5!$B$8:$H$307,MATCH(LARGE(Etapa5!$H$8:$H$307,$A47),Etapa5!$H$8:$H$307,0),4),"")</f>
        <v/>
      </c>
      <c r="F47" s="29" t="str">
        <f t="shared" si="0"/>
        <v/>
      </c>
      <c r="G47" s="29" t="str">
        <f t="shared" si="1"/>
        <v/>
      </c>
      <c r="H47" s="41" t="str">
        <f>IF($B47="","",IFERROR(INDEX(Proc!$B$8:$F$57,MATCH(Apro!$C47,Proc!$E$8:$E$57,0),1),""))</f>
        <v/>
      </c>
      <c r="I47" s="41" t="str">
        <f>IF($B47="","",IFERROR(INDEX(Proc!$B$8:$F$57,MATCH(Apro!$C47,Proc!$E$8:$E$57,0),2),""))</f>
        <v/>
      </c>
      <c r="J47" s="42" t="str">
        <f>IF($B47="","",IFERROR(INDEX(Proc!$B$8:$F$57,MATCH(Apro!$C47,Proc!$E$8:$E$57,0),5),""))</f>
        <v/>
      </c>
      <c r="K47" s="30"/>
      <c r="L47" s="49"/>
      <c r="M47" s="69" t="str">
        <f t="shared" si="2"/>
        <v/>
      </c>
    </row>
    <row r="48" spans="1:13" ht="24.95" customHeight="1">
      <c r="A48" s="34">
        <v>41</v>
      </c>
      <c r="B48" s="36" t="str">
        <f>IFERROR(INDEX(Etapa5!$B$8:$H$307,MATCH(LARGE(Etapa5!$H$8:$H$307,$A48),Etapa5!$H$8:$H$307,0),1),"")</f>
        <v/>
      </c>
      <c r="C48" s="36" t="str">
        <f>IFERROR(INDEX(Etapa5!$B$8:$H$307,MATCH(LARGE(Etapa5!$H$8:$H$307,$A48),Etapa5!$H$8:$H$307,0),2),"")</f>
        <v/>
      </c>
      <c r="D48" s="14" t="str">
        <f>IF(B48="","",IFERROR(AVERAGE(Etapa1!D48,Etapa2!D48,Etapa3!D48,Etapa4!D48,Etapa5!D48),""))</f>
        <v/>
      </c>
      <c r="E48" s="36" t="str">
        <f>IFERROR(INDEX(Etapa5!$B$8:$H$307,MATCH(LARGE(Etapa5!$H$8:$H$307,$A48),Etapa5!$H$8:$H$307,0),4),"")</f>
        <v/>
      </c>
      <c r="F48" s="29" t="str">
        <f t="shared" si="0"/>
        <v/>
      </c>
      <c r="G48" s="29" t="str">
        <f t="shared" si="1"/>
        <v/>
      </c>
      <c r="H48" s="41" t="str">
        <f>IF($B48="","",IFERROR(INDEX(Proc!$B$8:$F$57,MATCH(Apro!$C48,Proc!$E$8:$E$57,0),1),""))</f>
        <v/>
      </c>
      <c r="I48" s="41" t="str">
        <f>IF($B48="","",IFERROR(INDEX(Proc!$B$8:$F$57,MATCH(Apro!$C48,Proc!$E$8:$E$57,0),2),""))</f>
        <v/>
      </c>
      <c r="J48" s="42" t="str">
        <f>IF($B48="","",IFERROR(INDEX(Proc!$B$8:$F$57,MATCH(Apro!$C48,Proc!$E$8:$E$57,0),5),""))</f>
        <v/>
      </c>
      <c r="K48" s="30"/>
      <c r="L48" s="49"/>
      <c r="M48" s="69" t="str">
        <f t="shared" si="2"/>
        <v/>
      </c>
    </row>
    <row r="49" spans="1:13" ht="24.95" customHeight="1">
      <c r="A49" s="34">
        <v>42</v>
      </c>
      <c r="B49" s="36" t="str">
        <f>IFERROR(INDEX(Etapa5!$B$8:$H$307,MATCH(LARGE(Etapa5!$H$8:$H$307,$A49),Etapa5!$H$8:$H$307,0),1),"")</f>
        <v/>
      </c>
      <c r="C49" s="36" t="str">
        <f>IFERROR(INDEX(Etapa5!$B$8:$H$307,MATCH(LARGE(Etapa5!$H$8:$H$307,$A49),Etapa5!$H$8:$H$307,0),2),"")</f>
        <v/>
      </c>
      <c r="D49" s="14" t="str">
        <f>IF(B49="","",IFERROR(AVERAGE(Etapa1!D49,Etapa2!D49,Etapa3!D49,Etapa4!D49,Etapa5!D49),""))</f>
        <v/>
      </c>
      <c r="E49" s="36" t="str">
        <f>IFERROR(INDEX(Etapa5!$B$8:$H$307,MATCH(LARGE(Etapa5!$H$8:$H$307,$A49),Etapa5!$H$8:$H$307,0),4),"")</f>
        <v/>
      </c>
      <c r="F49" s="29" t="str">
        <f t="shared" si="0"/>
        <v/>
      </c>
      <c r="G49" s="29" t="str">
        <f t="shared" si="1"/>
        <v/>
      </c>
      <c r="H49" s="41" t="str">
        <f>IF($B49="","",IFERROR(INDEX(Proc!$B$8:$F$57,MATCH(Apro!$C49,Proc!$E$8:$E$57,0),1),""))</f>
        <v/>
      </c>
      <c r="I49" s="41" t="str">
        <f>IF($B49="","",IFERROR(INDEX(Proc!$B$8:$F$57,MATCH(Apro!$C49,Proc!$E$8:$E$57,0),2),""))</f>
        <v/>
      </c>
      <c r="J49" s="42" t="str">
        <f>IF($B49="","",IFERROR(INDEX(Proc!$B$8:$F$57,MATCH(Apro!$C49,Proc!$E$8:$E$57,0),5),""))</f>
        <v/>
      </c>
      <c r="K49" s="30"/>
      <c r="L49" s="49"/>
      <c r="M49" s="69" t="str">
        <f t="shared" si="2"/>
        <v/>
      </c>
    </row>
    <row r="50" spans="1:13" ht="24.95" customHeight="1">
      <c r="A50" s="34">
        <v>43</v>
      </c>
      <c r="B50" s="36" t="str">
        <f>IFERROR(INDEX(Etapa5!$B$8:$H$307,MATCH(LARGE(Etapa5!$H$8:$H$307,$A50),Etapa5!$H$8:$H$307,0),1),"")</f>
        <v/>
      </c>
      <c r="C50" s="36" t="str">
        <f>IFERROR(INDEX(Etapa5!$B$8:$H$307,MATCH(LARGE(Etapa5!$H$8:$H$307,$A50),Etapa5!$H$8:$H$307,0),2),"")</f>
        <v/>
      </c>
      <c r="D50" s="14" t="str">
        <f>IF(B50="","",IFERROR(AVERAGE(Etapa1!D50,Etapa2!D50,Etapa3!D50,Etapa4!D50,Etapa5!D50),""))</f>
        <v/>
      </c>
      <c r="E50" s="36" t="str">
        <f>IFERROR(INDEX(Etapa5!$B$8:$H$307,MATCH(LARGE(Etapa5!$H$8:$H$307,$A50),Etapa5!$H$8:$H$307,0),4),"")</f>
        <v/>
      </c>
      <c r="F50" s="29" t="str">
        <f t="shared" si="0"/>
        <v/>
      </c>
      <c r="G50" s="29" t="str">
        <f t="shared" si="1"/>
        <v/>
      </c>
      <c r="H50" s="41" t="str">
        <f>IF($B50="","",IFERROR(INDEX(Proc!$B$8:$F$57,MATCH(Apro!$C50,Proc!$E$8:$E$57,0),1),""))</f>
        <v/>
      </c>
      <c r="I50" s="41" t="str">
        <f>IF($B50="","",IFERROR(INDEX(Proc!$B$8:$F$57,MATCH(Apro!$C50,Proc!$E$8:$E$57,0),2),""))</f>
        <v/>
      </c>
      <c r="J50" s="42" t="str">
        <f>IF($B50="","",IFERROR(INDEX(Proc!$B$8:$F$57,MATCH(Apro!$C50,Proc!$E$8:$E$57,0),5),""))</f>
        <v/>
      </c>
      <c r="K50" s="30"/>
      <c r="L50" s="49"/>
      <c r="M50" s="69" t="str">
        <f t="shared" si="2"/>
        <v/>
      </c>
    </row>
    <row r="51" spans="1:13" ht="24.95" customHeight="1">
      <c r="A51" s="34">
        <v>44</v>
      </c>
      <c r="B51" s="36" t="str">
        <f>IFERROR(INDEX(Etapa5!$B$8:$H$307,MATCH(LARGE(Etapa5!$H$8:$H$307,$A51),Etapa5!$H$8:$H$307,0),1),"")</f>
        <v/>
      </c>
      <c r="C51" s="36" t="str">
        <f>IFERROR(INDEX(Etapa5!$B$8:$H$307,MATCH(LARGE(Etapa5!$H$8:$H$307,$A51),Etapa5!$H$8:$H$307,0),2),"")</f>
        <v/>
      </c>
      <c r="D51" s="14" t="str">
        <f>IF(B51="","",IFERROR(AVERAGE(Etapa1!D51,Etapa2!D51,Etapa3!D51,Etapa4!D51,Etapa5!D51),""))</f>
        <v/>
      </c>
      <c r="E51" s="36" t="str">
        <f>IFERROR(INDEX(Etapa5!$B$8:$H$307,MATCH(LARGE(Etapa5!$H$8:$H$307,$A51),Etapa5!$H$8:$H$307,0),4),"")</f>
        <v/>
      </c>
      <c r="F51" s="29" t="str">
        <f t="shared" si="0"/>
        <v/>
      </c>
      <c r="G51" s="29" t="str">
        <f t="shared" si="1"/>
        <v/>
      </c>
      <c r="H51" s="41" t="str">
        <f>IF($B51="","",IFERROR(INDEX(Proc!$B$8:$F$57,MATCH(Apro!$C51,Proc!$E$8:$E$57,0),1),""))</f>
        <v/>
      </c>
      <c r="I51" s="41" t="str">
        <f>IF($B51="","",IFERROR(INDEX(Proc!$B$8:$F$57,MATCH(Apro!$C51,Proc!$E$8:$E$57,0),2),""))</f>
        <v/>
      </c>
      <c r="J51" s="42" t="str">
        <f>IF($B51="","",IFERROR(INDEX(Proc!$B$8:$F$57,MATCH(Apro!$C51,Proc!$E$8:$E$57,0),5),""))</f>
        <v/>
      </c>
      <c r="K51" s="30"/>
      <c r="L51" s="49"/>
      <c r="M51" s="69" t="str">
        <f t="shared" si="2"/>
        <v/>
      </c>
    </row>
    <row r="52" spans="1:13" ht="24.95" customHeight="1">
      <c r="A52" s="34">
        <v>45</v>
      </c>
      <c r="B52" s="36" t="str">
        <f>IFERROR(INDEX(Etapa5!$B$8:$H$307,MATCH(LARGE(Etapa5!$H$8:$H$307,$A52),Etapa5!$H$8:$H$307,0),1),"")</f>
        <v/>
      </c>
      <c r="C52" s="36" t="str">
        <f>IFERROR(INDEX(Etapa5!$B$8:$H$307,MATCH(LARGE(Etapa5!$H$8:$H$307,$A52),Etapa5!$H$8:$H$307,0),2),"")</f>
        <v/>
      </c>
      <c r="D52" s="14" t="str">
        <f>IF(B52="","",IFERROR(AVERAGE(Etapa1!D52,Etapa2!D52,Etapa3!D52,Etapa4!D52,Etapa5!D52),""))</f>
        <v/>
      </c>
      <c r="E52" s="36" t="str">
        <f>IFERROR(INDEX(Etapa5!$B$8:$H$307,MATCH(LARGE(Etapa5!$H$8:$H$307,$A52),Etapa5!$H$8:$H$307,0),4),"")</f>
        <v/>
      </c>
      <c r="F52" s="29" t="str">
        <f t="shared" si="0"/>
        <v/>
      </c>
      <c r="G52" s="29" t="str">
        <f t="shared" si="1"/>
        <v/>
      </c>
      <c r="H52" s="41" t="str">
        <f>IF($B52="","",IFERROR(INDEX(Proc!$B$8:$F$57,MATCH(Apro!$C52,Proc!$E$8:$E$57,0),1),""))</f>
        <v/>
      </c>
      <c r="I52" s="41" t="str">
        <f>IF($B52="","",IFERROR(INDEX(Proc!$B$8:$F$57,MATCH(Apro!$C52,Proc!$E$8:$E$57,0),2),""))</f>
        <v/>
      </c>
      <c r="J52" s="42" t="str">
        <f>IF($B52="","",IFERROR(INDEX(Proc!$B$8:$F$57,MATCH(Apro!$C52,Proc!$E$8:$E$57,0),5),""))</f>
        <v/>
      </c>
      <c r="K52" s="30"/>
      <c r="L52" s="49"/>
      <c r="M52" s="69" t="str">
        <f t="shared" si="2"/>
        <v/>
      </c>
    </row>
    <row r="53" spans="1:13" ht="24.95" customHeight="1">
      <c r="A53" s="34">
        <v>46</v>
      </c>
      <c r="B53" s="36" t="str">
        <f>IFERROR(INDEX(Etapa5!$B$8:$H$307,MATCH(LARGE(Etapa5!$H$8:$H$307,$A53),Etapa5!$H$8:$H$307,0),1),"")</f>
        <v/>
      </c>
      <c r="C53" s="36" t="str">
        <f>IFERROR(INDEX(Etapa5!$B$8:$H$307,MATCH(LARGE(Etapa5!$H$8:$H$307,$A53),Etapa5!$H$8:$H$307,0),2),"")</f>
        <v/>
      </c>
      <c r="D53" s="14" t="str">
        <f>IF(B53="","",IFERROR(AVERAGE(Etapa1!D53,Etapa2!D53,Etapa3!D53,Etapa4!D53,Etapa5!D53),""))</f>
        <v/>
      </c>
      <c r="E53" s="36" t="str">
        <f>IFERROR(INDEX(Etapa5!$B$8:$H$307,MATCH(LARGE(Etapa5!$H$8:$H$307,$A53),Etapa5!$H$8:$H$307,0),4),"")</f>
        <v/>
      </c>
      <c r="F53" s="29" t="str">
        <f t="shared" si="0"/>
        <v/>
      </c>
      <c r="G53" s="29" t="str">
        <f t="shared" si="1"/>
        <v/>
      </c>
      <c r="H53" s="41" t="str">
        <f>IF($B53="","",IFERROR(INDEX(Proc!$B$8:$F$57,MATCH(Apro!$C53,Proc!$E$8:$E$57,0),1),""))</f>
        <v/>
      </c>
      <c r="I53" s="41" t="str">
        <f>IF($B53="","",IFERROR(INDEX(Proc!$B$8:$F$57,MATCH(Apro!$C53,Proc!$E$8:$E$57,0),2),""))</f>
        <v/>
      </c>
      <c r="J53" s="42" t="str">
        <f>IF($B53="","",IFERROR(INDEX(Proc!$B$8:$F$57,MATCH(Apro!$C53,Proc!$E$8:$E$57,0),5),""))</f>
        <v/>
      </c>
      <c r="K53" s="30"/>
      <c r="L53" s="49"/>
      <c r="M53" s="69" t="str">
        <f t="shared" si="2"/>
        <v/>
      </c>
    </row>
    <row r="54" spans="1:13" ht="24.95" customHeight="1">
      <c r="A54" s="34">
        <v>47</v>
      </c>
      <c r="B54" s="36" t="str">
        <f>IFERROR(INDEX(Etapa5!$B$8:$H$307,MATCH(LARGE(Etapa5!$H$8:$H$307,$A54),Etapa5!$H$8:$H$307,0),1),"")</f>
        <v/>
      </c>
      <c r="C54" s="36" t="str">
        <f>IFERROR(INDEX(Etapa5!$B$8:$H$307,MATCH(LARGE(Etapa5!$H$8:$H$307,$A54),Etapa5!$H$8:$H$307,0),2),"")</f>
        <v/>
      </c>
      <c r="D54" s="14" t="str">
        <f>IF(B54="","",IFERROR(AVERAGE(Etapa1!D54,Etapa2!D54,Etapa3!D54,Etapa4!D54,Etapa5!D54),""))</f>
        <v/>
      </c>
      <c r="E54" s="36" t="str">
        <f>IFERROR(INDEX(Etapa5!$B$8:$H$307,MATCH(LARGE(Etapa5!$H$8:$H$307,$A54),Etapa5!$H$8:$H$307,0),4),"")</f>
        <v/>
      </c>
      <c r="F54" s="29" t="str">
        <f t="shared" si="0"/>
        <v/>
      </c>
      <c r="G54" s="29" t="str">
        <f t="shared" si="1"/>
        <v/>
      </c>
      <c r="H54" s="41" t="str">
        <f>IF($B54="","",IFERROR(INDEX(Proc!$B$8:$F$57,MATCH(Apro!$C54,Proc!$E$8:$E$57,0),1),""))</f>
        <v/>
      </c>
      <c r="I54" s="41" t="str">
        <f>IF($B54="","",IFERROR(INDEX(Proc!$B$8:$F$57,MATCH(Apro!$C54,Proc!$E$8:$E$57,0),2),""))</f>
        <v/>
      </c>
      <c r="J54" s="42" t="str">
        <f>IF($B54="","",IFERROR(INDEX(Proc!$B$8:$F$57,MATCH(Apro!$C54,Proc!$E$8:$E$57,0),5),""))</f>
        <v/>
      </c>
      <c r="K54" s="30"/>
      <c r="L54" s="49"/>
      <c r="M54" s="69" t="str">
        <f t="shared" si="2"/>
        <v/>
      </c>
    </row>
    <row r="55" spans="1:13" ht="24.95" customHeight="1">
      <c r="A55" s="34">
        <v>48</v>
      </c>
      <c r="B55" s="36" t="str">
        <f>IFERROR(INDEX(Etapa5!$B$8:$H$307,MATCH(LARGE(Etapa5!$H$8:$H$307,$A55),Etapa5!$H$8:$H$307,0),1),"")</f>
        <v/>
      </c>
      <c r="C55" s="36" t="str">
        <f>IFERROR(INDEX(Etapa5!$B$8:$H$307,MATCH(LARGE(Etapa5!$H$8:$H$307,$A55),Etapa5!$H$8:$H$307,0),2),"")</f>
        <v/>
      </c>
      <c r="D55" s="14" t="str">
        <f>IF(B55="","",IFERROR(AVERAGE(Etapa1!D55,Etapa2!D55,Etapa3!D55,Etapa4!D55,Etapa5!D55),""))</f>
        <v/>
      </c>
      <c r="E55" s="36" t="str">
        <f>IFERROR(INDEX(Etapa5!$B$8:$H$307,MATCH(LARGE(Etapa5!$H$8:$H$307,$A55),Etapa5!$H$8:$H$307,0),4),"")</f>
        <v/>
      </c>
      <c r="F55" s="29" t="str">
        <f t="shared" si="0"/>
        <v/>
      </c>
      <c r="G55" s="29" t="str">
        <f t="shared" si="1"/>
        <v/>
      </c>
      <c r="H55" s="41" t="str">
        <f>IF($B55="","",IFERROR(INDEX(Proc!$B$8:$F$57,MATCH(Apro!$C55,Proc!$E$8:$E$57,0),1),""))</f>
        <v/>
      </c>
      <c r="I55" s="41" t="str">
        <f>IF($B55="","",IFERROR(INDEX(Proc!$B$8:$F$57,MATCH(Apro!$C55,Proc!$E$8:$E$57,0),2),""))</f>
        <v/>
      </c>
      <c r="J55" s="42" t="str">
        <f>IF($B55="","",IFERROR(INDEX(Proc!$B$8:$F$57,MATCH(Apro!$C55,Proc!$E$8:$E$57,0),5),""))</f>
        <v/>
      </c>
      <c r="K55" s="30"/>
      <c r="L55" s="49"/>
      <c r="M55" s="69" t="str">
        <f t="shared" si="2"/>
        <v/>
      </c>
    </row>
    <row r="56" spans="1:13" ht="24.95" customHeight="1">
      <c r="A56" s="34">
        <v>49</v>
      </c>
      <c r="B56" s="36" t="str">
        <f>IFERROR(INDEX(Etapa5!$B$8:$H$307,MATCH(LARGE(Etapa5!$H$8:$H$307,$A56),Etapa5!$H$8:$H$307,0),1),"")</f>
        <v/>
      </c>
      <c r="C56" s="36" t="str">
        <f>IFERROR(INDEX(Etapa5!$B$8:$H$307,MATCH(LARGE(Etapa5!$H$8:$H$307,$A56),Etapa5!$H$8:$H$307,0),2),"")</f>
        <v/>
      </c>
      <c r="D56" s="14" t="str">
        <f>IF(B56="","",IFERROR(AVERAGE(Etapa1!D56,Etapa2!D56,Etapa3!D56,Etapa4!D56,Etapa5!D56),""))</f>
        <v/>
      </c>
      <c r="E56" s="36" t="str">
        <f>IFERROR(INDEX(Etapa5!$B$8:$H$307,MATCH(LARGE(Etapa5!$H$8:$H$307,$A56),Etapa5!$H$8:$H$307,0),4),"")</f>
        <v/>
      </c>
      <c r="F56" s="29" t="str">
        <f t="shared" si="0"/>
        <v/>
      </c>
      <c r="G56" s="29" t="str">
        <f t="shared" si="1"/>
        <v/>
      </c>
      <c r="H56" s="41" t="str">
        <f>IF($B56="","",IFERROR(INDEX(Proc!$B$8:$F$57,MATCH(Apro!$C56,Proc!$E$8:$E$57,0),1),""))</f>
        <v/>
      </c>
      <c r="I56" s="41" t="str">
        <f>IF($B56="","",IFERROR(INDEX(Proc!$B$8:$F$57,MATCH(Apro!$C56,Proc!$E$8:$E$57,0),2),""))</f>
        <v/>
      </c>
      <c r="J56" s="42" t="str">
        <f>IF($B56="","",IFERROR(INDEX(Proc!$B$8:$F$57,MATCH(Apro!$C56,Proc!$E$8:$E$57,0),5),""))</f>
        <v/>
      </c>
      <c r="K56" s="30"/>
      <c r="L56" s="49"/>
      <c r="M56" s="69" t="str">
        <f t="shared" si="2"/>
        <v/>
      </c>
    </row>
    <row r="57" spans="1:13" ht="24.95" customHeight="1">
      <c r="A57" s="34">
        <v>50</v>
      </c>
      <c r="B57" s="36" t="str">
        <f>IFERROR(INDEX(Etapa5!$B$8:$H$307,MATCH(LARGE(Etapa5!$H$8:$H$307,$A57),Etapa5!$H$8:$H$307,0),1),"")</f>
        <v/>
      </c>
      <c r="C57" s="36" t="str">
        <f>IFERROR(INDEX(Etapa5!$B$8:$H$307,MATCH(LARGE(Etapa5!$H$8:$H$307,$A57),Etapa5!$H$8:$H$307,0),2),"")</f>
        <v/>
      </c>
      <c r="D57" s="14" t="str">
        <f>IF(B57="","",IFERROR(AVERAGE(Etapa1!D57,Etapa2!D57,Etapa3!D57,Etapa4!D57,Etapa5!D57),""))</f>
        <v/>
      </c>
      <c r="E57" s="36" t="str">
        <f>IFERROR(INDEX(Etapa5!$B$8:$H$307,MATCH(LARGE(Etapa5!$H$8:$H$307,$A57),Etapa5!$H$8:$H$307,0),4),"")</f>
        <v/>
      </c>
      <c r="F57" s="29" t="str">
        <f t="shared" si="0"/>
        <v/>
      </c>
      <c r="G57" s="29" t="str">
        <f t="shared" si="1"/>
        <v/>
      </c>
      <c r="H57" s="41" t="str">
        <f>IF($B57="","",IFERROR(INDEX(Proc!$B$8:$F$57,MATCH(Apro!$C57,Proc!$E$8:$E$57,0),1),""))</f>
        <v/>
      </c>
      <c r="I57" s="41" t="str">
        <f>IF($B57="","",IFERROR(INDEX(Proc!$B$8:$F$57,MATCH(Apro!$C57,Proc!$E$8:$E$57,0),2),""))</f>
        <v/>
      </c>
      <c r="J57" s="42" t="str">
        <f>IF($B57="","",IFERROR(INDEX(Proc!$B$8:$F$57,MATCH(Apro!$C57,Proc!$E$8:$E$57,0),5),""))</f>
        <v/>
      </c>
      <c r="K57" s="30"/>
      <c r="L57" s="49"/>
      <c r="M57" s="69" t="str">
        <f t="shared" si="2"/>
        <v/>
      </c>
    </row>
    <row r="58" spans="1:13" ht="24.95" customHeight="1">
      <c r="A58" s="34">
        <v>51</v>
      </c>
      <c r="B58" s="36" t="str">
        <f>IFERROR(INDEX(Etapa5!$B$8:$H$307,MATCH(LARGE(Etapa5!$H$8:$H$307,$A58),Etapa5!$H$8:$H$307,0),1),"")</f>
        <v/>
      </c>
      <c r="C58" s="36" t="str">
        <f>IFERROR(INDEX(Etapa5!$B$8:$H$307,MATCH(LARGE(Etapa5!$H$8:$H$307,$A58),Etapa5!$H$8:$H$307,0),2),"")</f>
        <v/>
      </c>
      <c r="D58" s="14" t="str">
        <f>IF(B58="","",IFERROR(AVERAGE(Etapa1!D58,Etapa2!D58,Etapa3!D58,Etapa4!D58,Etapa5!D58),""))</f>
        <v/>
      </c>
      <c r="E58" s="36" t="str">
        <f>IFERROR(INDEX(Etapa5!$B$8:$H$307,MATCH(LARGE(Etapa5!$H$8:$H$307,$A58),Etapa5!$H$8:$H$307,0),4),"")</f>
        <v/>
      </c>
      <c r="F58" s="29" t="str">
        <f t="shared" si="0"/>
        <v/>
      </c>
      <c r="G58" s="29" t="str">
        <f t="shared" si="1"/>
        <v/>
      </c>
      <c r="H58" s="41" t="str">
        <f>IF($B58="","",IFERROR(INDEX(Proc!$B$8:$F$57,MATCH(Apro!$C58,Proc!$E$8:$E$57,0),1),""))</f>
        <v/>
      </c>
      <c r="I58" s="41" t="str">
        <f>IF($B58="","",IFERROR(INDEX(Proc!$B$8:$F$57,MATCH(Apro!$C58,Proc!$E$8:$E$57,0),2),""))</f>
        <v/>
      </c>
      <c r="J58" s="42" t="str">
        <f>IF($B58="","",IFERROR(INDEX(Proc!$B$8:$F$57,MATCH(Apro!$C58,Proc!$E$8:$E$57,0),5),""))</f>
        <v/>
      </c>
      <c r="K58" s="30"/>
      <c r="L58" s="49"/>
      <c r="M58" s="69" t="str">
        <f t="shared" si="2"/>
        <v/>
      </c>
    </row>
    <row r="59" spans="1:13" ht="24.95" customHeight="1">
      <c r="A59" s="34">
        <v>52</v>
      </c>
      <c r="B59" s="36" t="str">
        <f>IFERROR(INDEX(Etapa5!$B$8:$H$307,MATCH(LARGE(Etapa5!$H$8:$H$307,$A59),Etapa5!$H$8:$H$307,0),1),"")</f>
        <v/>
      </c>
      <c r="C59" s="36" t="str">
        <f>IFERROR(INDEX(Etapa5!$B$8:$H$307,MATCH(LARGE(Etapa5!$H$8:$H$307,$A59),Etapa5!$H$8:$H$307,0),2),"")</f>
        <v/>
      </c>
      <c r="D59" s="14" t="str">
        <f>IF(B59="","",IFERROR(AVERAGE(Etapa1!D59,Etapa2!D59,Etapa3!D59,Etapa4!D59,Etapa5!D59),""))</f>
        <v/>
      </c>
      <c r="E59" s="36" t="str">
        <f>IFERROR(INDEX(Etapa5!$B$8:$H$307,MATCH(LARGE(Etapa5!$H$8:$H$307,$A59),Etapa5!$H$8:$H$307,0),4),"")</f>
        <v/>
      </c>
      <c r="F59" s="29" t="str">
        <f t="shared" si="0"/>
        <v/>
      </c>
      <c r="G59" s="29" t="str">
        <f t="shared" si="1"/>
        <v/>
      </c>
      <c r="H59" s="41" t="str">
        <f>IF($B59="","",IFERROR(INDEX(Proc!$B$8:$F$57,MATCH(Apro!$C59,Proc!$E$8:$E$57,0),1),""))</f>
        <v/>
      </c>
      <c r="I59" s="41" t="str">
        <f>IF($B59="","",IFERROR(INDEX(Proc!$B$8:$F$57,MATCH(Apro!$C59,Proc!$E$8:$E$57,0),2),""))</f>
        <v/>
      </c>
      <c r="J59" s="42" t="str">
        <f>IF($B59="","",IFERROR(INDEX(Proc!$B$8:$F$57,MATCH(Apro!$C59,Proc!$E$8:$E$57,0),5),""))</f>
        <v/>
      </c>
      <c r="K59" s="30"/>
      <c r="L59" s="49"/>
      <c r="M59" s="69" t="str">
        <f t="shared" si="2"/>
        <v/>
      </c>
    </row>
    <row r="60" spans="1:13" ht="24.95" customHeight="1">
      <c r="A60" s="34">
        <v>53</v>
      </c>
      <c r="B60" s="36" t="str">
        <f>IFERROR(INDEX(Etapa5!$B$8:$H$307,MATCH(LARGE(Etapa5!$H$8:$H$307,$A60),Etapa5!$H$8:$H$307,0),1),"")</f>
        <v/>
      </c>
      <c r="C60" s="36" t="str">
        <f>IFERROR(INDEX(Etapa5!$B$8:$H$307,MATCH(LARGE(Etapa5!$H$8:$H$307,$A60),Etapa5!$H$8:$H$307,0),2),"")</f>
        <v/>
      </c>
      <c r="D60" s="14" t="str">
        <f>IF(B60="","",IFERROR(AVERAGE(Etapa1!D60,Etapa2!D60,Etapa3!D60,Etapa4!D60,Etapa5!D60),""))</f>
        <v/>
      </c>
      <c r="E60" s="36" t="str">
        <f>IFERROR(INDEX(Etapa5!$B$8:$H$307,MATCH(LARGE(Etapa5!$H$8:$H$307,$A60),Etapa5!$H$8:$H$307,0),4),"")</f>
        <v/>
      </c>
      <c r="F60" s="29" t="str">
        <f t="shared" si="0"/>
        <v/>
      </c>
      <c r="G60" s="29" t="str">
        <f t="shared" si="1"/>
        <v/>
      </c>
      <c r="H60" s="41" t="str">
        <f>IF($B60="","",IFERROR(INDEX(Proc!$B$8:$F$57,MATCH(Apro!$C60,Proc!$E$8:$E$57,0),1),""))</f>
        <v/>
      </c>
      <c r="I60" s="41" t="str">
        <f>IF($B60="","",IFERROR(INDEX(Proc!$B$8:$F$57,MATCH(Apro!$C60,Proc!$E$8:$E$57,0),2),""))</f>
        <v/>
      </c>
      <c r="J60" s="42" t="str">
        <f>IF($B60="","",IFERROR(INDEX(Proc!$B$8:$F$57,MATCH(Apro!$C60,Proc!$E$8:$E$57,0),5),""))</f>
        <v/>
      </c>
      <c r="K60" s="30"/>
      <c r="L60" s="49"/>
      <c r="M60" s="69" t="str">
        <f t="shared" si="2"/>
        <v/>
      </c>
    </row>
    <row r="61" spans="1:13" ht="24.95" customHeight="1">
      <c r="A61" s="34">
        <v>54</v>
      </c>
      <c r="B61" s="36" t="str">
        <f>IFERROR(INDEX(Etapa5!$B$8:$H$307,MATCH(LARGE(Etapa5!$H$8:$H$307,$A61),Etapa5!$H$8:$H$307,0),1),"")</f>
        <v/>
      </c>
      <c r="C61" s="36" t="str">
        <f>IFERROR(INDEX(Etapa5!$B$8:$H$307,MATCH(LARGE(Etapa5!$H$8:$H$307,$A61),Etapa5!$H$8:$H$307,0),2),"")</f>
        <v/>
      </c>
      <c r="D61" s="14" t="str">
        <f>IF(B61="","",IFERROR(AVERAGE(Etapa1!D61,Etapa2!D61,Etapa3!D61,Etapa4!D61,Etapa5!D61),""))</f>
        <v/>
      </c>
      <c r="E61" s="36" t="str">
        <f>IFERROR(INDEX(Etapa5!$B$8:$H$307,MATCH(LARGE(Etapa5!$H$8:$H$307,$A61),Etapa5!$H$8:$H$307,0),4),"")</f>
        <v/>
      </c>
      <c r="F61" s="29" t="str">
        <f t="shared" si="0"/>
        <v/>
      </c>
      <c r="G61" s="29" t="str">
        <f t="shared" si="1"/>
        <v/>
      </c>
      <c r="H61" s="41" t="str">
        <f>IF($B61="","",IFERROR(INDEX(Proc!$B$8:$F$57,MATCH(Apro!$C61,Proc!$E$8:$E$57,0),1),""))</f>
        <v/>
      </c>
      <c r="I61" s="41" t="str">
        <f>IF($B61="","",IFERROR(INDEX(Proc!$B$8:$F$57,MATCH(Apro!$C61,Proc!$E$8:$E$57,0),2),""))</f>
        <v/>
      </c>
      <c r="J61" s="42" t="str">
        <f>IF($B61="","",IFERROR(INDEX(Proc!$B$8:$F$57,MATCH(Apro!$C61,Proc!$E$8:$E$57,0),5),""))</f>
        <v/>
      </c>
      <c r="K61" s="30"/>
      <c r="L61" s="49"/>
      <c r="M61" s="69" t="str">
        <f t="shared" si="2"/>
        <v/>
      </c>
    </row>
    <row r="62" spans="1:13" ht="24.95" customHeight="1">
      <c r="A62" s="34">
        <v>55</v>
      </c>
      <c r="B62" s="36" t="str">
        <f>IFERROR(INDEX(Etapa5!$B$8:$H$307,MATCH(LARGE(Etapa5!$H$8:$H$307,$A62),Etapa5!$H$8:$H$307,0),1),"")</f>
        <v/>
      </c>
      <c r="C62" s="36" t="str">
        <f>IFERROR(INDEX(Etapa5!$B$8:$H$307,MATCH(LARGE(Etapa5!$H$8:$H$307,$A62),Etapa5!$H$8:$H$307,0),2),"")</f>
        <v/>
      </c>
      <c r="D62" s="14" t="str">
        <f>IF(B62="","",IFERROR(AVERAGE(Etapa1!D62,Etapa2!D62,Etapa3!D62,Etapa4!D62,Etapa5!D62),""))</f>
        <v/>
      </c>
      <c r="E62" s="36" t="str">
        <f>IFERROR(INDEX(Etapa5!$B$8:$H$307,MATCH(LARGE(Etapa5!$H$8:$H$307,$A62),Etapa5!$H$8:$H$307,0),4),"")</f>
        <v/>
      </c>
      <c r="F62" s="29" t="str">
        <f t="shared" si="0"/>
        <v/>
      </c>
      <c r="G62" s="29" t="str">
        <f t="shared" si="1"/>
        <v/>
      </c>
      <c r="H62" s="41" t="str">
        <f>IF($B62="","",IFERROR(INDEX(Proc!$B$8:$F$57,MATCH(Apro!$C62,Proc!$E$8:$E$57,0),1),""))</f>
        <v/>
      </c>
      <c r="I62" s="41" t="str">
        <f>IF($B62="","",IFERROR(INDEX(Proc!$B$8:$F$57,MATCH(Apro!$C62,Proc!$E$8:$E$57,0),2),""))</f>
        <v/>
      </c>
      <c r="J62" s="42" t="str">
        <f>IF($B62="","",IFERROR(INDEX(Proc!$B$8:$F$57,MATCH(Apro!$C62,Proc!$E$8:$E$57,0),5),""))</f>
        <v/>
      </c>
      <c r="K62" s="30"/>
      <c r="L62" s="49"/>
      <c r="M62" s="69" t="str">
        <f t="shared" si="2"/>
        <v/>
      </c>
    </row>
    <row r="63" spans="1:13" ht="24.95" customHeight="1">
      <c r="A63" s="34">
        <v>56</v>
      </c>
      <c r="B63" s="36" t="str">
        <f>IFERROR(INDEX(Etapa5!$B$8:$H$307,MATCH(LARGE(Etapa5!$H$8:$H$307,$A63),Etapa5!$H$8:$H$307,0),1),"")</f>
        <v/>
      </c>
      <c r="C63" s="36" t="str">
        <f>IFERROR(INDEX(Etapa5!$B$8:$H$307,MATCH(LARGE(Etapa5!$H$8:$H$307,$A63),Etapa5!$H$8:$H$307,0),2),"")</f>
        <v/>
      </c>
      <c r="D63" s="14" t="str">
        <f>IF(B63="","",IFERROR(AVERAGE(Etapa1!D63,Etapa2!D63,Etapa3!D63,Etapa4!D63,Etapa5!D63),""))</f>
        <v/>
      </c>
      <c r="E63" s="36" t="str">
        <f>IFERROR(INDEX(Etapa5!$B$8:$H$307,MATCH(LARGE(Etapa5!$H$8:$H$307,$A63),Etapa5!$H$8:$H$307,0),4),"")</f>
        <v/>
      </c>
      <c r="F63" s="29" t="str">
        <f t="shared" si="0"/>
        <v/>
      </c>
      <c r="G63" s="29" t="str">
        <f t="shared" si="1"/>
        <v/>
      </c>
      <c r="H63" s="41" t="str">
        <f>IF($B63="","",IFERROR(INDEX(Proc!$B$8:$F$57,MATCH(Apro!$C63,Proc!$E$8:$E$57,0),1),""))</f>
        <v/>
      </c>
      <c r="I63" s="41" t="str">
        <f>IF($B63="","",IFERROR(INDEX(Proc!$B$8:$F$57,MATCH(Apro!$C63,Proc!$E$8:$E$57,0),2),""))</f>
        <v/>
      </c>
      <c r="J63" s="42" t="str">
        <f>IF($B63="","",IFERROR(INDEX(Proc!$B$8:$F$57,MATCH(Apro!$C63,Proc!$E$8:$E$57,0),5),""))</f>
        <v/>
      </c>
      <c r="K63" s="30"/>
      <c r="L63" s="49"/>
      <c r="M63" s="69" t="str">
        <f t="shared" si="2"/>
        <v/>
      </c>
    </row>
    <row r="64" spans="1:13" ht="24.95" customHeight="1">
      <c r="A64" s="34">
        <v>57</v>
      </c>
      <c r="B64" s="36" t="str">
        <f>IFERROR(INDEX(Etapa5!$B$8:$H$307,MATCH(LARGE(Etapa5!$H$8:$H$307,$A64),Etapa5!$H$8:$H$307,0),1),"")</f>
        <v/>
      </c>
      <c r="C64" s="36" t="str">
        <f>IFERROR(INDEX(Etapa5!$B$8:$H$307,MATCH(LARGE(Etapa5!$H$8:$H$307,$A64),Etapa5!$H$8:$H$307,0),2),"")</f>
        <v/>
      </c>
      <c r="D64" s="14" t="str">
        <f>IF(B64="","",IFERROR(AVERAGE(Etapa1!D64,Etapa2!D64,Etapa3!D64,Etapa4!D64,Etapa5!D64),""))</f>
        <v/>
      </c>
      <c r="E64" s="36" t="str">
        <f>IFERROR(INDEX(Etapa5!$B$8:$H$307,MATCH(LARGE(Etapa5!$H$8:$H$307,$A64),Etapa5!$H$8:$H$307,0),4),"")</f>
        <v/>
      </c>
      <c r="F64" s="29" t="str">
        <f t="shared" si="0"/>
        <v/>
      </c>
      <c r="G64" s="29" t="str">
        <f t="shared" si="1"/>
        <v/>
      </c>
      <c r="H64" s="41" t="str">
        <f>IF($B64="","",IFERROR(INDEX(Proc!$B$8:$F$57,MATCH(Apro!$C64,Proc!$E$8:$E$57,0),1),""))</f>
        <v/>
      </c>
      <c r="I64" s="41" t="str">
        <f>IF($B64="","",IFERROR(INDEX(Proc!$B$8:$F$57,MATCH(Apro!$C64,Proc!$E$8:$E$57,0),2),""))</f>
        <v/>
      </c>
      <c r="J64" s="42" t="str">
        <f>IF($B64="","",IFERROR(INDEX(Proc!$B$8:$F$57,MATCH(Apro!$C64,Proc!$E$8:$E$57,0),5),""))</f>
        <v/>
      </c>
      <c r="K64" s="30"/>
      <c r="L64" s="49"/>
      <c r="M64" s="69" t="str">
        <f t="shared" si="2"/>
        <v/>
      </c>
    </row>
    <row r="65" spans="1:13" ht="24.95" customHeight="1">
      <c r="A65" s="34">
        <v>58</v>
      </c>
      <c r="B65" s="36" t="str">
        <f>IFERROR(INDEX(Etapa5!$B$8:$H$307,MATCH(LARGE(Etapa5!$H$8:$H$307,$A65),Etapa5!$H$8:$H$307,0),1),"")</f>
        <v/>
      </c>
      <c r="C65" s="36" t="str">
        <f>IFERROR(INDEX(Etapa5!$B$8:$H$307,MATCH(LARGE(Etapa5!$H$8:$H$307,$A65),Etapa5!$H$8:$H$307,0),2),"")</f>
        <v/>
      </c>
      <c r="D65" s="14" t="str">
        <f>IF(B65="","",IFERROR(AVERAGE(Etapa1!D65,Etapa2!D65,Etapa3!D65,Etapa4!D65,Etapa5!D65),""))</f>
        <v/>
      </c>
      <c r="E65" s="36" t="str">
        <f>IFERROR(INDEX(Etapa5!$B$8:$H$307,MATCH(LARGE(Etapa5!$H$8:$H$307,$A65),Etapa5!$H$8:$H$307,0),4),"")</f>
        <v/>
      </c>
      <c r="F65" s="29" t="str">
        <f t="shared" si="0"/>
        <v/>
      </c>
      <c r="G65" s="29" t="str">
        <f t="shared" si="1"/>
        <v/>
      </c>
      <c r="H65" s="41" t="str">
        <f>IF($B65="","",IFERROR(INDEX(Proc!$B$8:$F$57,MATCH(Apro!$C65,Proc!$E$8:$E$57,0),1),""))</f>
        <v/>
      </c>
      <c r="I65" s="41" t="str">
        <f>IF($B65="","",IFERROR(INDEX(Proc!$B$8:$F$57,MATCH(Apro!$C65,Proc!$E$8:$E$57,0),2),""))</f>
        <v/>
      </c>
      <c r="J65" s="42" t="str">
        <f>IF($B65="","",IFERROR(INDEX(Proc!$B$8:$F$57,MATCH(Apro!$C65,Proc!$E$8:$E$57,0),5),""))</f>
        <v/>
      </c>
      <c r="K65" s="30"/>
      <c r="L65" s="49"/>
      <c r="M65" s="69" t="str">
        <f t="shared" si="2"/>
        <v/>
      </c>
    </row>
    <row r="66" spans="1:13" ht="24.95" customHeight="1">
      <c r="A66" s="34">
        <v>59</v>
      </c>
      <c r="B66" s="36" t="str">
        <f>IFERROR(INDEX(Etapa5!$B$8:$H$307,MATCH(LARGE(Etapa5!$H$8:$H$307,$A66),Etapa5!$H$8:$H$307,0),1),"")</f>
        <v/>
      </c>
      <c r="C66" s="36" t="str">
        <f>IFERROR(INDEX(Etapa5!$B$8:$H$307,MATCH(LARGE(Etapa5!$H$8:$H$307,$A66),Etapa5!$H$8:$H$307,0),2),"")</f>
        <v/>
      </c>
      <c r="D66" s="14" t="str">
        <f>IF(B66="","",IFERROR(AVERAGE(Etapa1!D66,Etapa2!D66,Etapa3!D66,Etapa4!D66,Etapa5!D66),""))</f>
        <v/>
      </c>
      <c r="E66" s="36" t="str">
        <f>IFERROR(INDEX(Etapa5!$B$8:$H$307,MATCH(LARGE(Etapa5!$H$8:$H$307,$A66),Etapa5!$H$8:$H$307,0),4),"")</f>
        <v/>
      </c>
      <c r="F66" s="29" t="str">
        <f t="shared" si="0"/>
        <v/>
      </c>
      <c r="G66" s="29" t="str">
        <f t="shared" si="1"/>
        <v/>
      </c>
      <c r="H66" s="41" t="str">
        <f>IF($B66="","",IFERROR(INDEX(Proc!$B$8:$F$57,MATCH(Apro!$C66,Proc!$E$8:$E$57,0),1),""))</f>
        <v/>
      </c>
      <c r="I66" s="41" t="str">
        <f>IF($B66="","",IFERROR(INDEX(Proc!$B$8:$F$57,MATCH(Apro!$C66,Proc!$E$8:$E$57,0),2),""))</f>
        <v/>
      </c>
      <c r="J66" s="42" t="str">
        <f>IF($B66="","",IFERROR(INDEX(Proc!$B$8:$F$57,MATCH(Apro!$C66,Proc!$E$8:$E$57,0),5),""))</f>
        <v/>
      </c>
      <c r="K66" s="30"/>
      <c r="L66" s="49"/>
      <c r="M66" s="69" t="str">
        <f t="shared" si="2"/>
        <v/>
      </c>
    </row>
    <row r="67" spans="1:13" ht="24.95" customHeight="1">
      <c r="A67" s="34">
        <v>60</v>
      </c>
      <c r="B67" s="36" t="str">
        <f>IFERROR(INDEX(Etapa5!$B$8:$H$307,MATCH(LARGE(Etapa5!$H$8:$H$307,$A67),Etapa5!$H$8:$H$307,0),1),"")</f>
        <v/>
      </c>
      <c r="C67" s="36" t="str">
        <f>IFERROR(INDEX(Etapa5!$B$8:$H$307,MATCH(LARGE(Etapa5!$H$8:$H$307,$A67),Etapa5!$H$8:$H$307,0),2),"")</f>
        <v/>
      </c>
      <c r="D67" s="14" t="str">
        <f>IF(B67="","",IFERROR(AVERAGE(Etapa1!D67,Etapa2!D67,Etapa3!D67,Etapa4!D67,Etapa5!D67),""))</f>
        <v/>
      </c>
      <c r="E67" s="36" t="str">
        <f>IFERROR(INDEX(Etapa5!$B$8:$H$307,MATCH(LARGE(Etapa5!$H$8:$H$307,$A67),Etapa5!$H$8:$H$307,0),4),"")</f>
        <v/>
      </c>
      <c r="F67" s="29" t="str">
        <f t="shared" si="0"/>
        <v/>
      </c>
      <c r="G67" s="29" t="str">
        <f t="shared" si="1"/>
        <v/>
      </c>
      <c r="H67" s="41" t="str">
        <f>IF($B67="","",IFERROR(INDEX(Proc!$B$8:$F$57,MATCH(Apro!$C67,Proc!$E$8:$E$57,0),1),""))</f>
        <v/>
      </c>
      <c r="I67" s="41" t="str">
        <f>IF($B67="","",IFERROR(INDEX(Proc!$B$8:$F$57,MATCH(Apro!$C67,Proc!$E$8:$E$57,0),2),""))</f>
        <v/>
      </c>
      <c r="J67" s="42" t="str">
        <f>IF($B67="","",IFERROR(INDEX(Proc!$B$8:$F$57,MATCH(Apro!$C67,Proc!$E$8:$E$57,0),5),""))</f>
        <v/>
      </c>
      <c r="K67" s="30"/>
      <c r="L67" s="49"/>
      <c r="M67" s="69" t="str">
        <f t="shared" si="2"/>
        <v/>
      </c>
    </row>
    <row r="68" spans="1:13" ht="24.95" customHeight="1">
      <c r="A68" s="34">
        <v>61</v>
      </c>
      <c r="B68" s="36" t="str">
        <f>IFERROR(INDEX(Etapa5!$B$8:$H$307,MATCH(LARGE(Etapa5!$H$8:$H$307,$A68),Etapa5!$H$8:$H$307,0),1),"")</f>
        <v/>
      </c>
      <c r="C68" s="36" t="str">
        <f>IFERROR(INDEX(Etapa5!$B$8:$H$307,MATCH(LARGE(Etapa5!$H$8:$H$307,$A68),Etapa5!$H$8:$H$307,0),2),"")</f>
        <v/>
      </c>
      <c r="D68" s="14" t="str">
        <f>IF(B68="","",IFERROR(AVERAGE(Etapa1!D68,Etapa2!D68,Etapa3!D68,Etapa4!D68,Etapa5!D68),""))</f>
        <v/>
      </c>
      <c r="E68" s="36" t="str">
        <f>IFERROR(INDEX(Etapa5!$B$8:$H$307,MATCH(LARGE(Etapa5!$H$8:$H$307,$A68),Etapa5!$H$8:$H$307,0),4),"")</f>
        <v/>
      </c>
      <c r="F68" s="29" t="str">
        <f t="shared" si="0"/>
        <v/>
      </c>
      <c r="G68" s="29" t="str">
        <f t="shared" si="1"/>
        <v/>
      </c>
      <c r="H68" s="41" t="str">
        <f>IF($B68="","",IFERROR(INDEX(Proc!$B$8:$F$57,MATCH(Apro!$C68,Proc!$E$8:$E$57,0),1),""))</f>
        <v/>
      </c>
      <c r="I68" s="41" t="str">
        <f>IF($B68="","",IFERROR(INDEX(Proc!$B$8:$F$57,MATCH(Apro!$C68,Proc!$E$8:$E$57,0),2),""))</f>
        <v/>
      </c>
      <c r="J68" s="42" t="str">
        <f>IF($B68="","",IFERROR(INDEX(Proc!$B$8:$F$57,MATCH(Apro!$C68,Proc!$E$8:$E$57,0),5),""))</f>
        <v/>
      </c>
      <c r="K68" s="30"/>
      <c r="L68" s="49"/>
      <c r="M68" s="69" t="str">
        <f t="shared" si="2"/>
        <v/>
      </c>
    </row>
    <row r="69" spans="1:13" ht="24.95" customHeight="1">
      <c r="A69" s="34">
        <v>62</v>
      </c>
      <c r="B69" s="36" t="str">
        <f>IFERROR(INDEX(Etapa5!$B$8:$H$307,MATCH(LARGE(Etapa5!$H$8:$H$307,$A69),Etapa5!$H$8:$H$307,0),1),"")</f>
        <v/>
      </c>
      <c r="C69" s="36" t="str">
        <f>IFERROR(INDEX(Etapa5!$B$8:$H$307,MATCH(LARGE(Etapa5!$H$8:$H$307,$A69),Etapa5!$H$8:$H$307,0),2),"")</f>
        <v/>
      </c>
      <c r="D69" s="14" t="str">
        <f>IF(B69="","",IFERROR(AVERAGE(Etapa1!D69,Etapa2!D69,Etapa3!D69,Etapa4!D69,Etapa5!D69),""))</f>
        <v/>
      </c>
      <c r="E69" s="36" t="str">
        <f>IFERROR(INDEX(Etapa5!$B$8:$H$307,MATCH(LARGE(Etapa5!$H$8:$H$307,$A69),Etapa5!$H$8:$H$307,0),4),"")</f>
        <v/>
      </c>
      <c r="F69" s="29" t="str">
        <f t="shared" si="0"/>
        <v/>
      </c>
      <c r="G69" s="29" t="str">
        <f t="shared" si="1"/>
        <v/>
      </c>
      <c r="H69" s="41" t="str">
        <f>IF($B69="","",IFERROR(INDEX(Proc!$B$8:$F$57,MATCH(Apro!$C69,Proc!$E$8:$E$57,0),1),""))</f>
        <v/>
      </c>
      <c r="I69" s="41" t="str">
        <f>IF($B69="","",IFERROR(INDEX(Proc!$B$8:$F$57,MATCH(Apro!$C69,Proc!$E$8:$E$57,0),2),""))</f>
        <v/>
      </c>
      <c r="J69" s="42" t="str">
        <f>IF($B69="","",IFERROR(INDEX(Proc!$B$8:$F$57,MATCH(Apro!$C69,Proc!$E$8:$E$57,0),5),""))</f>
        <v/>
      </c>
      <c r="K69" s="30"/>
      <c r="L69" s="49"/>
      <c r="M69" s="69" t="str">
        <f t="shared" si="2"/>
        <v/>
      </c>
    </row>
    <row r="70" spans="1:13" ht="24.95" customHeight="1">
      <c r="A70" s="34">
        <v>63</v>
      </c>
      <c r="B70" s="36" t="str">
        <f>IFERROR(INDEX(Etapa5!$B$8:$H$307,MATCH(LARGE(Etapa5!$H$8:$H$307,$A70),Etapa5!$H$8:$H$307,0),1),"")</f>
        <v/>
      </c>
      <c r="C70" s="36" t="str">
        <f>IFERROR(INDEX(Etapa5!$B$8:$H$307,MATCH(LARGE(Etapa5!$H$8:$H$307,$A70),Etapa5!$H$8:$H$307,0),2),"")</f>
        <v/>
      </c>
      <c r="D70" s="14" t="str">
        <f>IF(B70="","",IFERROR(AVERAGE(Etapa1!D70,Etapa2!D70,Etapa3!D70,Etapa4!D70,Etapa5!D70),""))</f>
        <v/>
      </c>
      <c r="E70" s="36" t="str">
        <f>IFERROR(INDEX(Etapa5!$B$8:$H$307,MATCH(LARGE(Etapa5!$H$8:$H$307,$A70),Etapa5!$H$8:$H$307,0),4),"")</f>
        <v/>
      </c>
      <c r="F70" s="29" t="str">
        <f t="shared" si="0"/>
        <v/>
      </c>
      <c r="G70" s="29" t="str">
        <f t="shared" si="1"/>
        <v/>
      </c>
      <c r="H70" s="41" t="str">
        <f>IF($B70="","",IFERROR(INDEX(Proc!$B$8:$F$57,MATCH(Apro!$C70,Proc!$E$8:$E$57,0),1),""))</f>
        <v/>
      </c>
      <c r="I70" s="41" t="str">
        <f>IF($B70="","",IFERROR(INDEX(Proc!$B$8:$F$57,MATCH(Apro!$C70,Proc!$E$8:$E$57,0),2),""))</f>
        <v/>
      </c>
      <c r="J70" s="42" t="str">
        <f>IF($B70="","",IFERROR(INDEX(Proc!$B$8:$F$57,MATCH(Apro!$C70,Proc!$E$8:$E$57,0),5),""))</f>
        <v/>
      </c>
      <c r="K70" s="30"/>
      <c r="L70" s="49"/>
      <c r="M70" s="69" t="str">
        <f t="shared" si="2"/>
        <v/>
      </c>
    </row>
    <row r="71" spans="1:13" ht="24.95" customHeight="1">
      <c r="A71" s="34">
        <v>64</v>
      </c>
      <c r="B71" s="36" t="str">
        <f>IFERROR(INDEX(Etapa5!$B$8:$H$307,MATCH(LARGE(Etapa5!$H$8:$H$307,$A71),Etapa5!$H$8:$H$307,0),1),"")</f>
        <v/>
      </c>
      <c r="C71" s="36" t="str">
        <f>IFERROR(INDEX(Etapa5!$B$8:$H$307,MATCH(LARGE(Etapa5!$H$8:$H$307,$A71),Etapa5!$H$8:$H$307,0),2),"")</f>
        <v/>
      </c>
      <c r="D71" s="14" t="str">
        <f>IF(B71="","",IFERROR(AVERAGE(Etapa1!D71,Etapa2!D71,Etapa3!D71,Etapa4!D71,Etapa5!D71),""))</f>
        <v/>
      </c>
      <c r="E71" s="36" t="str">
        <f>IFERROR(INDEX(Etapa5!$B$8:$H$307,MATCH(LARGE(Etapa5!$H$8:$H$307,$A71),Etapa5!$H$8:$H$307,0),4),"")</f>
        <v/>
      </c>
      <c r="F71" s="29" t="str">
        <f t="shared" si="0"/>
        <v/>
      </c>
      <c r="G71" s="29" t="str">
        <f t="shared" si="1"/>
        <v/>
      </c>
      <c r="H71" s="41" t="str">
        <f>IF($B71="","",IFERROR(INDEX(Proc!$B$8:$F$57,MATCH(Apro!$C71,Proc!$E$8:$E$57,0),1),""))</f>
        <v/>
      </c>
      <c r="I71" s="41" t="str">
        <f>IF($B71="","",IFERROR(INDEX(Proc!$B$8:$F$57,MATCH(Apro!$C71,Proc!$E$8:$E$57,0),2),""))</f>
        <v/>
      </c>
      <c r="J71" s="42" t="str">
        <f>IF($B71="","",IFERROR(INDEX(Proc!$B$8:$F$57,MATCH(Apro!$C71,Proc!$E$8:$E$57,0),5),""))</f>
        <v/>
      </c>
      <c r="K71" s="30"/>
      <c r="L71" s="49"/>
      <c r="M71" s="69" t="str">
        <f t="shared" si="2"/>
        <v/>
      </c>
    </row>
    <row r="72" spans="1:13" ht="24.95" customHeight="1">
      <c r="A72" s="34">
        <v>65</v>
      </c>
      <c r="B72" s="36" t="str">
        <f>IFERROR(INDEX(Etapa5!$B$8:$H$307,MATCH(LARGE(Etapa5!$H$8:$H$307,$A72),Etapa5!$H$8:$H$307,0),1),"")</f>
        <v/>
      </c>
      <c r="C72" s="36" t="str">
        <f>IFERROR(INDEX(Etapa5!$B$8:$H$307,MATCH(LARGE(Etapa5!$H$8:$H$307,$A72),Etapa5!$H$8:$H$307,0),2),"")</f>
        <v/>
      </c>
      <c r="D72" s="14" t="str">
        <f>IF(B72="","",IFERROR(AVERAGE(Etapa1!D72,Etapa2!D72,Etapa3!D72,Etapa4!D72,Etapa5!D72),""))</f>
        <v/>
      </c>
      <c r="E72" s="36" t="str">
        <f>IFERROR(INDEX(Etapa5!$B$8:$H$307,MATCH(LARGE(Etapa5!$H$8:$H$307,$A72),Etapa5!$H$8:$H$307,0),4),"")</f>
        <v/>
      </c>
      <c r="F72" s="29" t="str">
        <f t="shared" si="0"/>
        <v/>
      </c>
      <c r="G72" s="29" t="str">
        <f t="shared" si="1"/>
        <v/>
      </c>
      <c r="H72" s="41" t="str">
        <f>IF($B72="","",IFERROR(INDEX(Proc!$B$8:$F$57,MATCH(Apro!$C72,Proc!$E$8:$E$57,0),1),""))</f>
        <v/>
      </c>
      <c r="I72" s="41" t="str">
        <f>IF($B72="","",IFERROR(INDEX(Proc!$B$8:$F$57,MATCH(Apro!$C72,Proc!$E$8:$E$57,0),2),""))</f>
        <v/>
      </c>
      <c r="J72" s="42" t="str">
        <f>IF($B72="","",IFERROR(INDEX(Proc!$B$8:$F$57,MATCH(Apro!$C72,Proc!$E$8:$E$57,0),5),""))</f>
        <v/>
      </c>
      <c r="K72" s="30"/>
      <c r="L72" s="49"/>
      <c r="M72" s="69" t="str">
        <f t="shared" si="2"/>
        <v/>
      </c>
    </row>
    <row r="73" spans="1:13" ht="24.95" customHeight="1">
      <c r="A73" s="34">
        <v>66</v>
      </c>
      <c r="B73" s="36" t="str">
        <f>IFERROR(INDEX(Etapa5!$B$8:$H$307,MATCH(LARGE(Etapa5!$H$8:$H$307,$A73),Etapa5!$H$8:$H$307,0),1),"")</f>
        <v/>
      </c>
      <c r="C73" s="36" t="str">
        <f>IFERROR(INDEX(Etapa5!$B$8:$H$307,MATCH(LARGE(Etapa5!$H$8:$H$307,$A73),Etapa5!$H$8:$H$307,0),2),"")</f>
        <v/>
      </c>
      <c r="D73" s="14" t="str">
        <f>IF(B73="","",IFERROR(AVERAGE(Etapa1!D73,Etapa2!D73,Etapa3!D73,Etapa4!D73,Etapa5!D73),""))</f>
        <v/>
      </c>
      <c r="E73" s="36" t="str">
        <f>IFERROR(INDEX(Etapa5!$B$8:$H$307,MATCH(LARGE(Etapa5!$H$8:$H$307,$A73),Etapa5!$H$8:$H$307,0),4),"")</f>
        <v/>
      </c>
      <c r="F73" s="29" t="str">
        <f t="shared" ref="F73:F136" si="4">IF(OR(B73="",D73=""),"",IFERROR(IF(D73&gt;$S$9,$T$8,IF(D73&gt;$S$10,$T$9,IF(D73&gt;$S$11,$T$10,IF(D73&gt;$S$12,$T$11,$T$12)))),""))</f>
        <v/>
      </c>
      <c r="G73" s="29" t="str">
        <f t="shared" ref="G73:G136" si="5">IF(OR($B73="",$C73=""),"",IFERROR(LEFT($C73,SEARCH("-",$C73)-1),""))</f>
        <v/>
      </c>
      <c r="H73" s="41" t="str">
        <f>IF($B73="","",IFERROR(INDEX(Proc!$B$8:$F$57,MATCH(Apro!$C73,Proc!$E$8:$E$57,0),1),""))</f>
        <v/>
      </c>
      <c r="I73" s="41" t="str">
        <f>IF($B73="","",IFERROR(INDEX(Proc!$B$8:$F$57,MATCH(Apro!$C73,Proc!$E$8:$E$57,0),2),""))</f>
        <v/>
      </c>
      <c r="J73" s="42" t="str">
        <f>IF($B73="","",IFERROR(INDEX(Proc!$B$8:$F$57,MATCH(Apro!$C73,Proc!$E$8:$E$57,0),5),""))</f>
        <v/>
      </c>
      <c r="K73" s="30"/>
      <c r="L73" s="49"/>
      <c r="M73" s="69" t="str">
        <f t="shared" ref="M73:M136" si="6">IF(OR(B73="",E73="",E73&lt;&gt;"Aprovado"),"",D73+(ROW()/100000))</f>
        <v/>
      </c>
    </row>
    <row r="74" spans="1:13" ht="24.95" customHeight="1">
      <c r="A74" s="34">
        <v>67</v>
      </c>
      <c r="B74" s="36" t="str">
        <f>IFERROR(INDEX(Etapa5!$B$8:$H$307,MATCH(LARGE(Etapa5!$H$8:$H$307,$A74),Etapa5!$H$8:$H$307,0),1),"")</f>
        <v/>
      </c>
      <c r="C74" s="36" t="str">
        <f>IFERROR(INDEX(Etapa5!$B$8:$H$307,MATCH(LARGE(Etapa5!$H$8:$H$307,$A74),Etapa5!$H$8:$H$307,0),2),"")</f>
        <v/>
      </c>
      <c r="D74" s="14" t="str">
        <f>IF(B74="","",IFERROR(AVERAGE(Etapa1!D74,Etapa2!D74,Etapa3!D74,Etapa4!D74,Etapa5!D74),""))</f>
        <v/>
      </c>
      <c r="E74" s="36" t="str">
        <f>IFERROR(INDEX(Etapa5!$B$8:$H$307,MATCH(LARGE(Etapa5!$H$8:$H$307,$A74),Etapa5!$H$8:$H$307,0),4),"")</f>
        <v/>
      </c>
      <c r="F74" s="29" t="str">
        <f t="shared" si="4"/>
        <v/>
      </c>
      <c r="G74" s="29" t="str">
        <f t="shared" si="5"/>
        <v/>
      </c>
      <c r="H74" s="41" t="str">
        <f>IF($B74="","",IFERROR(INDEX(Proc!$B$8:$F$57,MATCH(Apro!$C74,Proc!$E$8:$E$57,0),1),""))</f>
        <v/>
      </c>
      <c r="I74" s="41" t="str">
        <f>IF($B74="","",IFERROR(INDEX(Proc!$B$8:$F$57,MATCH(Apro!$C74,Proc!$E$8:$E$57,0),2),""))</f>
        <v/>
      </c>
      <c r="J74" s="42" t="str">
        <f>IF($B74="","",IFERROR(INDEX(Proc!$B$8:$F$57,MATCH(Apro!$C74,Proc!$E$8:$E$57,0),5),""))</f>
        <v/>
      </c>
      <c r="K74" s="30"/>
      <c r="L74" s="49"/>
      <c r="M74" s="69" t="str">
        <f t="shared" si="6"/>
        <v/>
      </c>
    </row>
    <row r="75" spans="1:13" ht="24.95" customHeight="1">
      <c r="A75" s="34">
        <v>68</v>
      </c>
      <c r="B75" s="36" t="str">
        <f>IFERROR(INDEX(Etapa5!$B$8:$H$307,MATCH(LARGE(Etapa5!$H$8:$H$307,$A75),Etapa5!$H$8:$H$307,0),1),"")</f>
        <v/>
      </c>
      <c r="C75" s="36" t="str">
        <f>IFERROR(INDEX(Etapa5!$B$8:$H$307,MATCH(LARGE(Etapa5!$H$8:$H$307,$A75),Etapa5!$H$8:$H$307,0),2),"")</f>
        <v/>
      </c>
      <c r="D75" s="14" t="str">
        <f>IF(B75="","",IFERROR(AVERAGE(Etapa1!D75,Etapa2!D75,Etapa3!D75,Etapa4!D75,Etapa5!D75),""))</f>
        <v/>
      </c>
      <c r="E75" s="36" t="str">
        <f>IFERROR(INDEX(Etapa5!$B$8:$H$307,MATCH(LARGE(Etapa5!$H$8:$H$307,$A75),Etapa5!$H$8:$H$307,0),4),"")</f>
        <v/>
      </c>
      <c r="F75" s="29" t="str">
        <f t="shared" si="4"/>
        <v/>
      </c>
      <c r="G75" s="29" t="str">
        <f t="shared" si="5"/>
        <v/>
      </c>
      <c r="H75" s="41" t="str">
        <f>IF($B75="","",IFERROR(INDEX(Proc!$B$8:$F$57,MATCH(Apro!$C75,Proc!$E$8:$E$57,0),1),""))</f>
        <v/>
      </c>
      <c r="I75" s="41" t="str">
        <f>IF($B75="","",IFERROR(INDEX(Proc!$B$8:$F$57,MATCH(Apro!$C75,Proc!$E$8:$E$57,0),2),""))</f>
        <v/>
      </c>
      <c r="J75" s="42" t="str">
        <f>IF($B75="","",IFERROR(INDEX(Proc!$B$8:$F$57,MATCH(Apro!$C75,Proc!$E$8:$E$57,0),5),""))</f>
        <v/>
      </c>
      <c r="K75" s="30"/>
      <c r="L75" s="49"/>
      <c r="M75" s="69" t="str">
        <f t="shared" si="6"/>
        <v/>
      </c>
    </row>
    <row r="76" spans="1:13" ht="24.95" customHeight="1">
      <c r="A76" s="34">
        <v>69</v>
      </c>
      <c r="B76" s="36" t="str">
        <f>IFERROR(INDEX(Etapa5!$B$8:$H$307,MATCH(LARGE(Etapa5!$H$8:$H$307,$A76),Etapa5!$H$8:$H$307,0),1),"")</f>
        <v/>
      </c>
      <c r="C76" s="36" t="str">
        <f>IFERROR(INDEX(Etapa5!$B$8:$H$307,MATCH(LARGE(Etapa5!$H$8:$H$307,$A76),Etapa5!$H$8:$H$307,0),2),"")</f>
        <v/>
      </c>
      <c r="D76" s="14" t="str">
        <f>IF(B76="","",IFERROR(AVERAGE(Etapa1!D76,Etapa2!D76,Etapa3!D76,Etapa4!D76,Etapa5!D76),""))</f>
        <v/>
      </c>
      <c r="E76" s="36" t="str">
        <f>IFERROR(INDEX(Etapa5!$B$8:$H$307,MATCH(LARGE(Etapa5!$H$8:$H$307,$A76),Etapa5!$H$8:$H$307,0),4),"")</f>
        <v/>
      </c>
      <c r="F76" s="29" t="str">
        <f t="shared" si="4"/>
        <v/>
      </c>
      <c r="G76" s="29" t="str">
        <f t="shared" si="5"/>
        <v/>
      </c>
      <c r="H76" s="41" t="str">
        <f>IF($B76="","",IFERROR(INDEX(Proc!$B$8:$F$57,MATCH(Apro!$C76,Proc!$E$8:$E$57,0),1),""))</f>
        <v/>
      </c>
      <c r="I76" s="41" t="str">
        <f>IF($B76="","",IFERROR(INDEX(Proc!$B$8:$F$57,MATCH(Apro!$C76,Proc!$E$8:$E$57,0),2),""))</f>
        <v/>
      </c>
      <c r="J76" s="42" t="str">
        <f>IF($B76="","",IFERROR(INDEX(Proc!$B$8:$F$57,MATCH(Apro!$C76,Proc!$E$8:$E$57,0),5),""))</f>
        <v/>
      </c>
      <c r="K76" s="30"/>
      <c r="L76" s="49"/>
      <c r="M76" s="69" t="str">
        <f t="shared" si="6"/>
        <v/>
      </c>
    </row>
    <row r="77" spans="1:13" ht="24.95" customHeight="1">
      <c r="A77" s="34">
        <v>70</v>
      </c>
      <c r="B77" s="36" t="str">
        <f>IFERROR(INDEX(Etapa5!$B$8:$H$307,MATCH(LARGE(Etapa5!$H$8:$H$307,$A77),Etapa5!$H$8:$H$307,0),1),"")</f>
        <v/>
      </c>
      <c r="C77" s="36" t="str">
        <f>IFERROR(INDEX(Etapa5!$B$8:$H$307,MATCH(LARGE(Etapa5!$H$8:$H$307,$A77),Etapa5!$H$8:$H$307,0),2),"")</f>
        <v/>
      </c>
      <c r="D77" s="14" t="str">
        <f>IF(B77="","",IFERROR(AVERAGE(Etapa1!D77,Etapa2!D77,Etapa3!D77,Etapa4!D77,Etapa5!D77),""))</f>
        <v/>
      </c>
      <c r="E77" s="36" t="str">
        <f>IFERROR(INDEX(Etapa5!$B$8:$H$307,MATCH(LARGE(Etapa5!$H$8:$H$307,$A77),Etapa5!$H$8:$H$307,0),4),"")</f>
        <v/>
      </c>
      <c r="F77" s="29" t="str">
        <f t="shared" si="4"/>
        <v/>
      </c>
      <c r="G77" s="29" t="str">
        <f t="shared" si="5"/>
        <v/>
      </c>
      <c r="H77" s="41" t="str">
        <f>IF($B77="","",IFERROR(INDEX(Proc!$B$8:$F$57,MATCH(Apro!$C77,Proc!$E$8:$E$57,0),1),""))</f>
        <v/>
      </c>
      <c r="I77" s="41" t="str">
        <f>IF($B77="","",IFERROR(INDEX(Proc!$B$8:$F$57,MATCH(Apro!$C77,Proc!$E$8:$E$57,0),2),""))</f>
        <v/>
      </c>
      <c r="J77" s="42" t="str">
        <f>IF($B77="","",IFERROR(INDEX(Proc!$B$8:$F$57,MATCH(Apro!$C77,Proc!$E$8:$E$57,0),5),""))</f>
        <v/>
      </c>
      <c r="K77" s="30"/>
      <c r="L77" s="49"/>
      <c r="M77" s="69" t="str">
        <f t="shared" si="6"/>
        <v/>
      </c>
    </row>
    <row r="78" spans="1:13" ht="24.95" customHeight="1">
      <c r="A78" s="34">
        <v>71</v>
      </c>
      <c r="B78" s="36" t="str">
        <f>IFERROR(INDEX(Etapa5!$B$8:$H$307,MATCH(LARGE(Etapa5!$H$8:$H$307,$A78),Etapa5!$H$8:$H$307,0),1),"")</f>
        <v/>
      </c>
      <c r="C78" s="36" t="str">
        <f>IFERROR(INDEX(Etapa5!$B$8:$H$307,MATCH(LARGE(Etapa5!$H$8:$H$307,$A78),Etapa5!$H$8:$H$307,0),2),"")</f>
        <v/>
      </c>
      <c r="D78" s="14" t="str">
        <f>IF(B78="","",IFERROR(AVERAGE(Etapa1!D78,Etapa2!D78,Etapa3!D78,Etapa4!D78,Etapa5!D78),""))</f>
        <v/>
      </c>
      <c r="E78" s="36" t="str">
        <f>IFERROR(INDEX(Etapa5!$B$8:$H$307,MATCH(LARGE(Etapa5!$H$8:$H$307,$A78),Etapa5!$H$8:$H$307,0),4),"")</f>
        <v/>
      </c>
      <c r="F78" s="29" t="str">
        <f t="shared" si="4"/>
        <v/>
      </c>
      <c r="G78" s="29" t="str">
        <f t="shared" si="5"/>
        <v/>
      </c>
      <c r="H78" s="41" t="str">
        <f>IF($B78="","",IFERROR(INDEX(Proc!$B$8:$F$57,MATCH(Apro!$C78,Proc!$E$8:$E$57,0),1),""))</f>
        <v/>
      </c>
      <c r="I78" s="41" t="str">
        <f>IF($B78="","",IFERROR(INDEX(Proc!$B$8:$F$57,MATCH(Apro!$C78,Proc!$E$8:$E$57,0),2),""))</f>
        <v/>
      </c>
      <c r="J78" s="42" t="str">
        <f>IF($B78="","",IFERROR(INDEX(Proc!$B$8:$F$57,MATCH(Apro!$C78,Proc!$E$8:$E$57,0),5),""))</f>
        <v/>
      </c>
      <c r="K78" s="30"/>
      <c r="L78" s="49"/>
      <c r="M78" s="69" t="str">
        <f t="shared" si="6"/>
        <v/>
      </c>
    </row>
    <row r="79" spans="1:13" ht="24.95" customHeight="1">
      <c r="A79" s="34">
        <v>72</v>
      </c>
      <c r="B79" s="36" t="str">
        <f>IFERROR(INDEX(Etapa5!$B$8:$H$307,MATCH(LARGE(Etapa5!$H$8:$H$307,$A79),Etapa5!$H$8:$H$307,0),1),"")</f>
        <v/>
      </c>
      <c r="C79" s="36" t="str">
        <f>IFERROR(INDEX(Etapa5!$B$8:$H$307,MATCH(LARGE(Etapa5!$H$8:$H$307,$A79),Etapa5!$H$8:$H$307,0),2),"")</f>
        <v/>
      </c>
      <c r="D79" s="14" t="str">
        <f>IF(B79="","",IFERROR(AVERAGE(Etapa1!D79,Etapa2!D79,Etapa3!D79,Etapa4!D79,Etapa5!D79),""))</f>
        <v/>
      </c>
      <c r="E79" s="36" t="str">
        <f>IFERROR(INDEX(Etapa5!$B$8:$H$307,MATCH(LARGE(Etapa5!$H$8:$H$307,$A79),Etapa5!$H$8:$H$307,0),4),"")</f>
        <v/>
      </c>
      <c r="F79" s="29" t="str">
        <f t="shared" si="4"/>
        <v/>
      </c>
      <c r="G79" s="29" t="str">
        <f t="shared" si="5"/>
        <v/>
      </c>
      <c r="H79" s="41" t="str">
        <f>IF($B79="","",IFERROR(INDEX(Proc!$B$8:$F$57,MATCH(Apro!$C79,Proc!$E$8:$E$57,0),1),""))</f>
        <v/>
      </c>
      <c r="I79" s="41" t="str">
        <f>IF($B79="","",IFERROR(INDEX(Proc!$B$8:$F$57,MATCH(Apro!$C79,Proc!$E$8:$E$57,0),2),""))</f>
        <v/>
      </c>
      <c r="J79" s="42" t="str">
        <f>IF($B79="","",IFERROR(INDEX(Proc!$B$8:$F$57,MATCH(Apro!$C79,Proc!$E$8:$E$57,0),5),""))</f>
        <v/>
      </c>
      <c r="K79" s="30"/>
      <c r="L79" s="49"/>
      <c r="M79" s="69" t="str">
        <f t="shared" si="6"/>
        <v/>
      </c>
    </row>
    <row r="80" spans="1:13" ht="24.95" customHeight="1">
      <c r="A80" s="34">
        <v>73</v>
      </c>
      <c r="B80" s="36" t="str">
        <f>IFERROR(INDEX(Etapa5!$B$8:$H$307,MATCH(LARGE(Etapa5!$H$8:$H$307,$A80),Etapa5!$H$8:$H$307,0),1),"")</f>
        <v/>
      </c>
      <c r="C80" s="36" t="str">
        <f>IFERROR(INDEX(Etapa5!$B$8:$H$307,MATCH(LARGE(Etapa5!$H$8:$H$307,$A80),Etapa5!$H$8:$H$307,0),2),"")</f>
        <v/>
      </c>
      <c r="D80" s="14" t="str">
        <f>IF(B80="","",IFERROR(AVERAGE(Etapa1!D80,Etapa2!D80,Etapa3!D80,Etapa4!D80,Etapa5!D80),""))</f>
        <v/>
      </c>
      <c r="E80" s="36" t="str">
        <f>IFERROR(INDEX(Etapa5!$B$8:$H$307,MATCH(LARGE(Etapa5!$H$8:$H$307,$A80),Etapa5!$H$8:$H$307,0),4),"")</f>
        <v/>
      </c>
      <c r="F80" s="29" t="str">
        <f t="shared" si="4"/>
        <v/>
      </c>
      <c r="G80" s="29" t="str">
        <f t="shared" si="5"/>
        <v/>
      </c>
      <c r="H80" s="41" t="str">
        <f>IF($B80="","",IFERROR(INDEX(Proc!$B$8:$F$57,MATCH(Apro!$C80,Proc!$E$8:$E$57,0),1),""))</f>
        <v/>
      </c>
      <c r="I80" s="41" t="str">
        <f>IF($B80="","",IFERROR(INDEX(Proc!$B$8:$F$57,MATCH(Apro!$C80,Proc!$E$8:$E$57,0),2),""))</f>
        <v/>
      </c>
      <c r="J80" s="42" t="str">
        <f>IF($B80="","",IFERROR(INDEX(Proc!$B$8:$F$57,MATCH(Apro!$C80,Proc!$E$8:$E$57,0),5),""))</f>
        <v/>
      </c>
      <c r="K80" s="30"/>
      <c r="L80" s="49"/>
      <c r="M80" s="69" t="str">
        <f t="shared" si="6"/>
        <v/>
      </c>
    </row>
    <row r="81" spans="1:13" ht="24.95" customHeight="1">
      <c r="A81" s="34">
        <v>74</v>
      </c>
      <c r="B81" s="36" t="str">
        <f>IFERROR(INDEX(Etapa5!$B$8:$H$307,MATCH(LARGE(Etapa5!$H$8:$H$307,$A81),Etapa5!$H$8:$H$307,0),1),"")</f>
        <v/>
      </c>
      <c r="C81" s="36" t="str">
        <f>IFERROR(INDEX(Etapa5!$B$8:$H$307,MATCH(LARGE(Etapa5!$H$8:$H$307,$A81),Etapa5!$H$8:$H$307,0),2),"")</f>
        <v/>
      </c>
      <c r="D81" s="14" t="str">
        <f>IF(B81="","",IFERROR(AVERAGE(Etapa1!D81,Etapa2!D81,Etapa3!D81,Etapa4!D81,Etapa5!D81),""))</f>
        <v/>
      </c>
      <c r="E81" s="36" t="str">
        <f>IFERROR(INDEX(Etapa5!$B$8:$H$307,MATCH(LARGE(Etapa5!$H$8:$H$307,$A81),Etapa5!$H$8:$H$307,0),4),"")</f>
        <v/>
      </c>
      <c r="F81" s="29" t="str">
        <f t="shared" si="4"/>
        <v/>
      </c>
      <c r="G81" s="29" t="str">
        <f t="shared" si="5"/>
        <v/>
      </c>
      <c r="H81" s="41" t="str">
        <f>IF($B81="","",IFERROR(INDEX(Proc!$B$8:$F$57,MATCH(Apro!$C81,Proc!$E$8:$E$57,0),1),""))</f>
        <v/>
      </c>
      <c r="I81" s="41" t="str">
        <f>IF($B81="","",IFERROR(INDEX(Proc!$B$8:$F$57,MATCH(Apro!$C81,Proc!$E$8:$E$57,0),2),""))</f>
        <v/>
      </c>
      <c r="J81" s="42" t="str">
        <f>IF($B81="","",IFERROR(INDEX(Proc!$B$8:$F$57,MATCH(Apro!$C81,Proc!$E$8:$E$57,0),5),""))</f>
        <v/>
      </c>
      <c r="K81" s="30"/>
      <c r="L81" s="49"/>
      <c r="M81" s="69" t="str">
        <f t="shared" si="6"/>
        <v/>
      </c>
    </row>
    <row r="82" spans="1:13" ht="24.95" customHeight="1">
      <c r="A82" s="34">
        <v>75</v>
      </c>
      <c r="B82" s="36" t="str">
        <f>IFERROR(INDEX(Etapa5!$B$8:$H$307,MATCH(LARGE(Etapa5!$H$8:$H$307,$A82),Etapa5!$H$8:$H$307,0),1),"")</f>
        <v/>
      </c>
      <c r="C82" s="36" t="str">
        <f>IFERROR(INDEX(Etapa5!$B$8:$H$307,MATCH(LARGE(Etapa5!$H$8:$H$307,$A82),Etapa5!$H$8:$H$307,0),2),"")</f>
        <v/>
      </c>
      <c r="D82" s="14" t="str">
        <f>IF(B82="","",IFERROR(AVERAGE(Etapa1!D82,Etapa2!D82,Etapa3!D82,Etapa4!D82,Etapa5!D82),""))</f>
        <v/>
      </c>
      <c r="E82" s="36" t="str">
        <f>IFERROR(INDEX(Etapa5!$B$8:$H$307,MATCH(LARGE(Etapa5!$H$8:$H$307,$A82),Etapa5!$H$8:$H$307,0),4),"")</f>
        <v/>
      </c>
      <c r="F82" s="29" t="str">
        <f t="shared" si="4"/>
        <v/>
      </c>
      <c r="G82" s="29" t="str">
        <f t="shared" si="5"/>
        <v/>
      </c>
      <c r="H82" s="41" t="str">
        <f>IF($B82="","",IFERROR(INDEX(Proc!$B$8:$F$57,MATCH(Apro!$C82,Proc!$E$8:$E$57,0),1),""))</f>
        <v/>
      </c>
      <c r="I82" s="41" t="str">
        <f>IF($B82="","",IFERROR(INDEX(Proc!$B$8:$F$57,MATCH(Apro!$C82,Proc!$E$8:$E$57,0),2),""))</f>
        <v/>
      </c>
      <c r="J82" s="42" t="str">
        <f>IF($B82="","",IFERROR(INDEX(Proc!$B$8:$F$57,MATCH(Apro!$C82,Proc!$E$8:$E$57,0),5),""))</f>
        <v/>
      </c>
      <c r="K82" s="30"/>
      <c r="L82" s="49"/>
      <c r="M82" s="69" t="str">
        <f t="shared" si="6"/>
        <v/>
      </c>
    </row>
    <row r="83" spans="1:13" ht="24.95" customHeight="1">
      <c r="A83" s="34">
        <v>76</v>
      </c>
      <c r="B83" s="36" t="str">
        <f>IFERROR(INDEX(Etapa5!$B$8:$H$307,MATCH(LARGE(Etapa5!$H$8:$H$307,$A83),Etapa5!$H$8:$H$307,0),1),"")</f>
        <v/>
      </c>
      <c r="C83" s="36" t="str">
        <f>IFERROR(INDEX(Etapa5!$B$8:$H$307,MATCH(LARGE(Etapa5!$H$8:$H$307,$A83),Etapa5!$H$8:$H$307,0),2),"")</f>
        <v/>
      </c>
      <c r="D83" s="14" t="str">
        <f>IF(B83="","",IFERROR(AVERAGE(Etapa1!D83,Etapa2!D83,Etapa3!D83,Etapa4!D83,Etapa5!D83),""))</f>
        <v/>
      </c>
      <c r="E83" s="36" t="str">
        <f>IFERROR(INDEX(Etapa5!$B$8:$H$307,MATCH(LARGE(Etapa5!$H$8:$H$307,$A83),Etapa5!$H$8:$H$307,0),4),"")</f>
        <v/>
      </c>
      <c r="F83" s="29" t="str">
        <f t="shared" si="4"/>
        <v/>
      </c>
      <c r="G83" s="29" t="str">
        <f t="shared" si="5"/>
        <v/>
      </c>
      <c r="H83" s="41" t="str">
        <f>IF($B83="","",IFERROR(INDEX(Proc!$B$8:$F$57,MATCH(Apro!$C83,Proc!$E$8:$E$57,0),1),""))</f>
        <v/>
      </c>
      <c r="I83" s="41" t="str">
        <f>IF($B83="","",IFERROR(INDEX(Proc!$B$8:$F$57,MATCH(Apro!$C83,Proc!$E$8:$E$57,0),2),""))</f>
        <v/>
      </c>
      <c r="J83" s="42" t="str">
        <f>IF($B83="","",IFERROR(INDEX(Proc!$B$8:$F$57,MATCH(Apro!$C83,Proc!$E$8:$E$57,0),5),""))</f>
        <v/>
      </c>
      <c r="K83" s="30"/>
      <c r="L83" s="49"/>
      <c r="M83" s="69" t="str">
        <f t="shared" si="6"/>
        <v/>
      </c>
    </row>
    <row r="84" spans="1:13" ht="24.95" customHeight="1">
      <c r="A84" s="34">
        <v>77</v>
      </c>
      <c r="B84" s="36" t="str">
        <f>IFERROR(INDEX(Etapa5!$B$8:$H$307,MATCH(LARGE(Etapa5!$H$8:$H$307,$A84),Etapa5!$H$8:$H$307,0),1),"")</f>
        <v/>
      </c>
      <c r="C84" s="36" t="str">
        <f>IFERROR(INDEX(Etapa5!$B$8:$H$307,MATCH(LARGE(Etapa5!$H$8:$H$307,$A84),Etapa5!$H$8:$H$307,0),2),"")</f>
        <v/>
      </c>
      <c r="D84" s="14" t="str">
        <f>IF(B84="","",IFERROR(AVERAGE(Etapa1!D84,Etapa2!D84,Etapa3!D84,Etapa4!D84,Etapa5!D84),""))</f>
        <v/>
      </c>
      <c r="E84" s="36" t="str">
        <f>IFERROR(INDEX(Etapa5!$B$8:$H$307,MATCH(LARGE(Etapa5!$H$8:$H$307,$A84),Etapa5!$H$8:$H$307,0),4),"")</f>
        <v/>
      </c>
      <c r="F84" s="29" t="str">
        <f t="shared" si="4"/>
        <v/>
      </c>
      <c r="G84" s="29" t="str">
        <f t="shared" si="5"/>
        <v/>
      </c>
      <c r="H84" s="41" t="str">
        <f>IF($B84="","",IFERROR(INDEX(Proc!$B$8:$F$57,MATCH(Apro!$C84,Proc!$E$8:$E$57,0),1),""))</f>
        <v/>
      </c>
      <c r="I84" s="41" t="str">
        <f>IF($B84="","",IFERROR(INDEX(Proc!$B$8:$F$57,MATCH(Apro!$C84,Proc!$E$8:$E$57,0),2),""))</f>
        <v/>
      </c>
      <c r="J84" s="42" t="str">
        <f>IF($B84="","",IFERROR(INDEX(Proc!$B$8:$F$57,MATCH(Apro!$C84,Proc!$E$8:$E$57,0),5),""))</f>
        <v/>
      </c>
      <c r="K84" s="30"/>
      <c r="L84" s="49"/>
      <c r="M84" s="69" t="str">
        <f t="shared" si="6"/>
        <v/>
      </c>
    </row>
    <row r="85" spans="1:13" ht="24.95" customHeight="1">
      <c r="A85" s="34">
        <v>78</v>
      </c>
      <c r="B85" s="36" t="str">
        <f>IFERROR(INDEX(Etapa5!$B$8:$H$307,MATCH(LARGE(Etapa5!$H$8:$H$307,$A85),Etapa5!$H$8:$H$307,0),1),"")</f>
        <v/>
      </c>
      <c r="C85" s="36" t="str">
        <f>IFERROR(INDEX(Etapa5!$B$8:$H$307,MATCH(LARGE(Etapa5!$H$8:$H$307,$A85),Etapa5!$H$8:$H$307,0),2),"")</f>
        <v/>
      </c>
      <c r="D85" s="14" t="str">
        <f>IF(B85="","",IFERROR(AVERAGE(Etapa1!D85,Etapa2!D85,Etapa3!D85,Etapa4!D85,Etapa5!D85),""))</f>
        <v/>
      </c>
      <c r="E85" s="36" t="str">
        <f>IFERROR(INDEX(Etapa5!$B$8:$H$307,MATCH(LARGE(Etapa5!$H$8:$H$307,$A85),Etapa5!$H$8:$H$307,0),4),"")</f>
        <v/>
      </c>
      <c r="F85" s="29" t="str">
        <f t="shared" si="4"/>
        <v/>
      </c>
      <c r="G85" s="29" t="str">
        <f t="shared" si="5"/>
        <v/>
      </c>
      <c r="H85" s="41" t="str">
        <f>IF($B85="","",IFERROR(INDEX(Proc!$B$8:$F$57,MATCH(Apro!$C85,Proc!$E$8:$E$57,0),1),""))</f>
        <v/>
      </c>
      <c r="I85" s="41" t="str">
        <f>IF($B85="","",IFERROR(INDEX(Proc!$B$8:$F$57,MATCH(Apro!$C85,Proc!$E$8:$E$57,0),2),""))</f>
        <v/>
      </c>
      <c r="J85" s="42" t="str">
        <f>IF($B85="","",IFERROR(INDEX(Proc!$B$8:$F$57,MATCH(Apro!$C85,Proc!$E$8:$E$57,0),5),""))</f>
        <v/>
      </c>
      <c r="K85" s="30"/>
      <c r="L85" s="49"/>
      <c r="M85" s="69" t="str">
        <f t="shared" si="6"/>
        <v/>
      </c>
    </row>
    <row r="86" spans="1:13" ht="24.95" customHeight="1">
      <c r="A86" s="34">
        <v>79</v>
      </c>
      <c r="B86" s="36" t="str">
        <f>IFERROR(INDEX(Etapa5!$B$8:$H$307,MATCH(LARGE(Etapa5!$H$8:$H$307,$A86),Etapa5!$H$8:$H$307,0),1),"")</f>
        <v/>
      </c>
      <c r="C86" s="36" t="str">
        <f>IFERROR(INDEX(Etapa5!$B$8:$H$307,MATCH(LARGE(Etapa5!$H$8:$H$307,$A86),Etapa5!$H$8:$H$307,0),2),"")</f>
        <v/>
      </c>
      <c r="D86" s="14" t="str">
        <f>IF(B86="","",IFERROR(AVERAGE(Etapa1!D86,Etapa2!D86,Etapa3!D86,Etapa4!D86,Etapa5!D86),""))</f>
        <v/>
      </c>
      <c r="E86" s="36" t="str">
        <f>IFERROR(INDEX(Etapa5!$B$8:$H$307,MATCH(LARGE(Etapa5!$H$8:$H$307,$A86),Etapa5!$H$8:$H$307,0),4),"")</f>
        <v/>
      </c>
      <c r="F86" s="29" t="str">
        <f t="shared" si="4"/>
        <v/>
      </c>
      <c r="G86" s="29" t="str">
        <f t="shared" si="5"/>
        <v/>
      </c>
      <c r="H86" s="41" t="str">
        <f>IF($B86="","",IFERROR(INDEX(Proc!$B$8:$F$57,MATCH(Apro!$C86,Proc!$E$8:$E$57,0),1),""))</f>
        <v/>
      </c>
      <c r="I86" s="41" t="str">
        <f>IF($B86="","",IFERROR(INDEX(Proc!$B$8:$F$57,MATCH(Apro!$C86,Proc!$E$8:$E$57,0),2),""))</f>
        <v/>
      </c>
      <c r="J86" s="42" t="str">
        <f>IF($B86="","",IFERROR(INDEX(Proc!$B$8:$F$57,MATCH(Apro!$C86,Proc!$E$8:$E$57,0),5),""))</f>
        <v/>
      </c>
      <c r="K86" s="30"/>
      <c r="L86" s="49"/>
      <c r="M86" s="69" t="str">
        <f t="shared" si="6"/>
        <v/>
      </c>
    </row>
    <row r="87" spans="1:13" ht="24.95" customHeight="1">
      <c r="A87" s="34">
        <v>80</v>
      </c>
      <c r="B87" s="36" t="str">
        <f>IFERROR(INDEX(Etapa5!$B$8:$H$307,MATCH(LARGE(Etapa5!$H$8:$H$307,$A87),Etapa5!$H$8:$H$307,0),1),"")</f>
        <v/>
      </c>
      <c r="C87" s="36" t="str">
        <f>IFERROR(INDEX(Etapa5!$B$8:$H$307,MATCH(LARGE(Etapa5!$H$8:$H$307,$A87),Etapa5!$H$8:$H$307,0),2),"")</f>
        <v/>
      </c>
      <c r="D87" s="14" t="str">
        <f>IF(B87="","",IFERROR(AVERAGE(Etapa1!D87,Etapa2!D87,Etapa3!D87,Etapa4!D87,Etapa5!D87),""))</f>
        <v/>
      </c>
      <c r="E87" s="36" t="str">
        <f>IFERROR(INDEX(Etapa5!$B$8:$H$307,MATCH(LARGE(Etapa5!$H$8:$H$307,$A87),Etapa5!$H$8:$H$307,0),4),"")</f>
        <v/>
      </c>
      <c r="F87" s="29" t="str">
        <f t="shared" si="4"/>
        <v/>
      </c>
      <c r="G87" s="29" t="str">
        <f t="shared" si="5"/>
        <v/>
      </c>
      <c r="H87" s="41" t="str">
        <f>IF($B87="","",IFERROR(INDEX(Proc!$B$8:$F$57,MATCH(Apro!$C87,Proc!$E$8:$E$57,0),1),""))</f>
        <v/>
      </c>
      <c r="I87" s="41" t="str">
        <f>IF($B87="","",IFERROR(INDEX(Proc!$B$8:$F$57,MATCH(Apro!$C87,Proc!$E$8:$E$57,0),2),""))</f>
        <v/>
      </c>
      <c r="J87" s="42" t="str">
        <f>IF($B87="","",IFERROR(INDEX(Proc!$B$8:$F$57,MATCH(Apro!$C87,Proc!$E$8:$E$57,0),5),""))</f>
        <v/>
      </c>
      <c r="K87" s="30"/>
      <c r="L87" s="49"/>
      <c r="M87" s="69" t="str">
        <f t="shared" si="6"/>
        <v/>
      </c>
    </row>
    <row r="88" spans="1:13" ht="24.95" customHeight="1">
      <c r="A88" s="34">
        <v>81</v>
      </c>
      <c r="B88" s="36" t="str">
        <f>IFERROR(INDEX(Etapa5!$B$8:$H$307,MATCH(LARGE(Etapa5!$H$8:$H$307,$A88),Etapa5!$H$8:$H$307,0),1),"")</f>
        <v/>
      </c>
      <c r="C88" s="36" t="str">
        <f>IFERROR(INDEX(Etapa5!$B$8:$H$307,MATCH(LARGE(Etapa5!$H$8:$H$307,$A88),Etapa5!$H$8:$H$307,0),2),"")</f>
        <v/>
      </c>
      <c r="D88" s="14" t="str">
        <f>IF(B88="","",IFERROR(AVERAGE(Etapa1!D88,Etapa2!D88,Etapa3!D88,Etapa4!D88,Etapa5!D88),""))</f>
        <v/>
      </c>
      <c r="E88" s="36" t="str">
        <f>IFERROR(INDEX(Etapa5!$B$8:$H$307,MATCH(LARGE(Etapa5!$H$8:$H$307,$A88),Etapa5!$H$8:$H$307,0),4),"")</f>
        <v/>
      </c>
      <c r="F88" s="29" t="str">
        <f t="shared" si="4"/>
        <v/>
      </c>
      <c r="G88" s="29" t="str">
        <f t="shared" si="5"/>
        <v/>
      </c>
      <c r="H88" s="41" t="str">
        <f>IF($B88="","",IFERROR(INDEX(Proc!$B$8:$F$57,MATCH(Apro!$C88,Proc!$E$8:$E$57,0),1),""))</f>
        <v/>
      </c>
      <c r="I88" s="41" t="str">
        <f>IF($B88="","",IFERROR(INDEX(Proc!$B$8:$F$57,MATCH(Apro!$C88,Proc!$E$8:$E$57,0),2),""))</f>
        <v/>
      </c>
      <c r="J88" s="42" t="str">
        <f>IF($B88="","",IFERROR(INDEX(Proc!$B$8:$F$57,MATCH(Apro!$C88,Proc!$E$8:$E$57,0),5),""))</f>
        <v/>
      </c>
      <c r="K88" s="30"/>
      <c r="L88" s="49"/>
      <c r="M88" s="69" t="str">
        <f t="shared" si="6"/>
        <v/>
      </c>
    </row>
    <row r="89" spans="1:13" ht="24.95" customHeight="1">
      <c r="A89" s="34">
        <v>82</v>
      </c>
      <c r="B89" s="36" t="str">
        <f>IFERROR(INDEX(Etapa5!$B$8:$H$307,MATCH(LARGE(Etapa5!$H$8:$H$307,$A89),Etapa5!$H$8:$H$307,0),1),"")</f>
        <v/>
      </c>
      <c r="C89" s="36" t="str">
        <f>IFERROR(INDEX(Etapa5!$B$8:$H$307,MATCH(LARGE(Etapa5!$H$8:$H$307,$A89),Etapa5!$H$8:$H$307,0),2),"")</f>
        <v/>
      </c>
      <c r="D89" s="14" t="str">
        <f>IF(B89="","",IFERROR(AVERAGE(Etapa1!D89,Etapa2!D89,Etapa3!D89,Etapa4!D89,Etapa5!D89),""))</f>
        <v/>
      </c>
      <c r="E89" s="36" t="str">
        <f>IFERROR(INDEX(Etapa5!$B$8:$H$307,MATCH(LARGE(Etapa5!$H$8:$H$307,$A89),Etapa5!$H$8:$H$307,0),4),"")</f>
        <v/>
      </c>
      <c r="F89" s="29" t="str">
        <f t="shared" si="4"/>
        <v/>
      </c>
      <c r="G89" s="29" t="str">
        <f t="shared" si="5"/>
        <v/>
      </c>
      <c r="H89" s="41" t="str">
        <f>IF($B89="","",IFERROR(INDEX(Proc!$B$8:$F$57,MATCH(Apro!$C89,Proc!$E$8:$E$57,0),1),""))</f>
        <v/>
      </c>
      <c r="I89" s="41" t="str">
        <f>IF($B89="","",IFERROR(INDEX(Proc!$B$8:$F$57,MATCH(Apro!$C89,Proc!$E$8:$E$57,0),2),""))</f>
        <v/>
      </c>
      <c r="J89" s="42" t="str">
        <f>IF($B89="","",IFERROR(INDEX(Proc!$B$8:$F$57,MATCH(Apro!$C89,Proc!$E$8:$E$57,0),5),""))</f>
        <v/>
      </c>
      <c r="K89" s="30"/>
      <c r="L89" s="49"/>
      <c r="M89" s="69" t="str">
        <f t="shared" si="6"/>
        <v/>
      </c>
    </row>
    <row r="90" spans="1:13" ht="24.95" customHeight="1">
      <c r="A90" s="34">
        <v>83</v>
      </c>
      <c r="B90" s="36" t="str">
        <f>IFERROR(INDEX(Etapa5!$B$8:$H$307,MATCH(LARGE(Etapa5!$H$8:$H$307,$A90),Etapa5!$H$8:$H$307,0),1),"")</f>
        <v/>
      </c>
      <c r="C90" s="36" t="str">
        <f>IFERROR(INDEX(Etapa5!$B$8:$H$307,MATCH(LARGE(Etapa5!$H$8:$H$307,$A90),Etapa5!$H$8:$H$307,0),2),"")</f>
        <v/>
      </c>
      <c r="D90" s="14" t="str">
        <f>IF(B90="","",IFERROR(AVERAGE(Etapa1!D90,Etapa2!D90,Etapa3!D90,Etapa4!D90,Etapa5!D90),""))</f>
        <v/>
      </c>
      <c r="E90" s="36" t="str">
        <f>IFERROR(INDEX(Etapa5!$B$8:$H$307,MATCH(LARGE(Etapa5!$H$8:$H$307,$A90),Etapa5!$H$8:$H$307,0),4),"")</f>
        <v/>
      </c>
      <c r="F90" s="29" t="str">
        <f t="shared" si="4"/>
        <v/>
      </c>
      <c r="G90" s="29" t="str">
        <f t="shared" si="5"/>
        <v/>
      </c>
      <c r="H90" s="41" t="str">
        <f>IF($B90="","",IFERROR(INDEX(Proc!$B$8:$F$57,MATCH(Apro!$C90,Proc!$E$8:$E$57,0),1),""))</f>
        <v/>
      </c>
      <c r="I90" s="41" t="str">
        <f>IF($B90="","",IFERROR(INDEX(Proc!$B$8:$F$57,MATCH(Apro!$C90,Proc!$E$8:$E$57,0),2),""))</f>
        <v/>
      </c>
      <c r="J90" s="42" t="str">
        <f>IF($B90="","",IFERROR(INDEX(Proc!$B$8:$F$57,MATCH(Apro!$C90,Proc!$E$8:$E$57,0),5),""))</f>
        <v/>
      </c>
      <c r="K90" s="30"/>
      <c r="L90" s="49"/>
      <c r="M90" s="69" t="str">
        <f t="shared" si="6"/>
        <v/>
      </c>
    </row>
    <row r="91" spans="1:13" ht="24.95" customHeight="1">
      <c r="A91" s="34">
        <v>84</v>
      </c>
      <c r="B91" s="36" t="str">
        <f>IFERROR(INDEX(Etapa5!$B$8:$H$307,MATCH(LARGE(Etapa5!$H$8:$H$307,$A91),Etapa5!$H$8:$H$307,0),1),"")</f>
        <v/>
      </c>
      <c r="C91" s="36" t="str">
        <f>IFERROR(INDEX(Etapa5!$B$8:$H$307,MATCH(LARGE(Etapa5!$H$8:$H$307,$A91),Etapa5!$H$8:$H$307,0),2),"")</f>
        <v/>
      </c>
      <c r="D91" s="14" t="str">
        <f>IF(B91="","",IFERROR(AVERAGE(Etapa1!D91,Etapa2!D91,Etapa3!D91,Etapa4!D91,Etapa5!D91),""))</f>
        <v/>
      </c>
      <c r="E91" s="36" t="str">
        <f>IFERROR(INDEX(Etapa5!$B$8:$H$307,MATCH(LARGE(Etapa5!$H$8:$H$307,$A91),Etapa5!$H$8:$H$307,0),4),"")</f>
        <v/>
      </c>
      <c r="F91" s="29" t="str">
        <f t="shared" si="4"/>
        <v/>
      </c>
      <c r="G91" s="29" t="str">
        <f t="shared" si="5"/>
        <v/>
      </c>
      <c r="H91" s="41" t="str">
        <f>IF($B91="","",IFERROR(INDEX(Proc!$B$8:$F$57,MATCH(Apro!$C91,Proc!$E$8:$E$57,0),1),""))</f>
        <v/>
      </c>
      <c r="I91" s="41" t="str">
        <f>IF($B91="","",IFERROR(INDEX(Proc!$B$8:$F$57,MATCH(Apro!$C91,Proc!$E$8:$E$57,0),2),""))</f>
        <v/>
      </c>
      <c r="J91" s="42" t="str">
        <f>IF($B91="","",IFERROR(INDEX(Proc!$B$8:$F$57,MATCH(Apro!$C91,Proc!$E$8:$E$57,0),5),""))</f>
        <v/>
      </c>
      <c r="K91" s="30"/>
      <c r="L91" s="49"/>
      <c r="M91" s="69" t="str">
        <f t="shared" si="6"/>
        <v/>
      </c>
    </row>
    <row r="92" spans="1:13" ht="24.95" customHeight="1">
      <c r="A92" s="34">
        <v>85</v>
      </c>
      <c r="B92" s="36" t="str">
        <f>IFERROR(INDEX(Etapa5!$B$8:$H$307,MATCH(LARGE(Etapa5!$H$8:$H$307,$A92),Etapa5!$H$8:$H$307,0),1),"")</f>
        <v/>
      </c>
      <c r="C92" s="36" t="str">
        <f>IFERROR(INDEX(Etapa5!$B$8:$H$307,MATCH(LARGE(Etapa5!$H$8:$H$307,$A92),Etapa5!$H$8:$H$307,0),2),"")</f>
        <v/>
      </c>
      <c r="D92" s="14" t="str">
        <f>IF(B92="","",IFERROR(AVERAGE(Etapa1!D92,Etapa2!D92,Etapa3!D92,Etapa4!D92,Etapa5!D92),""))</f>
        <v/>
      </c>
      <c r="E92" s="36" t="str">
        <f>IFERROR(INDEX(Etapa5!$B$8:$H$307,MATCH(LARGE(Etapa5!$H$8:$H$307,$A92),Etapa5!$H$8:$H$307,0),4),"")</f>
        <v/>
      </c>
      <c r="F92" s="29" t="str">
        <f t="shared" si="4"/>
        <v/>
      </c>
      <c r="G92" s="29" t="str">
        <f t="shared" si="5"/>
        <v/>
      </c>
      <c r="H92" s="41" t="str">
        <f>IF($B92="","",IFERROR(INDEX(Proc!$B$8:$F$57,MATCH(Apro!$C92,Proc!$E$8:$E$57,0),1),""))</f>
        <v/>
      </c>
      <c r="I92" s="41" t="str">
        <f>IF($B92="","",IFERROR(INDEX(Proc!$B$8:$F$57,MATCH(Apro!$C92,Proc!$E$8:$E$57,0),2),""))</f>
        <v/>
      </c>
      <c r="J92" s="42" t="str">
        <f>IF($B92="","",IFERROR(INDEX(Proc!$B$8:$F$57,MATCH(Apro!$C92,Proc!$E$8:$E$57,0),5),""))</f>
        <v/>
      </c>
      <c r="K92" s="30"/>
      <c r="L92" s="49"/>
      <c r="M92" s="69" t="str">
        <f t="shared" si="6"/>
        <v/>
      </c>
    </row>
    <row r="93" spans="1:13" ht="24.95" customHeight="1">
      <c r="A93" s="34">
        <v>86</v>
      </c>
      <c r="B93" s="36" t="str">
        <f>IFERROR(INDEX(Etapa5!$B$8:$H$307,MATCH(LARGE(Etapa5!$H$8:$H$307,$A93),Etapa5!$H$8:$H$307,0),1),"")</f>
        <v/>
      </c>
      <c r="C93" s="36" t="str">
        <f>IFERROR(INDEX(Etapa5!$B$8:$H$307,MATCH(LARGE(Etapa5!$H$8:$H$307,$A93),Etapa5!$H$8:$H$307,0),2),"")</f>
        <v/>
      </c>
      <c r="D93" s="14" t="str">
        <f>IF(B93="","",IFERROR(AVERAGE(Etapa1!D93,Etapa2!D93,Etapa3!D93,Etapa4!D93,Etapa5!D93),""))</f>
        <v/>
      </c>
      <c r="E93" s="36" t="str">
        <f>IFERROR(INDEX(Etapa5!$B$8:$H$307,MATCH(LARGE(Etapa5!$H$8:$H$307,$A93),Etapa5!$H$8:$H$307,0),4),"")</f>
        <v/>
      </c>
      <c r="F93" s="29" t="str">
        <f t="shared" si="4"/>
        <v/>
      </c>
      <c r="G93" s="29" t="str">
        <f t="shared" si="5"/>
        <v/>
      </c>
      <c r="H93" s="41" t="str">
        <f>IF($B93="","",IFERROR(INDEX(Proc!$B$8:$F$57,MATCH(Apro!$C93,Proc!$E$8:$E$57,0),1),""))</f>
        <v/>
      </c>
      <c r="I93" s="41" t="str">
        <f>IF($B93="","",IFERROR(INDEX(Proc!$B$8:$F$57,MATCH(Apro!$C93,Proc!$E$8:$E$57,0),2),""))</f>
        <v/>
      </c>
      <c r="J93" s="42" t="str">
        <f>IF($B93="","",IFERROR(INDEX(Proc!$B$8:$F$57,MATCH(Apro!$C93,Proc!$E$8:$E$57,0),5),""))</f>
        <v/>
      </c>
      <c r="K93" s="30"/>
      <c r="L93" s="49"/>
      <c r="M93" s="69" t="str">
        <f t="shared" si="6"/>
        <v/>
      </c>
    </row>
    <row r="94" spans="1:13" ht="24.95" customHeight="1">
      <c r="A94" s="34">
        <v>87</v>
      </c>
      <c r="B94" s="36" t="str">
        <f>IFERROR(INDEX(Etapa5!$B$8:$H$307,MATCH(LARGE(Etapa5!$H$8:$H$307,$A94),Etapa5!$H$8:$H$307,0),1),"")</f>
        <v/>
      </c>
      <c r="C94" s="36" t="str">
        <f>IFERROR(INDEX(Etapa5!$B$8:$H$307,MATCH(LARGE(Etapa5!$H$8:$H$307,$A94),Etapa5!$H$8:$H$307,0),2),"")</f>
        <v/>
      </c>
      <c r="D94" s="14" t="str">
        <f>IF(B94="","",IFERROR(AVERAGE(Etapa1!D94,Etapa2!D94,Etapa3!D94,Etapa4!D94,Etapa5!D94),""))</f>
        <v/>
      </c>
      <c r="E94" s="36" t="str">
        <f>IFERROR(INDEX(Etapa5!$B$8:$H$307,MATCH(LARGE(Etapa5!$H$8:$H$307,$A94),Etapa5!$H$8:$H$307,0),4),"")</f>
        <v/>
      </c>
      <c r="F94" s="29" t="str">
        <f t="shared" si="4"/>
        <v/>
      </c>
      <c r="G94" s="29" t="str">
        <f t="shared" si="5"/>
        <v/>
      </c>
      <c r="H94" s="41" t="str">
        <f>IF($B94="","",IFERROR(INDEX(Proc!$B$8:$F$57,MATCH(Apro!$C94,Proc!$E$8:$E$57,0),1),""))</f>
        <v/>
      </c>
      <c r="I94" s="41" t="str">
        <f>IF($B94="","",IFERROR(INDEX(Proc!$B$8:$F$57,MATCH(Apro!$C94,Proc!$E$8:$E$57,0),2),""))</f>
        <v/>
      </c>
      <c r="J94" s="42" t="str">
        <f>IF($B94="","",IFERROR(INDEX(Proc!$B$8:$F$57,MATCH(Apro!$C94,Proc!$E$8:$E$57,0),5),""))</f>
        <v/>
      </c>
      <c r="K94" s="30"/>
      <c r="L94" s="49"/>
      <c r="M94" s="69" t="str">
        <f t="shared" si="6"/>
        <v/>
      </c>
    </row>
    <row r="95" spans="1:13" ht="24.95" customHeight="1">
      <c r="A95" s="34">
        <v>88</v>
      </c>
      <c r="B95" s="36" t="str">
        <f>IFERROR(INDEX(Etapa5!$B$8:$H$307,MATCH(LARGE(Etapa5!$H$8:$H$307,$A95),Etapa5!$H$8:$H$307,0),1),"")</f>
        <v/>
      </c>
      <c r="C95" s="36" t="str">
        <f>IFERROR(INDEX(Etapa5!$B$8:$H$307,MATCH(LARGE(Etapa5!$H$8:$H$307,$A95),Etapa5!$H$8:$H$307,0),2),"")</f>
        <v/>
      </c>
      <c r="D95" s="14" t="str">
        <f>IF(B95="","",IFERROR(AVERAGE(Etapa1!D95,Etapa2!D95,Etapa3!D95,Etapa4!D95,Etapa5!D95),""))</f>
        <v/>
      </c>
      <c r="E95" s="36" t="str">
        <f>IFERROR(INDEX(Etapa5!$B$8:$H$307,MATCH(LARGE(Etapa5!$H$8:$H$307,$A95),Etapa5!$H$8:$H$307,0),4),"")</f>
        <v/>
      </c>
      <c r="F95" s="29" t="str">
        <f t="shared" si="4"/>
        <v/>
      </c>
      <c r="G95" s="29" t="str">
        <f t="shared" si="5"/>
        <v/>
      </c>
      <c r="H95" s="41" t="str">
        <f>IF($B95="","",IFERROR(INDEX(Proc!$B$8:$F$57,MATCH(Apro!$C95,Proc!$E$8:$E$57,0),1),""))</f>
        <v/>
      </c>
      <c r="I95" s="41" t="str">
        <f>IF($B95="","",IFERROR(INDEX(Proc!$B$8:$F$57,MATCH(Apro!$C95,Proc!$E$8:$E$57,0),2),""))</f>
        <v/>
      </c>
      <c r="J95" s="42" t="str">
        <f>IF($B95="","",IFERROR(INDEX(Proc!$B$8:$F$57,MATCH(Apro!$C95,Proc!$E$8:$E$57,0),5),""))</f>
        <v/>
      </c>
      <c r="K95" s="30"/>
      <c r="L95" s="49"/>
      <c r="M95" s="69" t="str">
        <f t="shared" si="6"/>
        <v/>
      </c>
    </row>
    <row r="96" spans="1:13" ht="24.95" customHeight="1">
      <c r="A96" s="34">
        <v>89</v>
      </c>
      <c r="B96" s="36" t="str">
        <f>IFERROR(INDEX(Etapa5!$B$8:$H$307,MATCH(LARGE(Etapa5!$H$8:$H$307,$A96),Etapa5!$H$8:$H$307,0),1),"")</f>
        <v/>
      </c>
      <c r="C96" s="36" t="str">
        <f>IFERROR(INDEX(Etapa5!$B$8:$H$307,MATCH(LARGE(Etapa5!$H$8:$H$307,$A96),Etapa5!$H$8:$H$307,0),2),"")</f>
        <v/>
      </c>
      <c r="D96" s="14" t="str">
        <f>IF(B96="","",IFERROR(AVERAGE(Etapa1!D96,Etapa2!D96,Etapa3!D96,Etapa4!D96,Etapa5!D96),""))</f>
        <v/>
      </c>
      <c r="E96" s="36" t="str">
        <f>IFERROR(INDEX(Etapa5!$B$8:$H$307,MATCH(LARGE(Etapa5!$H$8:$H$307,$A96),Etapa5!$H$8:$H$307,0),4),"")</f>
        <v/>
      </c>
      <c r="F96" s="29" t="str">
        <f t="shared" si="4"/>
        <v/>
      </c>
      <c r="G96" s="29" t="str">
        <f t="shared" si="5"/>
        <v/>
      </c>
      <c r="H96" s="41" t="str">
        <f>IF($B96="","",IFERROR(INDEX(Proc!$B$8:$F$57,MATCH(Apro!$C96,Proc!$E$8:$E$57,0),1),""))</f>
        <v/>
      </c>
      <c r="I96" s="41" t="str">
        <f>IF($B96="","",IFERROR(INDEX(Proc!$B$8:$F$57,MATCH(Apro!$C96,Proc!$E$8:$E$57,0),2),""))</f>
        <v/>
      </c>
      <c r="J96" s="42" t="str">
        <f>IF($B96="","",IFERROR(INDEX(Proc!$B$8:$F$57,MATCH(Apro!$C96,Proc!$E$8:$E$57,0),5),""))</f>
        <v/>
      </c>
      <c r="K96" s="30"/>
      <c r="L96" s="49"/>
      <c r="M96" s="69" t="str">
        <f t="shared" si="6"/>
        <v/>
      </c>
    </row>
    <row r="97" spans="1:13" ht="24.95" customHeight="1">
      <c r="A97" s="34">
        <v>90</v>
      </c>
      <c r="B97" s="36" t="str">
        <f>IFERROR(INDEX(Etapa5!$B$8:$H$307,MATCH(LARGE(Etapa5!$H$8:$H$307,$A97),Etapa5!$H$8:$H$307,0),1),"")</f>
        <v/>
      </c>
      <c r="C97" s="36" t="str">
        <f>IFERROR(INDEX(Etapa5!$B$8:$H$307,MATCH(LARGE(Etapa5!$H$8:$H$307,$A97),Etapa5!$H$8:$H$307,0),2),"")</f>
        <v/>
      </c>
      <c r="D97" s="14" t="str">
        <f>IF(B97="","",IFERROR(AVERAGE(Etapa1!D97,Etapa2!D97,Etapa3!D97,Etapa4!D97,Etapa5!D97),""))</f>
        <v/>
      </c>
      <c r="E97" s="36" t="str">
        <f>IFERROR(INDEX(Etapa5!$B$8:$H$307,MATCH(LARGE(Etapa5!$H$8:$H$307,$A97),Etapa5!$H$8:$H$307,0),4),"")</f>
        <v/>
      </c>
      <c r="F97" s="29" t="str">
        <f t="shared" si="4"/>
        <v/>
      </c>
      <c r="G97" s="29" t="str">
        <f t="shared" si="5"/>
        <v/>
      </c>
      <c r="H97" s="41" t="str">
        <f>IF($B97="","",IFERROR(INDEX(Proc!$B$8:$F$57,MATCH(Apro!$C97,Proc!$E$8:$E$57,0),1),""))</f>
        <v/>
      </c>
      <c r="I97" s="41" t="str">
        <f>IF($B97="","",IFERROR(INDEX(Proc!$B$8:$F$57,MATCH(Apro!$C97,Proc!$E$8:$E$57,0),2),""))</f>
        <v/>
      </c>
      <c r="J97" s="42" t="str">
        <f>IF($B97="","",IFERROR(INDEX(Proc!$B$8:$F$57,MATCH(Apro!$C97,Proc!$E$8:$E$57,0),5),""))</f>
        <v/>
      </c>
      <c r="K97" s="30"/>
      <c r="L97" s="49"/>
      <c r="M97" s="69" t="str">
        <f t="shared" si="6"/>
        <v/>
      </c>
    </row>
    <row r="98" spans="1:13" ht="24.95" customHeight="1">
      <c r="A98" s="34">
        <v>91</v>
      </c>
      <c r="B98" s="36" t="str">
        <f>IFERROR(INDEX(Etapa5!$B$8:$H$307,MATCH(LARGE(Etapa5!$H$8:$H$307,$A98),Etapa5!$H$8:$H$307,0),1),"")</f>
        <v/>
      </c>
      <c r="C98" s="36" t="str">
        <f>IFERROR(INDEX(Etapa5!$B$8:$H$307,MATCH(LARGE(Etapa5!$H$8:$H$307,$A98),Etapa5!$H$8:$H$307,0),2),"")</f>
        <v/>
      </c>
      <c r="D98" s="14" t="str">
        <f>IF(B98="","",IFERROR(AVERAGE(Etapa1!D98,Etapa2!D98,Etapa3!D98,Etapa4!D98,Etapa5!D98),""))</f>
        <v/>
      </c>
      <c r="E98" s="36" t="str">
        <f>IFERROR(INDEX(Etapa5!$B$8:$H$307,MATCH(LARGE(Etapa5!$H$8:$H$307,$A98),Etapa5!$H$8:$H$307,0),4),"")</f>
        <v/>
      </c>
      <c r="F98" s="29" t="str">
        <f t="shared" si="4"/>
        <v/>
      </c>
      <c r="G98" s="29" t="str">
        <f t="shared" si="5"/>
        <v/>
      </c>
      <c r="H98" s="41" t="str">
        <f>IF($B98="","",IFERROR(INDEX(Proc!$B$8:$F$57,MATCH(Apro!$C98,Proc!$E$8:$E$57,0),1),""))</f>
        <v/>
      </c>
      <c r="I98" s="41" t="str">
        <f>IF($B98="","",IFERROR(INDEX(Proc!$B$8:$F$57,MATCH(Apro!$C98,Proc!$E$8:$E$57,0),2),""))</f>
        <v/>
      </c>
      <c r="J98" s="42" t="str">
        <f>IF($B98="","",IFERROR(INDEX(Proc!$B$8:$F$57,MATCH(Apro!$C98,Proc!$E$8:$E$57,0),5),""))</f>
        <v/>
      </c>
      <c r="K98" s="30"/>
      <c r="L98" s="49"/>
      <c r="M98" s="69" t="str">
        <f t="shared" si="6"/>
        <v/>
      </c>
    </row>
    <row r="99" spans="1:13" ht="24.95" customHeight="1">
      <c r="A99" s="34">
        <v>92</v>
      </c>
      <c r="B99" s="36" t="str">
        <f>IFERROR(INDEX(Etapa5!$B$8:$H$307,MATCH(LARGE(Etapa5!$H$8:$H$307,$A99),Etapa5!$H$8:$H$307,0),1),"")</f>
        <v/>
      </c>
      <c r="C99" s="36" t="str">
        <f>IFERROR(INDEX(Etapa5!$B$8:$H$307,MATCH(LARGE(Etapa5!$H$8:$H$307,$A99),Etapa5!$H$8:$H$307,0),2),"")</f>
        <v/>
      </c>
      <c r="D99" s="14" t="str">
        <f>IF(B99="","",IFERROR(AVERAGE(Etapa1!D99,Etapa2!D99,Etapa3!D99,Etapa4!D99,Etapa5!D99),""))</f>
        <v/>
      </c>
      <c r="E99" s="36" t="str">
        <f>IFERROR(INDEX(Etapa5!$B$8:$H$307,MATCH(LARGE(Etapa5!$H$8:$H$307,$A99),Etapa5!$H$8:$H$307,0),4),"")</f>
        <v/>
      </c>
      <c r="F99" s="29" t="str">
        <f t="shared" si="4"/>
        <v/>
      </c>
      <c r="G99" s="29" t="str">
        <f t="shared" si="5"/>
        <v/>
      </c>
      <c r="H99" s="41" t="str">
        <f>IF($B99="","",IFERROR(INDEX(Proc!$B$8:$F$57,MATCH(Apro!$C99,Proc!$E$8:$E$57,0),1),""))</f>
        <v/>
      </c>
      <c r="I99" s="41" t="str">
        <f>IF($B99="","",IFERROR(INDEX(Proc!$B$8:$F$57,MATCH(Apro!$C99,Proc!$E$8:$E$57,0),2),""))</f>
        <v/>
      </c>
      <c r="J99" s="42" t="str">
        <f>IF($B99="","",IFERROR(INDEX(Proc!$B$8:$F$57,MATCH(Apro!$C99,Proc!$E$8:$E$57,0),5),""))</f>
        <v/>
      </c>
      <c r="K99" s="30"/>
      <c r="L99" s="49"/>
      <c r="M99" s="69" t="str">
        <f t="shared" si="6"/>
        <v/>
      </c>
    </row>
    <row r="100" spans="1:13" ht="24.95" customHeight="1">
      <c r="A100" s="34">
        <v>93</v>
      </c>
      <c r="B100" s="36" t="str">
        <f>IFERROR(INDEX(Etapa5!$B$8:$H$307,MATCH(LARGE(Etapa5!$H$8:$H$307,$A100),Etapa5!$H$8:$H$307,0),1),"")</f>
        <v/>
      </c>
      <c r="C100" s="36" t="str">
        <f>IFERROR(INDEX(Etapa5!$B$8:$H$307,MATCH(LARGE(Etapa5!$H$8:$H$307,$A100),Etapa5!$H$8:$H$307,0),2),"")</f>
        <v/>
      </c>
      <c r="D100" s="14" t="str">
        <f>IF(B100="","",IFERROR(AVERAGE(Etapa1!D100,Etapa2!D100,Etapa3!D100,Etapa4!D100,Etapa5!D100),""))</f>
        <v/>
      </c>
      <c r="E100" s="36" t="str">
        <f>IFERROR(INDEX(Etapa5!$B$8:$H$307,MATCH(LARGE(Etapa5!$H$8:$H$307,$A100),Etapa5!$H$8:$H$307,0),4),"")</f>
        <v/>
      </c>
      <c r="F100" s="29" t="str">
        <f t="shared" si="4"/>
        <v/>
      </c>
      <c r="G100" s="29" t="str">
        <f t="shared" si="5"/>
        <v/>
      </c>
      <c r="H100" s="41" t="str">
        <f>IF($B100="","",IFERROR(INDEX(Proc!$B$8:$F$57,MATCH(Apro!$C100,Proc!$E$8:$E$57,0),1),""))</f>
        <v/>
      </c>
      <c r="I100" s="41" t="str">
        <f>IF($B100="","",IFERROR(INDEX(Proc!$B$8:$F$57,MATCH(Apro!$C100,Proc!$E$8:$E$57,0),2),""))</f>
        <v/>
      </c>
      <c r="J100" s="42" t="str">
        <f>IF($B100="","",IFERROR(INDEX(Proc!$B$8:$F$57,MATCH(Apro!$C100,Proc!$E$8:$E$57,0),5),""))</f>
        <v/>
      </c>
      <c r="K100" s="30"/>
      <c r="L100" s="49"/>
      <c r="M100" s="69" t="str">
        <f t="shared" si="6"/>
        <v/>
      </c>
    </row>
    <row r="101" spans="1:13" ht="24.95" customHeight="1">
      <c r="A101" s="34">
        <v>94</v>
      </c>
      <c r="B101" s="36" t="str">
        <f>IFERROR(INDEX(Etapa5!$B$8:$H$307,MATCH(LARGE(Etapa5!$H$8:$H$307,$A101),Etapa5!$H$8:$H$307,0),1),"")</f>
        <v/>
      </c>
      <c r="C101" s="36" t="str">
        <f>IFERROR(INDEX(Etapa5!$B$8:$H$307,MATCH(LARGE(Etapa5!$H$8:$H$307,$A101),Etapa5!$H$8:$H$307,0),2),"")</f>
        <v/>
      </c>
      <c r="D101" s="14" t="str">
        <f>IF(B101="","",IFERROR(AVERAGE(Etapa1!D101,Etapa2!D101,Etapa3!D101,Etapa4!D101,Etapa5!D101),""))</f>
        <v/>
      </c>
      <c r="E101" s="36" t="str">
        <f>IFERROR(INDEX(Etapa5!$B$8:$H$307,MATCH(LARGE(Etapa5!$H$8:$H$307,$A101),Etapa5!$H$8:$H$307,0),4),"")</f>
        <v/>
      </c>
      <c r="F101" s="29" t="str">
        <f t="shared" si="4"/>
        <v/>
      </c>
      <c r="G101" s="29" t="str">
        <f t="shared" si="5"/>
        <v/>
      </c>
      <c r="H101" s="41" t="str">
        <f>IF($B101="","",IFERROR(INDEX(Proc!$B$8:$F$57,MATCH(Apro!$C101,Proc!$E$8:$E$57,0),1),""))</f>
        <v/>
      </c>
      <c r="I101" s="41" t="str">
        <f>IF($B101="","",IFERROR(INDEX(Proc!$B$8:$F$57,MATCH(Apro!$C101,Proc!$E$8:$E$57,0),2),""))</f>
        <v/>
      </c>
      <c r="J101" s="42" t="str">
        <f>IF($B101="","",IFERROR(INDEX(Proc!$B$8:$F$57,MATCH(Apro!$C101,Proc!$E$8:$E$57,0),5),""))</f>
        <v/>
      </c>
      <c r="K101" s="30"/>
      <c r="L101" s="49"/>
      <c r="M101" s="69" t="str">
        <f t="shared" si="6"/>
        <v/>
      </c>
    </row>
    <row r="102" spans="1:13" ht="24.95" customHeight="1">
      <c r="A102" s="34">
        <v>95</v>
      </c>
      <c r="B102" s="36" t="str">
        <f>IFERROR(INDEX(Etapa5!$B$8:$H$307,MATCH(LARGE(Etapa5!$H$8:$H$307,$A102),Etapa5!$H$8:$H$307,0),1),"")</f>
        <v/>
      </c>
      <c r="C102" s="36" t="str">
        <f>IFERROR(INDEX(Etapa5!$B$8:$H$307,MATCH(LARGE(Etapa5!$H$8:$H$307,$A102),Etapa5!$H$8:$H$307,0),2),"")</f>
        <v/>
      </c>
      <c r="D102" s="14" t="str">
        <f>IF(B102="","",IFERROR(AVERAGE(Etapa1!D102,Etapa2!D102,Etapa3!D102,Etapa4!D102,Etapa5!D102),""))</f>
        <v/>
      </c>
      <c r="E102" s="36" t="str">
        <f>IFERROR(INDEX(Etapa5!$B$8:$H$307,MATCH(LARGE(Etapa5!$H$8:$H$307,$A102),Etapa5!$H$8:$H$307,0),4),"")</f>
        <v/>
      </c>
      <c r="F102" s="29" t="str">
        <f t="shared" si="4"/>
        <v/>
      </c>
      <c r="G102" s="29" t="str">
        <f t="shared" si="5"/>
        <v/>
      </c>
      <c r="H102" s="41" t="str">
        <f>IF($B102="","",IFERROR(INDEX(Proc!$B$8:$F$57,MATCH(Apro!$C102,Proc!$E$8:$E$57,0),1),""))</f>
        <v/>
      </c>
      <c r="I102" s="41" t="str">
        <f>IF($B102="","",IFERROR(INDEX(Proc!$B$8:$F$57,MATCH(Apro!$C102,Proc!$E$8:$E$57,0),2),""))</f>
        <v/>
      </c>
      <c r="J102" s="42" t="str">
        <f>IF($B102="","",IFERROR(INDEX(Proc!$B$8:$F$57,MATCH(Apro!$C102,Proc!$E$8:$E$57,0),5),""))</f>
        <v/>
      </c>
      <c r="K102" s="30"/>
      <c r="L102" s="49"/>
      <c r="M102" s="69" t="str">
        <f t="shared" si="6"/>
        <v/>
      </c>
    </row>
    <row r="103" spans="1:13" ht="24.95" customHeight="1">
      <c r="A103" s="34">
        <v>96</v>
      </c>
      <c r="B103" s="36" t="str">
        <f>IFERROR(INDEX(Etapa5!$B$8:$H$307,MATCH(LARGE(Etapa5!$H$8:$H$307,$A103),Etapa5!$H$8:$H$307,0),1),"")</f>
        <v/>
      </c>
      <c r="C103" s="36" t="str">
        <f>IFERROR(INDEX(Etapa5!$B$8:$H$307,MATCH(LARGE(Etapa5!$H$8:$H$307,$A103),Etapa5!$H$8:$H$307,0),2),"")</f>
        <v/>
      </c>
      <c r="D103" s="14" t="str">
        <f>IF(B103="","",IFERROR(AVERAGE(Etapa1!D103,Etapa2!D103,Etapa3!D103,Etapa4!D103,Etapa5!D103),""))</f>
        <v/>
      </c>
      <c r="E103" s="36" t="str">
        <f>IFERROR(INDEX(Etapa5!$B$8:$H$307,MATCH(LARGE(Etapa5!$H$8:$H$307,$A103),Etapa5!$H$8:$H$307,0),4),"")</f>
        <v/>
      </c>
      <c r="F103" s="29" t="str">
        <f t="shared" si="4"/>
        <v/>
      </c>
      <c r="G103" s="29" t="str">
        <f t="shared" si="5"/>
        <v/>
      </c>
      <c r="H103" s="41" t="str">
        <f>IF($B103="","",IFERROR(INDEX(Proc!$B$8:$F$57,MATCH(Apro!$C103,Proc!$E$8:$E$57,0),1),""))</f>
        <v/>
      </c>
      <c r="I103" s="41" t="str">
        <f>IF($B103="","",IFERROR(INDEX(Proc!$B$8:$F$57,MATCH(Apro!$C103,Proc!$E$8:$E$57,0),2),""))</f>
        <v/>
      </c>
      <c r="J103" s="42" t="str">
        <f>IF($B103="","",IFERROR(INDEX(Proc!$B$8:$F$57,MATCH(Apro!$C103,Proc!$E$8:$E$57,0),5),""))</f>
        <v/>
      </c>
      <c r="K103" s="30"/>
      <c r="L103" s="49"/>
      <c r="M103" s="69" t="str">
        <f t="shared" si="6"/>
        <v/>
      </c>
    </row>
    <row r="104" spans="1:13" ht="24.95" customHeight="1">
      <c r="A104" s="34">
        <v>97</v>
      </c>
      <c r="B104" s="36" t="str">
        <f>IFERROR(INDEX(Etapa5!$B$8:$H$307,MATCH(LARGE(Etapa5!$H$8:$H$307,$A104),Etapa5!$H$8:$H$307,0),1),"")</f>
        <v/>
      </c>
      <c r="C104" s="36" t="str">
        <f>IFERROR(INDEX(Etapa5!$B$8:$H$307,MATCH(LARGE(Etapa5!$H$8:$H$307,$A104),Etapa5!$H$8:$H$307,0),2),"")</f>
        <v/>
      </c>
      <c r="D104" s="14" t="str">
        <f>IF(B104="","",IFERROR(AVERAGE(Etapa1!D104,Etapa2!D104,Etapa3!D104,Etapa4!D104,Etapa5!D104),""))</f>
        <v/>
      </c>
      <c r="E104" s="36" t="str">
        <f>IFERROR(INDEX(Etapa5!$B$8:$H$307,MATCH(LARGE(Etapa5!$H$8:$H$307,$A104),Etapa5!$H$8:$H$307,0),4),"")</f>
        <v/>
      </c>
      <c r="F104" s="29" t="str">
        <f t="shared" si="4"/>
        <v/>
      </c>
      <c r="G104" s="29" t="str">
        <f t="shared" si="5"/>
        <v/>
      </c>
      <c r="H104" s="41" t="str">
        <f>IF($B104="","",IFERROR(INDEX(Proc!$B$8:$F$57,MATCH(Apro!$C104,Proc!$E$8:$E$57,0),1),""))</f>
        <v/>
      </c>
      <c r="I104" s="41" t="str">
        <f>IF($B104="","",IFERROR(INDEX(Proc!$B$8:$F$57,MATCH(Apro!$C104,Proc!$E$8:$E$57,0),2),""))</f>
        <v/>
      </c>
      <c r="J104" s="42" t="str">
        <f>IF($B104="","",IFERROR(INDEX(Proc!$B$8:$F$57,MATCH(Apro!$C104,Proc!$E$8:$E$57,0),5),""))</f>
        <v/>
      </c>
      <c r="K104" s="30"/>
      <c r="L104" s="49"/>
      <c r="M104" s="69" t="str">
        <f t="shared" si="6"/>
        <v/>
      </c>
    </row>
    <row r="105" spans="1:13" ht="24.95" customHeight="1">
      <c r="A105" s="34">
        <v>98</v>
      </c>
      <c r="B105" s="36" t="str">
        <f>IFERROR(INDEX(Etapa5!$B$8:$H$307,MATCH(LARGE(Etapa5!$H$8:$H$307,$A105),Etapa5!$H$8:$H$307,0),1),"")</f>
        <v/>
      </c>
      <c r="C105" s="36" t="str">
        <f>IFERROR(INDEX(Etapa5!$B$8:$H$307,MATCH(LARGE(Etapa5!$H$8:$H$307,$A105),Etapa5!$H$8:$H$307,0),2),"")</f>
        <v/>
      </c>
      <c r="D105" s="14" t="str">
        <f>IF(B105="","",IFERROR(AVERAGE(Etapa1!D105,Etapa2!D105,Etapa3!D105,Etapa4!D105,Etapa5!D105),""))</f>
        <v/>
      </c>
      <c r="E105" s="36" t="str">
        <f>IFERROR(INDEX(Etapa5!$B$8:$H$307,MATCH(LARGE(Etapa5!$H$8:$H$307,$A105),Etapa5!$H$8:$H$307,0),4),"")</f>
        <v/>
      </c>
      <c r="F105" s="29" t="str">
        <f t="shared" si="4"/>
        <v/>
      </c>
      <c r="G105" s="29" t="str">
        <f t="shared" si="5"/>
        <v/>
      </c>
      <c r="H105" s="41" t="str">
        <f>IF($B105="","",IFERROR(INDEX(Proc!$B$8:$F$57,MATCH(Apro!$C105,Proc!$E$8:$E$57,0),1),""))</f>
        <v/>
      </c>
      <c r="I105" s="41" t="str">
        <f>IF($B105="","",IFERROR(INDEX(Proc!$B$8:$F$57,MATCH(Apro!$C105,Proc!$E$8:$E$57,0),2),""))</f>
        <v/>
      </c>
      <c r="J105" s="42" t="str">
        <f>IF($B105="","",IFERROR(INDEX(Proc!$B$8:$F$57,MATCH(Apro!$C105,Proc!$E$8:$E$57,0),5),""))</f>
        <v/>
      </c>
      <c r="K105" s="30"/>
      <c r="L105" s="49"/>
      <c r="M105" s="69" t="str">
        <f t="shared" si="6"/>
        <v/>
      </c>
    </row>
    <row r="106" spans="1:13" ht="24.95" customHeight="1">
      <c r="A106" s="34">
        <v>99</v>
      </c>
      <c r="B106" s="36" t="str">
        <f>IFERROR(INDEX(Etapa5!$B$8:$H$307,MATCH(LARGE(Etapa5!$H$8:$H$307,$A106),Etapa5!$H$8:$H$307,0),1),"")</f>
        <v/>
      </c>
      <c r="C106" s="36" t="str">
        <f>IFERROR(INDEX(Etapa5!$B$8:$H$307,MATCH(LARGE(Etapa5!$H$8:$H$307,$A106),Etapa5!$H$8:$H$307,0),2),"")</f>
        <v/>
      </c>
      <c r="D106" s="14" t="str">
        <f>IF(B106="","",IFERROR(AVERAGE(Etapa1!D106,Etapa2!D106,Etapa3!D106,Etapa4!D106,Etapa5!D106),""))</f>
        <v/>
      </c>
      <c r="E106" s="36" t="str">
        <f>IFERROR(INDEX(Etapa5!$B$8:$H$307,MATCH(LARGE(Etapa5!$H$8:$H$307,$A106),Etapa5!$H$8:$H$307,0),4),"")</f>
        <v/>
      </c>
      <c r="F106" s="29" t="str">
        <f t="shared" si="4"/>
        <v/>
      </c>
      <c r="G106" s="29" t="str">
        <f t="shared" si="5"/>
        <v/>
      </c>
      <c r="H106" s="41" t="str">
        <f>IF($B106="","",IFERROR(INDEX(Proc!$B$8:$F$57,MATCH(Apro!$C106,Proc!$E$8:$E$57,0),1),""))</f>
        <v/>
      </c>
      <c r="I106" s="41" t="str">
        <f>IF($B106="","",IFERROR(INDEX(Proc!$B$8:$F$57,MATCH(Apro!$C106,Proc!$E$8:$E$57,0),2),""))</f>
        <v/>
      </c>
      <c r="J106" s="42" t="str">
        <f>IF($B106="","",IFERROR(INDEX(Proc!$B$8:$F$57,MATCH(Apro!$C106,Proc!$E$8:$E$57,0),5),""))</f>
        <v/>
      </c>
      <c r="K106" s="30"/>
      <c r="L106" s="49"/>
      <c r="M106" s="69" t="str">
        <f t="shared" si="6"/>
        <v/>
      </c>
    </row>
    <row r="107" spans="1:13" ht="24.95" customHeight="1">
      <c r="A107" s="34">
        <v>100</v>
      </c>
      <c r="B107" s="36" t="str">
        <f>IFERROR(INDEX(Etapa5!$B$8:$H$307,MATCH(LARGE(Etapa5!$H$8:$H$307,$A107),Etapa5!$H$8:$H$307,0),1),"")</f>
        <v/>
      </c>
      <c r="C107" s="36" t="str">
        <f>IFERROR(INDEX(Etapa5!$B$8:$H$307,MATCH(LARGE(Etapa5!$H$8:$H$307,$A107),Etapa5!$H$8:$H$307,0),2),"")</f>
        <v/>
      </c>
      <c r="D107" s="14" t="str">
        <f>IF(B107="","",IFERROR(AVERAGE(Etapa1!D107,Etapa2!D107,Etapa3!D107,Etapa4!D107,Etapa5!D107),""))</f>
        <v/>
      </c>
      <c r="E107" s="36" t="str">
        <f>IFERROR(INDEX(Etapa5!$B$8:$H$307,MATCH(LARGE(Etapa5!$H$8:$H$307,$A107),Etapa5!$H$8:$H$307,0),4),"")</f>
        <v/>
      </c>
      <c r="F107" s="29" t="str">
        <f t="shared" si="4"/>
        <v/>
      </c>
      <c r="G107" s="29" t="str">
        <f t="shared" si="5"/>
        <v/>
      </c>
      <c r="H107" s="41" t="str">
        <f>IF($B107="","",IFERROR(INDEX(Proc!$B$8:$F$57,MATCH(Apro!$C107,Proc!$E$8:$E$57,0),1),""))</f>
        <v/>
      </c>
      <c r="I107" s="41" t="str">
        <f>IF($B107="","",IFERROR(INDEX(Proc!$B$8:$F$57,MATCH(Apro!$C107,Proc!$E$8:$E$57,0),2),""))</f>
        <v/>
      </c>
      <c r="J107" s="42" t="str">
        <f>IF($B107="","",IFERROR(INDEX(Proc!$B$8:$F$57,MATCH(Apro!$C107,Proc!$E$8:$E$57,0),5),""))</f>
        <v/>
      </c>
      <c r="K107" s="30"/>
      <c r="L107" s="49"/>
      <c r="M107" s="69" t="str">
        <f t="shared" si="6"/>
        <v/>
      </c>
    </row>
    <row r="108" spans="1:13" ht="24.95" customHeight="1">
      <c r="A108" s="34">
        <v>101</v>
      </c>
      <c r="B108" s="36" t="str">
        <f>IFERROR(INDEX(Etapa5!$B$8:$H$307,MATCH(LARGE(Etapa5!$H$8:$H$307,$A108),Etapa5!$H$8:$H$307,0),1),"")</f>
        <v/>
      </c>
      <c r="C108" s="36" t="str">
        <f>IFERROR(INDEX(Etapa5!$B$8:$H$307,MATCH(LARGE(Etapa5!$H$8:$H$307,$A108),Etapa5!$H$8:$H$307,0),2),"")</f>
        <v/>
      </c>
      <c r="D108" s="14" t="str">
        <f>IF(B108="","",IFERROR(AVERAGE(Etapa1!D108,Etapa2!D108,Etapa3!D108,Etapa4!D108,Etapa5!D108),""))</f>
        <v/>
      </c>
      <c r="E108" s="36" t="str">
        <f>IFERROR(INDEX(Etapa5!$B$8:$H$307,MATCH(LARGE(Etapa5!$H$8:$H$307,$A108),Etapa5!$H$8:$H$307,0),4),"")</f>
        <v/>
      </c>
      <c r="F108" s="29" t="str">
        <f t="shared" si="4"/>
        <v/>
      </c>
      <c r="G108" s="29" t="str">
        <f t="shared" si="5"/>
        <v/>
      </c>
      <c r="H108" s="41" t="str">
        <f>IF($B108="","",IFERROR(INDEX(Proc!$B$8:$F$57,MATCH(Apro!$C108,Proc!$E$8:$E$57,0),1),""))</f>
        <v/>
      </c>
      <c r="I108" s="41" t="str">
        <f>IF($B108="","",IFERROR(INDEX(Proc!$B$8:$F$57,MATCH(Apro!$C108,Proc!$E$8:$E$57,0),2),""))</f>
        <v/>
      </c>
      <c r="J108" s="42" t="str">
        <f>IF($B108="","",IFERROR(INDEX(Proc!$B$8:$F$57,MATCH(Apro!$C108,Proc!$E$8:$E$57,0),5),""))</f>
        <v/>
      </c>
      <c r="K108" s="30"/>
      <c r="L108" s="49"/>
      <c r="M108" s="69" t="str">
        <f t="shared" si="6"/>
        <v/>
      </c>
    </row>
    <row r="109" spans="1:13" ht="24.95" customHeight="1">
      <c r="A109" s="34">
        <v>102</v>
      </c>
      <c r="B109" s="36" t="str">
        <f>IFERROR(INDEX(Etapa5!$B$8:$H$307,MATCH(LARGE(Etapa5!$H$8:$H$307,$A109),Etapa5!$H$8:$H$307,0),1),"")</f>
        <v/>
      </c>
      <c r="C109" s="36" t="str">
        <f>IFERROR(INDEX(Etapa5!$B$8:$H$307,MATCH(LARGE(Etapa5!$H$8:$H$307,$A109),Etapa5!$H$8:$H$307,0),2),"")</f>
        <v/>
      </c>
      <c r="D109" s="14" t="str">
        <f>IF(B109="","",IFERROR(AVERAGE(Etapa1!D109,Etapa2!D109,Etapa3!D109,Etapa4!D109,Etapa5!D109),""))</f>
        <v/>
      </c>
      <c r="E109" s="36" t="str">
        <f>IFERROR(INDEX(Etapa5!$B$8:$H$307,MATCH(LARGE(Etapa5!$H$8:$H$307,$A109),Etapa5!$H$8:$H$307,0),4),"")</f>
        <v/>
      </c>
      <c r="F109" s="29" t="str">
        <f t="shared" si="4"/>
        <v/>
      </c>
      <c r="G109" s="29" t="str">
        <f t="shared" si="5"/>
        <v/>
      </c>
      <c r="H109" s="41" t="str">
        <f>IF($B109="","",IFERROR(INDEX(Proc!$B$8:$F$57,MATCH(Apro!$C109,Proc!$E$8:$E$57,0),1),""))</f>
        <v/>
      </c>
      <c r="I109" s="41" t="str">
        <f>IF($B109="","",IFERROR(INDEX(Proc!$B$8:$F$57,MATCH(Apro!$C109,Proc!$E$8:$E$57,0),2),""))</f>
        <v/>
      </c>
      <c r="J109" s="42" t="str">
        <f>IF($B109="","",IFERROR(INDEX(Proc!$B$8:$F$57,MATCH(Apro!$C109,Proc!$E$8:$E$57,0),5),""))</f>
        <v/>
      </c>
      <c r="K109" s="30"/>
      <c r="L109" s="49"/>
      <c r="M109" s="69" t="str">
        <f t="shared" si="6"/>
        <v/>
      </c>
    </row>
    <row r="110" spans="1:13" ht="24.95" customHeight="1">
      <c r="A110" s="34">
        <v>103</v>
      </c>
      <c r="B110" s="36" t="str">
        <f>IFERROR(INDEX(Etapa5!$B$8:$H$307,MATCH(LARGE(Etapa5!$H$8:$H$307,$A110),Etapa5!$H$8:$H$307,0),1),"")</f>
        <v/>
      </c>
      <c r="C110" s="36" t="str">
        <f>IFERROR(INDEX(Etapa5!$B$8:$H$307,MATCH(LARGE(Etapa5!$H$8:$H$307,$A110),Etapa5!$H$8:$H$307,0),2),"")</f>
        <v/>
      </c>
      <c r="D110" s="14" t="str">
        <f>IF(B110="","",IFERROR(AVERAGE(Etapa1!D110,Etapa2!D110,Etapa3!D110,Etapa4!D110,Etapa5!D110),""))</f>
        <v/>
      </c>
      <c r="E110" s="36" t="str">
        <f>IFERROR(INDEX(Etapa5!$B$8:$H$307,MATCH(LARGE(Etapa5!$H$8:$H$307,$A110),Etapa5!$H$8:$H$307,0),4),"")</f>
        <v/>
      </c>
      <c r="F110" s="29" t="str">
        <f t="shared" si="4"/>
        <v/>
      </c>
      <c r="G110" s="29" t="str">
        <f t="shared" si="5"/>
        <v/>
      </c>
      <c r="H110" s="41" t="str">
        <f>IF($B110="","",IFERROR(INDEX(Proc!$B$8:$F$57,MATCH(Apro!$C110,Proc!$E$8:$E$57,0),1),""))</f>
        <v/>
      </c>
      <c r="I110" s="41" t="str">
        <f>IF($B110="","",IFERROR(INDEX(Proc!$B$8:$F$57,MATCH(Apro!$C110,Proc!$E$8:$E$57,0),2),""))</f>
        <v/>
      </c>
      <c r="J110" s="42" t="str">
        <f>IF($B110="","",IFERROR(INDEX(Proc!$B$8:$F$57,MATCH(Apro!$C110,Proc!$E$8:$E$57,0),5),""))</f>
        <v/>
      </c>
      <c r="K110" s="30"/>
      <c r="L110" s="49"/>
      <c r="M110" s="69" t="str">
        <f t="shared" si="6"/>
        <v/>
      </c>
    </row>
    <row r="111" spans="1:13" ht="24.95" customHeight="1">
      <c r="A111" s="34">
        <v>104</v>
      </c>
      <c r="B111" s="36" t="str">
        <f>IFERROR(INDEX(Etapa5!$B$8:$H$307,MATCH(LARGE(Etapa5!$H$8:$H$307,$A111),Etapa5!$H$8:$H$307,0),1),"")</f>
        <v/>
      </c>
      <c r="C111" s="36" t="str">
        <f>IFERROR(INDEX(Etapa5!$B$8:$H$307,MATCH(LARGE(Etapa5!$H$8:$H$307,$A111),Etapa5!$H$8:$H$307,0),2),"")</f>
        <v/>
      </c>
      <c r="D111" s="14" t="str">
        <f>IF(B111="","",IFERROR(AVERAGE(Etapa1!D111,Etapa2!D111,Etapa3!D111,Etapa4!D111,Etapa5!D111),""))</f>
        <v/>
      </c>
      <c r="E111" s="36" t="str">
        <f>IFERROR(INDEX(Etapa5!$B$8:$H$307,MATCH(LARGE(Etapa5!$H$8:$H$307,$A111),Etapa5!$H$8:$H$307,0),4),"")</f>
        <v/>
      </c>
      <c r="F111" s="29" t="str">
        <f t="shared" si="4"/>
        <v/>
      </c>
      <c r="G111" s="29" t="str">
        <f t="shared" si="5"/>
        <v/>
      </c>
      <c r="H111" s="41" t="str">
        <f>IF($B111="","",IFERROR(INDEX(Proc!$B$8:$F$57,MATCH(Apro!$C111,Proc!$E$8:$E$57,0),1),""))</f>
        <v/>
      </c>
      <c r="I111" s="41" t="str">
        <f>IF($B111="","",IFERROR(INDEX(Proc!$B$8:$F$57,MATCH(Apro!$C111,Proc!$E$8:$E$57,0),2),""))</f>
        <v/>
      </c>
      <c r="J111" s="42" t="str">
        <f>IF($B111="","",IFERROR(INDEX(Proc!$B$8:$F$57,MATCH(Apro!$C111,Proc!$E$8:$E$57,0),5),""))</f>
        <v/>
      </c>
      <c r="K111" s="30"/>
      <c r="L111" s="49"/>
      <c r="M111" s="69" t="str">
        <f t="shared" si="6"/>
        <v/>
      </c>
    </row>
    <row r="112" spans="1:13" ht="24.95" customHeight="1">
      <c r="A112" s="34">
        <v>105</v>
      </c>
      <c r="B112" s="36" t="str">
        <f>IFERROR(INDEX(Etapa5!$B$8:$H$307,MATCH(LARGE(Etapa5!$H$8:$H$307,$A112),Etapa5!$H$8:$H$307,0),1),"")</f>
        <v/>
      </c>
      <c r="C112" s="36" t="str">
        <f>IFERROR(INDEX(Etapa5!$B$8:$H$307,MATCH(LARGE(Etapa5!$H$8:$H$307,$A112),Etapa5!$H$8:$H$307,0),2),"")</f>
        <v/>
      </c>
      <c r="D112" s="14" t="str">
        <f>IF(B112="","",IFERROR(AVERAGE(Etapa1!D112,Etapa2!D112,Etapa3!D112,Etapa4!D112,Etapa5!D112),""))</f>
        <v/>
      </c>
      <c r="E112" s="36" t="str">
        <f>IFERROR(INDEX(Etapa5!$B$8:$H$307,MATCH(LARGE(Etapa5!$H$8:$H$307,$A112),Etapa5!$H$8:$H$307,0),4),"")</f>
        <v/>
      </c>
      <c r="F112" s="29" t="str">
        <f t="shared" si="4"/>
        <v/>
      </c>
      <c r="G112" s="29" t="str">
        <f t="shared" si="5"/>
        <v/>
      </c>
      <c r="H112" s="41" t="str">
        <f>IF($B112="","",IFERROR(INDEX(Proc!$B$8:$F$57,MATCH(Apro!$C112,Proc!$E$8:$E$57,0),1),""))</f>
        <v/>
      </c>
      <c r="I112" s="41" t="str">
        <f>IF($B112="","",IFERROR(INDEX(Proc!$B$8:$F$57,MATCH(Apro!$C112,Proc!$E$8:$E$57,0),2),""))</f>
        <v/>
      </c>
      <c r="J112" s="42" t="str">
        <f>IF($B112="","",IFERROR(INDEX(Proc!$B$8:$F$57,MATCH(Apro!$C112,Proc!$E$8:$E$57,0),5),""))</f>
        <v/>
      </c>
      <c r="K112" s="30"/>
      <c r="L112" s="49"/>
      <c r="M112" s="69" t="str">
        <f t="shared" si="6"/>
        <v/>
      </c>
    </row>
    <row r="113" spans="1:13" ht="24.95" customHeight="1">
      <c r="A113" s="34">
        <v>106</v>
      </c>
      <c r="B113" s="36" t="str">
        <f>IFERROR(INDEX(Etapa5!$B$8:$H$307,MATCH(LARGE(Etapa5!$H$8:$H$307,$A113),Etapa5!$H$8:$H$307,0),1),"")</f>
        <v/>
      </c>
      <c r="C113" s="36" t="str">
        <f>IFERROR(INDEX(Etapa5!$B$8:$H$307,MATCH(LARGE(Etapa5!$H$8:$H$307,$A113),Etapa5!$H$8:$H$307,0),2),"")</f>
        <v/>
      </c>
      <c r="D113" s="14" t="str">
        <f>IF(B113="","",IFERROR(AVERAGE(Etapa1!D113,Etapa2!D113,Etapa3!D113,Etapa4!D113,Etapa5!D113),""))</f>
        <v/>
      </c>
      <c r="E113" s="36" t="str">
        <f>IFERROR(INDEX(Etapa5!$B$8:$H$307,MATCH(LARGE(Etapa5!$H$8:$H$307,$A113),Etapa5!$H$8:$H$307,0),4),"")</f>
        <v/>
      </c>
      <c r="F113" s="29" t="str">
        <f t="shared" si="4"/>
        <v/>
      </c>
      <c r="G113" s="29" t="str">
        <f t="shared" si="5"/>
        <v/>
      </c>
      <c r="H113" s="41" t="str">
        <f>IF($B113="","",IFERROR(INDEX(Proc!$B$8:$F$57,MATCH(Apro!$C113,Proc!$E$8:$E$57,0),1),""))</f>
        <v/>
      </c>
      <c r="I113" s="41" t="str">
        <f>IF($B113="","",IFERROR(INDEX(Proc!$B$8:$F$57,MATCH(Apro!$C113,Proc!$E$8:$E$57,0),2),""))</f>
        <v/>
      </c>
      <c r="J113" s="42" t="str">
        <f>IF($B113="","",IFERROR(INDEX(Proc!$B$8:$F$57,MATCH(Apro!$C113,Proc!$E$8:$E$57,0),5),""))</f>
        <v/>
      </c>
      <c r="K113" s="30"/>
      <c r="L113" s="49"/>
      <c r="M113" s="69" t="str">
        <f t="shared" si="6"/>
        <v/>
      </c>
    </row>
    <row r="114" spans="1:13" ht="24.95" customHeight="1">
      <c r="A114" s="34">
        <v>107</v>
      </c>
      <c r="B114" s="36" t="str">
        <f>IFERROR(INDEX(Etapa5!$B$8:$H$307,MATCH(LARGE(Etapa5!$H$8:$H$307,$A114),Etapa5!$H$8:$H$307,0),1),"")</f>
        <v/>
      </c>
      <c r="C114" s="36" t="str">
        <f>IFERROR(INDEX(Etapa5!$B$8:$H$307,MATCH(LARGE(Etapa5!$H$8:$H$307,$A114),Etapa5!$H$8:$H$307,0),2),"")</f>
        <v/>
      </c>
      <c r="D114" s="14" t="str">
        <f>IF(B114="","",IFERROR(AVERAGE(Etapa1!D114,Etapa2!D114,Etapa3!D114,Etapa4!D114,Etapa5!D114),""))</f>
        <v/>
      </c>
      <c r="E114" s="36" t="str">
        <f>IFERROR(INDEX(Etapa5!$B$8:$H$307,MATCH(LARGE(Etapa5!$H$8:$H$307,$A114),Etapa5!$H$8:$H$307,0),4),"")</f>
        <v/>
      </c>
      <c r="F114" s="29" t="str">
        <f t="shared" si="4"/>
        <v/>
      </c>
      <c r="G114" s="29" t="str">
        <f t="shared" si="5"/>
        <v/>
      </c>
      <c r="H114" s="41" t="str">
        <f>IF($B114="","",IFERROR(INDEX(Proc!$B$8:$F$57,MATCH(Apro!$C114,Proc!$E$8:$E$57,0),1),""))</f>
        <v/>
      </c>
      <c r="I114" s="41" t="str">
        <f>IF($B114="","",IFERROR(INDEX(Proc!$B$8:$F$57,MATCH(Apro!$C114,Proc!$E$8:$E$57,0),2),""))</f>
        <v/>
      </c>
      <c r="J114" s="42" t="str">
        <f>IF($B114="","",IFERROR(INDEX(Proc!$B$8:$F$57,MATCH(Apro!$C114,Proc!$E$8:$E$57,0),5),""))</f>
        <v/>
      </c>
      <c r="K114" s="30"/>
      <c r="L114" s="49"/>
      <c r="M114" s="69" t="str">
        <f t="shared" si="6"/>
        <v/>
      </c>
    </row>
    <row r="115" spans="1:13" ht="24.95" customHeight="1">
      <c r="A115" s="34">
        <v>108</v>
      </c>
      <c r="B115" s="36" t="str">
        <f>IFERROR(INDEX(Etapa5!$B$8:$H$307,MATCH(LARGE(Etapa5!$H$8:$H$307,$A115),Etapa5!$H$8:$H$307,0),1),"")</f>
        <v/>
      </c>
      <c r="C115" s="36" t="str">
        <f>IFERROR(INDEX(Etapa5!$B$8:$H$307,MATCH(LARGE(Etapa5!$H$8:$H$307,$A115),Etapa5!$H$8:$H$307,0),2),"")</f>
        <v/>
      </c>
      <c r="D115" s="14" t="str">
        <f>IF(B115="","",IFERROR(AVERAGE(Etapa1!D115,Etapa2!D115,Etapa3!D115,Etapa4!D115,Etapa5!D115),""))</f>
        <v/>
      </c>
      <c r="E115" s="36" t="str">
        <f>IFERROR(INDEX(Etapa5!$B$8:$H$307,MATCH(LARGE(Etapa5!$H$8:$H$307,$A115),Etapa5!$H$8:$H$307,0),4),"")</f>
        <v/>
      </c>
      <c r="F115" s="29" t="str">
        <f t="shared" si="4"/>
        <v/>
      </c>
      <c r="G115" s="29" t="str">
        <f t="shared" si="5"/>
        <v/>
      </c>
      <c r="H115" s="41" t="str">
        <f>IF($B115="","",IFERROR(INDEX(Proc!$B$8:$F$57,MATCH(Apro!$C115,Proc!$E$8:$E$57,0),1),""))</f>
        <v/>
      </c>
      <c r="I115" s="41" t="str">
        <f>IF($B115="","",IFERROR(INDEX(Proc!$B$8:$F$57,MATCH(Apro!$C115,Proc!$E$8:$E$57,0),2),""))</f>
        <v/>
      </c>
      <c r="J115" s="42" t="str">
        <f>IF($B115="","",IFERROR(INDEX(Proc!$B$8:$F$57,MATCH(Apro!$C115,Proc!$E$8:$E$57,0),5),""))</f>
        <v/>
      </c>
      <c r="K115" s="30"/>
      <c r="L115" s="49"/>
      <c r="M115" s="69" t="str">
        <f t="shared" si="6"/>
        <v/>
      </c>
    </row>
    <row r="116" spans="1:13" ht="24.95" customHeight="1">
      <c r="A116" s="34">
        <v>109</v>
      </c>
      <c r="B116" s="36" t="str">
        <f>IFERROR(INDEX(Etapa5!$B$8:$H$307,MATCH(LARGE(Etapa5!$H$8:$H$307,$A116),Etapa5!$H$8:$H$307,0),1),"")</f>
        <v/>
      </c>
      <c r="C116" s="36" t="str">
        <f>IFERROR(INDEX(Etapa5!$B$8:$H$307,MATCH(LARGE(Etapa5!$H$8:$H$307,$A116),Etapa5!$H$8:$H$307,0),2),"")</f>
        <v/>
      </c>
      <c r="D116" s="14" t="str">
        <f>IF(B116="","",IFERROR(AVERAGE(Etapa1!D116,Etapa2!D116,Etapa3!D116,Etapa4!D116,Etapa5!D116),""))</f>
        <v/>
      </c>
      <c r="E116" s="36" t="str">
        <f>IFERROR(INDEX(Etapa5!$B$8:$H$307,MATCH(LARGE(Etapa5!$H$8:$H$307,$A116),Etapa5!$H$8:$H$307,0),4),"")</f>
        <v/>
      </c>
      <c r="F116" s="29" t="str">
        <f t="shared" si="4"/>
        <v/>
      </c>
      <c r="G116" s="29" t="str">
        <f t="shared" si="5"/>
        <v/>
      </c>
      <c r="H116" s="41" t="str">
        <f>IF($B116="","",IFERROR(INDEX(Proc!$B$8:$F$57,MATCH(Apro!$C116,Proc!$E$8:$E$57,0),1),""))</f>
        <v/>
      </c>
      <c r="I116" s="41" t="str">
        <f>IF($B116="","",IFERROR(INDEX(Proc!$B$8:$F$57,MATCH(Apro!$C116,Proc!$E$8:$E$57,0),2),""))</f>
        <v/>
      </c>
      <c r="J116" s="42" t="str">
        <f>IF($B116="","",IFERROR(INDEX(Proc!$B$8:$F$57,MATCH(Apro!$C116,Proc!$E$8:$E$57,0),5),""))</f>
        <v/>
      </c>
      <c r="K116" s="30"/>
      <c r="L116" s="49"/>
      <c r="M116" s="69" t="str">
        <f t="shared" si="6"/>
        <v/>
      </c>
    </row>
    <row r="117" spans="1:13" ht="24.95" customHeight="1">
      <c r="A117" s="34">
        <v>110</v>
      </c>
      <c r="B117" s="36" t="str">
        <f>IFERROR(INDEX(Etapa5!$B$8:$H$307,MATCH(LARGE(Etapa5!$H$8:$H$307,$A117),Etapa5!$H$8:$H$307,0),1),"")</f>
        <v/>
      </c>
      <c r="C117" s="36" t="str">
        <f>IFERROR(INDEX(Etapa5!$B$8:$H$307,MATCH(LARGE(Etapa5!$H$8:$H$307,$A117),Etapa5!$H$8:$H$307,0),2),"")</f>
        <v/>
      </c>
      <c r="D117" s="14" t="str">
        <f>IF(B117="","",IFERROR(AVERAGE(Etapa1!D117,Etapa2!D117,Etapa3!D117,Etapa4!D117,Etapa5!D117),""))</f>
        <v/>
      </c>
      <c r="E117" s="36" t="str">
        <f>IFERROR(INDEX(Etapa5!$B$8:$H$307,MATCH(LARGE(Etapa5!$H$8:$H$307,$A117),Etapa5!$H$8:$H$307,0),4),"")</f>
        <v/>
      </c>
      <c r="F117" s="29" t="str">
        <f t="shared" si="4"/>
        <v/>
      </c>
      <c r="G117" s="29" t="str">
        <f t="shared" si="5"/>
        <v/>
      </c>
      <c r="H117" s="41" t="str">
        <f>IF($B117="","",IFERROR(INDEX(Proc!$B$8:$F$57,MATCH(Apro!$C117,Proc!$E$8:$E$57,0),1),""))</f>
        <v/>
      </c>
      <c r="I117" s="41" t="str">
        <f>IF($B117="","",IFERROR(INDEX(Proc!$B$8:$F$57,MATCH(Apro!$C117,Proc!$E$8:$E$57,0),2),""))</f>
        <v/>
      </c>
      <c r="J117" s="42" t="str">
        <f>IF($B117="","",IFERROR(INDEX(Proc!$B$8:$F$57,MATCH(Apro!$C117,Proc!$E$8:$E$57,0),5),""))</f>
        <v/>
      </c>
      <c r="K117" s="30"/>
      <c r="L117" s="49"/>
      <c r="M117" s="69" t="str">
        <f t="shared" si="6"/>
        <v/>
      </c>
    </row>
    <row r="118" spans="1:13" ht="24.95" customHeight="1">
      <c r="A118" s="34">
        <v>111</v>
      </c>
      <c r="B118" s="36" t="str">
        <f>IFERROR(INDEX(Etapa5!$B$8:$H$307,MATCH(LARGE(Etapa5!$H$8:$H$307,$A118),Etapa5!$H$8:$H$307,0),1),"")</f>
        <v/>
      </c>
      <c r="C118" s="36" t="str">
        <f>IFERROR(INDEX(Etapa5!$B$8:$H$307,MATCH(LARGE(Etapa5!$H$8:$H$307,$A118),Etapa5!$H$8:$H$307,0),2),"")</f>
        <v/>
      </c>
      <c r="D118" s="14" t="str">
        <f>IF(B118="","",IFERROR(AVERAGE(Etapa1!D118,Etapa2!D118,Etapa3!D118,Etapa4!D118,Etapa5!D118),""))</f>
        <v/>
      </c>
      <c r="E118" s="36" t="str">
        <f>IFERROR(INDEX(Etapa5!$B$8:$H$307,MATCH(LARGE(Etapa5!$H$8:$H$307,$A118),Etapa5!$H$8:$H$307,0),4),"")</f>
        <v/>
      </c>
      <c r="F118" s="29" t="str">
        <f t="shared" si="4"/>
        <v/>
      </c>
      <c r="G118" s="29" t="str">
        <f t="shared" si="5"/>
        <v/>
      </c>
      <c r="H118" s="41" t="str">
        <f>IF($B118="","",IFERROR(INDEX(Proc!$B$8:$F$57,MATCH(Apro!$C118,Proc!$E$8:$E$57,0),1),""))</f>
        <v/>
      </c>
      <c r="I118" s="41" t="str">
        <f>IF($B118="","",IFERROR(INDEX(Proc!$B$8:$F$57,MATCH(Apro!$C118,Proc!$E$8:$E$57,0),2),""))</f>
        <v/>
      </c>
      <c r="J118" s="42" t="str">
        <f>IF($B118="","",IFERROR(INDEX(Proc!$B$8:$F$57,MATCH(Apro!$C118,Proc!$E$8:$E$57,0),5),""))</f>
        <v/>
      </c>
      <c r="K118" s="30"/>
      <c r="L118" s="49"/>
      <c r="M118" s="69" t="str">
        <f t="shared" si="6"/>
        <v/>
      </c>
    </row>
    <row r="119" spans="1:13" ht="24.95" customHeight="1">
      <c r="A119" s="34">
        <v>112</v>
      </c>
      <c r="B119" s="36" t="str">
        <f>IFERROR(INDEX(Etapa5!$B$8:$H$307,MATCH(LARGE(Etapa5!$H$8:$H$307,$A119),Etapa5!$H$8:$H$307,0),1),"")</f>
        <v/>
      </c>
      <c r="C119" s="36" t="str">
        <f>IFERROR(INDEX(Etapa5!$B$8:$H$307,MATCH(LARGE(Etapa5!$H$8:$H$307,$A119),Etapa5!$H$8:$H$307,0),2),"")</f>
        <v/>
      </c>
      <c r="D119" s="14" t="str">
        <f>IF(B119="","",IFERROR(AVERAGE(Etapa1!D119,Etapa2!D119,Etapa3!D119,Etapa4!D119,Etapa5!D119),""))</f>
        <v/>
      </c>
      <c r="E119" s="36" t="str">
        <f>IFERROR(INDEX(Etapa5!$B$8:$H$307,MATCH(LARGE(Etapa5!$H$8:$H$307,$A119),Etapa5!$H$8:$H$307,0),4),"")</f>
        <v/>
      </c>
      <c r="F119" s="29" t="str">
        <f t="shared" si="4"/>
        <v/>
      </c>
      <c r="G119" s="29" t="str">
        <f t="shared" si="5"/>
        <v/>
      </c>
      <c r="H119" s="41" t="str">
        <f>IF($B119="","",IFERROR(INDEX(Proc!$B$8:$F$57,MATCH(Apro!$C119,Proc!$E$8:$E$57,0),1),""))</f>
        <v/>
      </c>
      <c r="I119" s="41" t="str">
        <f>IF($B119="","",IFERROR(INDEX(Proc!$B$8:$F$57,MATCH(Apro!$C119,Proc!$E$8:$E$57,0),2),""))</f>
        <v/>
      </c>
      <c r="J119" s="42" t="str">
        <f>IF($B119="","",IFERROR(INDEX(Proc!$B$8:$F$57,MATCH(Apro!$C119,Proc!$E$8:$E$57,0),5),""))</f>
        <v/>
      </c>
      <c r="K119" s="30"/>
      <c r="L119" s="49"/>
      <c r="M119" s="69" t="str">
        <f t="shared" si="6"/>
        <v/>
      </c>
    </row>
    <row r="120" spans="1:13" ht="24.95" customHeight="1">
      <c r="A120" s="34">
        <v>113</v>
      </c>
      <c r="B120" s="36" t="str">
        <f>IFERROR(INDEX(Etapa5!$B$8:$H$307,MATCH(LARGE(Etapa5!$H$8:$H$307,$A120),Etapa5!$H$8:$H$307,0),1),"")</f>
        <v/>
      </c>
      <c r="C120" s="36" t="str">
        <f>IFERROR(INDEX(Etapa5!$B$8:$H$307,MATCH(LARGE(Etapa5!$H$8:$H$307,$A120),Etapa5!$H$8:$H$307,0),2),"")</f>
        <v/>
      </c>
      <c r="D120" s="14" t="str">
        <f>IF(B120="","",IFERROR(AVERAGE(Etapa1!D120,Etapa2!D120,Etapa3!D120,Etapa4!D120,Etapa5!D120),""))</f>
        <v/>
      </c>
      <c r="E120" s="36" t="str">
        <f>IFERROR(INDEX(Etapa5!$B$8:$H$307,MATCH(LARGE(Etapa5!$H$8:$H$307,$A120),Etapa5!$H$8:$H$307,0),4),"")</f>
        <v/>
      </c>
      <c r="F120" s="29" t="str">
        <f t="shared" si="4"/>
        <v/>
      </c>
      <c r="G120" s="29" t="str">
        <f t="shared" si="5"/>
        <v/>
      </c>
      <c r="H120" s="41" t="str">
        <f>IF($B120="","",IFERROR(INDEX(Proc!$B$8:$F$57,MATCH(Apro!$C120,Proc!$E$8:$E$57,0),1),""))</f>
        <v/>
      </c>
      <c r="I120" s="41" t="str">
        <f>IF($B120="","",IFERROR(INDEX(Proc!$B$8:$F$57,MATCH(Apro!$C120,Proc!$E$8:$E$57,0),2),""))</f>
        <v/>
      </c>
      <c r="J120" s="42" t="str">
        <f>IF($B120="","",IFERROR(INDEX(Proc!$B$8:$F$57,MATCH(Apro!$C120,Proc!$E$8:$E$57,0),5),""))</f>
        <v/>
      </c>
      <c r="K120" s="30"/>
      <c r="L120" s="49"/>
      <c r="M120" s="69" t="str">
        <f t="shared" si="6"/>
        <v/>
      </c>
    </row>
    <row r="121" spans="1:13" ht="24.95" customHeight="1">
      <c r="A121" s="34">
        <v>114</v>
      </c>
      <c r="B121" s="36" t="str">
        <f>IFERROR(INDEX(Etapa5!$B$8:$H$307,MATCH(LARGE(Etapa5!$H$8:$H$307,$A121),Etapa5!$H$8:$H$307,0),1),"")</f>
        <v/>
      </c>
      <c r="C121" s="36" t="str">
        <f>IFERROR(INDEX(Etapa5!$B$8:$H$307,MATCH(LARGE(Etapa5!$H$8:$H$307,$A121),Etapa5!$H$8:$H$307,0),2),"")</f>
        <v/>
      </c>
      <c r="D121" s="14" t="str">
        <f>IF(B121="","",IFERROR(AVERAGE(Etapa1!D121,Etapa2!D121,Etapa3!D121,Etapa4!D121,Etapa5!D121),""))</f>
        <v/>
      </c>
      <c r="E121" s="36" t="str">
        <f>IFERROR(INDEX(Etapa5!$B$8:$H$307,MATCH(LARGE(Etapa5!$H$8:$H$307,$A121),Etapa5!$H$8:$H$307,0),4),"")</f>
        <v/>
      </c>
      <c r="F121" s="29" t="str">
        <f t="shared" si="4"/>
        <v/>
      </c>
      <c r="G121" s="29" t="str">
        <f t="shared" si="5"/>
        <v/>
      </c>
      <c r="H121" s="41" t="str">
        <f>IF($B121="","",IFERROR(INDEX(Proc!$B$8:$F$57,MATCH(Apro!$C121,Proc!$E$8:$E$57,0),1),""))</f>
        <v/>
      </c>
      <c r="I121" s="41" t="str">
        <f>IF($B121="","",IFERROR(INDEX(Proc!$B$8:$F$57,MATCH(Apro!$C121,Proc!$E$8:$E$57,0),2),""))</f>
        <v/>
      </c>
      <c r="J121" s="42" t="str">
        <f>IF($B121="","",IFERROR(INDEX(Proc!$B$8:$F$57,MATCH(Apro!$C121,Proc!$E$8:$E$57,0),5),""))</f>
        <v/>
      </c>
      <c r="K121" s="30"/>
      <c r="L121" s="49"/>
      <c r="M121" s="69" t="str">
        <f t="shared" si="6"/>
        <v/>
      </c>
    </row>
    <row r="122" spans="1:13" ht="24.95" customHeight="1">
      <c r="A122" s="34">
        <v>115</v>
      </c>
      <c r="B122" s="36" t="str">
        <f>IFERROR(INDEX(Etapa5!$B$8:$H$307,MATCH(LARGE(Etapa5!$H$8:$H$307,$A122),Etapa5!$H$8:$H$307,0),1),"")</f>
        <v/>
      </c>
      <c r="C122" s="36" t="str">
        <f>IFERROR(INDEX(Etapa5!$B$8:$H$307,MATCH(LARGE(Etapa5!$H$8:$H$307,$A122),Etapa5!$H$8:$H$307,0),2),"")</f>
        <v/>
      </c>
      <c r="D122" s="14" t="str">
        <f>IF(B122="","",IFERROR(AVERAGE(Etapa1!D122,Etapa2!D122,Etapa3!D122,Etapa4!D122,Etapa5!D122),""))</f>
        <v/>
      </c>
      <c r="E122" s="36" t="str">
        <f>IFERROR(INDEX(Etapa5!$B$8:$H$307,MATCH(LARGE(Etapa5!$H$8:$H$307,$A122),Etapa5!$H$8:$H$307,0),4),"")</f>
        <v/>
      </c>
      <c r="F122" s="29" t="str">
        <f t="shared" si="4"/>
        <v/>
      </c>
      <c r="G122" s="29" t="str">
        <f t="shared" si="5"/>
        <v/>
      </c>
      <c r="H122" s="41" t="str">
        <f>IF($B122="","",IFERROR(INDEX(Proc!$B$8:$F$57,MATCH(Apro!$C122,Proc!$E$8:$E$57,0),1),""))</f>
        <v/>
      </c>
      <c r="I122" s="41" t="str">
        <f>IF($B122="","",IFERROR(INDEX(Proc!$B$8:$F$57,MATCH(Apro!$C122,Proc!$E$8:$E$57,0),2),""))</f>
        <v/>
      </c>
      <c r="J122" s="42" t="str">
        <f>IF($B122="","",IFERROR(INDEX(Proc!$B$8:$F$57,MATCH(Apro!$C122,Proc!$E$8:$E$57,0),5),""))</f>
        <v/>
      </c>
      <c r="K122" s="30"/>
      <c r="L122" s="49"/>
      <c r="M122" s="69" t="str">
        <f t="shared" si="6"/>
        <v/>
      </c>
    </row>
    <row r="123" spans="1:13" ht="24.95" customHeight="1">
      <c r="A123" s="34">
        <v>116</v>
      </c>
      <c r="B123" s="36" t="str">
        <f>IFERROR(INDEX(Etapa5!$B$8:$H$307,MATCH(LARGE(Etapa5!$H$8:$H$307,$A123),Etapa5!$H$8:$H$307,0),1),"")</f>
        <v/>
      </c>
      <c r="C123" s="36" t="str">
        <f>IFERROR(INDEX(Etapa5!$B$8:$H$307,MATCH(LARGE(Etapa5!$H$8:$H$307,$A123),Etapa5!$H$8:$H$307,0),2),"")</f>
        <v/>
      </c>
      <c r="D123" s="14" t="str">
        <f>IF(B123="","",IFERROR(AVERAGE(Etapa1!D123,Etapa2!D123,Etapa3!D123,Etapa4!D123,Etapa5!D123),""))</f>
        <v/>
      </c>
      <c r="E123" s="36" t="str">
        <f>IFERROR(INDEX(Etapa5!$B$8:$H$307,MATCH(LARGE(Etapa5!$H$8:$H$307,$A123),Etapa5!$H$8:$H$307,0),4),"")</f>
        <v/>
      </c>
      <c r="F123" s="29" t="str">
        <f t="shared" si="4"/>
        <v/>
      </c>
      <c r="G123" s="29" t="str">
        <f t="shared" si="5"/>
        <v/>
      </c>
      <c r="H123" s="41" t="str">
        <f>IF($B123="","",IFERROR(INDEX(Proc!$B$8:$F$57,MATCH(Apro!$C123,Proc!$E$8:$E$57,0),1),""))</f>
        <v/>
      </c>
      <c r="I123" s="41" t="str">
        <f>IF($B123="","",IFERROR(INDEX(Proc!$B$8:$F$57,MATCH(Apro!$C123,Proc!$E$8:$E$57,0),2),""))</f>
        <v/>
      </c>
      <c r="J123" s="42" t="str">
        <f>IF($B123="","",IFERROR(INDEX(Proc!$B$8:$F$57,MATCH(Apro!$C123,Proc!$E$8:$E$57,0),5),""))</f>
        <v/>
      </c>
      <c r="K123" s="30"/>
      <c r="L123" s="49"/>
      <c r="M123" s="69" t="str">
        <f t="shared" si="6"/>
        <v/>
      </c>
    </row>
    <row r="124" spans="1:13" ht="24.95" customHeight="1">
      <c r="A124" s="34">
        <v>117</v>
      </c>
      <c r="B124" s="36" t="str">
        <f>IFERROR(INDEX(Etapa5!$B$8:$H$307,MATCH(LARGE(Etapa5!$H$8:$H$307,$A124),Etapa5!$H$8:$H$307,0),1),"")</f>
        <v/>
      </c>
      <c r="C124" s="36" t="str">
        <f>IFERROR(INDEX(Etapa5!$B$8:$H$307,MATCH(LARGE(Etapa5!$H$8:$H$307,$A124),Etapa5!$H$8:$H$307,0),2),"")</f>
        <v/>
      </c>
      <c r="D124" s="14" t="str">
        <f>IF(B124="","",IFERROR(AVERAGE(Etapa1!D124,Etapa2!D124,Etapa3!D124,Etapa4!D124,Etapa5!D124),""))</f>
        <v/>
      </c>
      <c r="E124" s="36" t="str">
        <f>IFERROR(INDEX(Etapa5!$B$8:$H$307,MATCH(LARGE(Etapa5!$H$8:$H$307,$A124),Etapa5!$H$8:$H$307,0),4),"")</f>
        <v/>
      </c>
      <c r="F124" s="29" t="str">
        <f t="shared" si="4"/>
        <v/>
      </c>
      <c r="G124" s="29" t="str">
        <f t="shared" si="5"/>
        <v/>
      </c>
      <c r="H124" s="41" t="str">
        <f>IF($B124="","",IFERROR(INDEX(Proc!$B$8:$F$57,MATCH(Apro!$C124,Proc!$E$8:$E$57,0),1),""))</f>
        <v/>
      </c>
      <c r="I124" s="41" t="str">
        <f>IF($B124="","",IFERROR(INDEX(Proc!$B$8:$F$57,MATCH(Apro!$C124,Proc!$E$8:$E$57,0),2),""))</f>
        <v/>
      </c>
      <c r="J124" s="42" t="str">
        <f>IF($B124="","",IFERROR(INDEX(Proc!$B$8:$F$57,MATCH(Apro!$C124,Proc!$E$8:$E$57,0),5),""))</f>
        <v/>
      </c>
      <c r="K124" s="30"/>
      <c r="L124" s="49"/>
      <c r="M124" s="69" t="str">
        <f t="shared" si="6"/>
        <v/>
      </c>
    </row>
    <row r="125" spans="1:13" ht="24.95" customHeight="1">
      <c r="A125" s="34">
        <v>118</v>
      </c>
      <c r="B125" s="36" t="str">
        <f>IFERROR(INDEX(Etapa5!$B$8:$H$307,MATCH(LARGE(Etapa5!$H$8:$H$307,$A125),Etapa5!$H$8:$H$307,0),1),"")</f>
        <v/>
      </c>
      <c r="C125" s="36" t="str">
        <f>IFERROR(INDEX(Etapa5!$B$8:$H$307,MATCH(LARGE(Etapa5!$H$8:$H$307,$A125),Etapa5!$H$8:$H$307,0),2),"")</f>
        <v/>
      </c>
      <c r="D125" s="14" t="str">
        <f>IF(B125="","",IFERROR(AVERAGE(Etapa1!D125,Etapa2!D125,Etapa3!D125,Etapa4!D125,Etapa5!D125),""))</f>
        <v/>
      </c>
      <c r="E125" s="36" t="str">
        <f>IFERROR(INDEX(Etapa5!$B$8:$H$307,MATCH(LARGE(Etapa5!$H$8:$H$307,$A125),Etapa5!$H$8:$H$307,0),4),"")</f>
        <v/>
      </c>
      <c r="F125" s="29" t="str">
        <f t="shared" si="4"/>
        <v/>
      </c>
      <c r="G125" s="29" t="str">
        <f t="shared" si="5"/>
        <v/>
      </c>
      <c r="H125" s="41" t="str">
        <f>IF($B125="","",IFERROR(INDEX(Proc!$B$8:$F$57,MATCH(Apro!$C125,Proc!$E$8:$E$57,0),1),""))</f>
        <v/>
      </c>
      <c r="I125" s="41" t="str">
        <f>IF($B125="","",IFERROR(INDEX(Proc!$B$8:$F$57,MATCH(Apro!$C125,Proc!$E$8:$E$57,0),2),""))</f>
        <v/>
      </c>
      <c r="J125" s="42" t="str">
        <f>IF($B125="","",IFERROR(INDEX(Proc!$B$8:$F$57,MATCH(Apro!$C125,Proc!$E$8:$E$57,0),5),""))</f>
        <v/>
      </c>
      <c r="K125" s="30"/>
      <c r="L125" s="49"/>
      <c r="M125" s="69" t="str">
        <f t="shared" si="6"/>
        <v/>
      </c>
    </row>
    <row r="126" spans="1:13" ht="24.95" customHeight="1">
      <c r="A126" s="34">
        <v>119</v>
      </c>
      <c r="B126" s="36" t="str">
        <f>IFERROR(INDEX(Etapa5!$B$8:$H$307,MATCH(LARGE(Etapa5!$H$8:$H$307,$A126),Etapa5!$H$8:$H$307,0),1),"")</f>
        <v/>
      </c>
      <c r="C126" s="36" t="str">
        <f>IFERROR(INDEX(Etapa5!$B$8:$H$307,MATCH(LARGE(Etapa5!$H$8:$H$307,$A126),Etapa5!$H$8:$H$307,0),2),"")</f>
        <v/>
      </c>
      <c r="D126" s="14" t="str">
        <f>IF(B126="","",IFERROR(AVERAGE(Etapa1!D126,Etapa2!D126,Etapa3!D126,Etapa4!D126,Etapa5!D126),""))</f>
        <v/>
      </c>
      <c r="E126" s="36" t="str">
        <f>IFERROR(INDEX(Etapa5!$B$8:$H$307,MATCH(LARGE(Etapa5!$H$8:$H$307,$A126),Etapa5!$H$8:$H$307,0),4),"")</f>
        <v/>
      </c>
      <c r="F126" s="29" t="str">
        <f t="shared" si="4"/>
        <v/>
      </c>
      <c r="G126" s="29" t="str">
        <f t="shared" si="5"/>
        <v/>
      </c>
      <c r="H126" s="41" t="str">
        <f>IF($B126="","",IFERROR(INDEX(Proc!$B$8:$F$57,MATCH(Apro!$C126,Proc!$E$8:$E$57,0),1),""))</f>
        <v/>
      </c>
      <c r="I126" s="41" t="str">
        <f>IF($B126="","",IFERROR(INDEX(Proc!$B$8:$F$57,MATCH(Apro!$C126,Proc!$E$8:$E$57,0),2),""))</f>
        <v/>
      </c>
      <c r="J126" s="42" t="str">
        <f>IF($B126="","",IFERROR(INDEX(Proc!$B$8:$F$57,MATCH(Apro!$C126,Proc!$E$8:$E$57,0),5),""))</f>
        <v/>
      </c>
      <c r="K126" s="30"/>
      <c r="L126" s="49"/>
      <c r="M126" s="69" t="str">
        <f t="shared" si="6"/>
        <v/>
      </c>
    </row>
    <row r="127" spans="1:13" ht="24.95" customHeight="1">
      <c r="A127" s="34">
        <v>120</v>
      </c>
      <c r="B127" s="36" t="str">
        <f>IFERROR(INDEX(Etapa5!$B$8:$H$307,MATCH(LARGE(Etapa5!$H$8:$H$307,$A127),Etapa5!$H$8:$H$307,0),1),"")</f>
        <v/>
      </c>
      <c r="C127" s="36" t="str">
        <f>IFERROR(INDEX(Etapa5!$B$8:$H$307,MATCH(LARGE(Etapa5!$H$8:$H$307,$A127),Etapa5!$H$8:$H$307,0),2),"")</f>
        <v/>
      </c>
      <c r="D127" s="14" t="str">
        <f>IF(B127="","",IFERROR(AVERAGE(Etapa1!D127,Etapa2!D127,Etapa3!D127,Etapa4!D127,Etapa5!D127),""))</f>
        <v/>
      </c>
      <c r="E127" s="36" t="str">
        <f>IFERROR(INDEX(Etapa5!$B$8:$H$307,MATCH(LARGE(Etapa5!$H$8:$H$307,$A127),Etapa5!$H$8:$H$307,0),4),"")</f>
        <v/>
      </c>
      <c r="F127" s="29" t="str">
        <f t="shared" si="4"/>
        <v/>
      </c>
      <c r="G127" s="29" t="str">
        <f t="shared" si="5"/>
        <v/>
      </c>
      <c r="H127" s="41" t="str">
        <f>IF($B127="","",IFERROR(INDEX(Proc!$B$8:$F$57,MATCH(Apro!$C127,Proc!$E$8:$E$57,0),1),""))</f>
        <v/>
      </c>
      <c r="I127" s="41" t="str">
        <f>IF($B127="","",IFERROR(INDEX(Proc!$B$8:$F$57,MATCH(Apro!$C127,Proc!$E$8:$E$57,0),2),""))</f>
        <v/>
      </c>
      <c r="J127" s="42" t="str">
        <f>IF($B127="","",IFERROR(INDEX(Proc!$B$8:$F$57,MATCH(Apro!$C127,Proc!$E$8:$E$57,0),5),""))</f>
        <v/>
      </c>
      <c r="K127" s="30"/>
      <c r="L127" s="49"/>
      <c r="M127" s="69" t="str">
        <f t="shared" si="6"/>
        <v/>
      </c>
    </row>
    <row r="128" spans="1:13" ht="24.95" customHeight="1">
      <c r="A128" s="34">
        <v>121</v>
      </c>
      <c r="B128" s="36" t="str">
        <f>IFERROR(INDEX(Etapa5!$B$8:$H$307,MATCH(LARGE(Etapa5!$H$8:$H$307,$A128),Etapa5!$H$8:$H$307,0),1),"")</f>
        <v/>
      </c>
      <c r="C128" s="36" t="str">
        <f>IFERROR(INDEX(Etapa5!$B$8:$H$307,MATCH(LARGE(Etapa5!$H$8:$H$307,$A128),Etapa5!$H$8:$H$307,0),2),"")</f>
        <v/>
      </c>
      <c r="D128" s="14" t="str">
        <f>IF(B128="","",IFERROR(AVERAGE(Etapa1!D128,Etapa2!D128,Etapa3!D128,Etapa4!D128,Etapa5!D128),""))</f>
        <v/>
      </c>
      <c r="E128" s="36" t="str">
        <f>IFERROR(INDEX(Etapa5!$B$8:$H$307,MATCH(LARGE(Etapa5!$H$8:$H$307,$A128),Etapa5!$H$8:$H$307,0),4),"")</f>
        <v/>
      </c>
      <c r="F128" s="29" t="str">
        <f t="shared" si="4"/>
        <v/>
      </c>
      <c r="G128" s="29" t="str">
        <f t="shared" si="5"/>
        <v/>
      </c>
      <c r="H128" s="41" t="str">
        <f>IF($B128="","",IFERROR(INDEX(Proc!$B$8:$F$57,MATCH(Apro!$C128,Proc!$E$8:$E$57,0),1),""))</f>
        <v/>
      </c>
      <c r="I128" s="41" t="str">
        <f>IF($B128="","",IFERROR(INDEX(Proc!$B$8:$F$57,MATCH(Apro!$C128,Proc!$E$8:$E$57,0),2),""))</f>
        <v/>
      </c>
      <c r="J128" s="42" t="str">
        <f>IF($B128="","",IFERROR(INDEX(Proc!$B$8:$F$57,MATCH(Apro!$C128,Proc!$E$8:$E$57,0),5),""))</f>
        <v/>
      </c>
      <c r="K128" s="30"/>
      <c r="L128" s="49"/>
      <c r="M128" s="69" t="str">
        <f t="shared" si="6"/>
        <v/>
      </c>
    </row>
    <row r="129" spans="1:13" ht="24.95" customHeight="1">
      <c r="A129" s="34">
        <v>122</v>
      </c>
      <c r="B129" s="36" t="str">
        <f>IFERROR(INDEX(Etapa5!$B$8:$H$307,MATCH(LARGE(Etapa5!$H$8:$H$307,$A129),Etapa5!$H$8:$H$307,0),1),"")</f>
        <v/>
      </c>
      <c r="C129" s="36" t="str">
        <f>IFERROR(INDEX(Etapa5!$B$8:$H$307,MATCH(LARGE(Etapa5!$H$8:$H$307,$A129),Etapa5!$H$8:$H$307,0),2),"")</f>
        <v/>
      </c>
      <c r="D129" s="14" t="str">
        <f>IF(B129="","",IFERROR(AVERAGE(Etapa1!D129,Etapa2!D129,Etapa3!D129,Etapa4!D129,Etapa5!D129),""))</f>
        <v/>
      </c>
      <c r="E129" s="36" t="str">
        <f>IFERROR(INDEX(Etapa5!$B$8:$H$307,MATCH(LARGE(Etapa5!$H$8:$H$307,$A129),Etapa5!$H$8:$H$307,0),4),"")</f>
        <v/>
      </c>
      <c r="F129" s="29" t="str">
        <f t="shared" si="4"/>
        <v/>
      </c>
      <c r="G129" s="29" t="str">
        <f t="shared" si="5"/>
        <v/>
      </c>
      <c r="H129" s="41" t="str">
        <f>IF($B129="","",IFERROR(INDEX(Proc!$B$8:$F$57,MATCH(Apro!$C129,Proc!$E$8:$E$57,0),1),""))</f>
        <v/>
      </c>
      <c r="I129" s="41" t="str">
        <f>IF($B129="","",IFERROR(INDEX(Proc!$B$8:$F$57,MATCH(Apro!$C129,Proc!$E$8:$E$57,0),2),""))</f>
        <v/>
      </c>
      <c r="J129" s="42" t="str">
        <f>IF($B129="","",IFERROR(INDEX(Proc!$B$8:$F$57,MATCH(Apro!$C129,Proc!$E$8:$E$57,0),5),""))</f>
        <v/>
      </c>
      <c r="K129" s="30"/>
      <c r="L129" s="49"/>
      <c r="M129" s="69" t="str">
        <f t="shared" si="6"/>
        <v/>
      </c>
    </row>
    <row r="130" spans="1:13" ht="24.95" customHeight="1">
      <c r="A130" s="34">
        <v>123</v>
      </c>
      <c r="B130" s="36" t="str">
        <f>IFERROR(INDEX(Etapa5!$B$8:$H$307,MATCH(LARGE(Etapa5!$H$8:$H$307,$A130),Etapa5!$H$8:$H$307,0),1),"")</f>
        <v/>
      </c>
      <c r="C130" s="36" t="str">
        <f>IFERROR(INDEX(Etapa5!$B$8:$H$307,MATCH(LARGE(Etapa5!$H$8:$H$307,$A130),Etapa5!$H$8:$H$307,0),2),"")</f>
        <v/>
      </c>
      <c r="D130" s="14" t="str">
        <f>IF(B130="","",IFERROR(AVERAGE(Etapa1!D130,Etapa2!D130,Etapa3!D130,Etapa4!D130,Etapa5!D130),""))</f>
        <v/>
      </c>
      <c r="E130" s="36" t="str">
        <f>IFERROR(INDEX(Etapa5!$B$8:$H$307,MATCH(LARGE(Etapa5!$H$8:$H$307,$A130),Etapa5!$H$8:$H$307,0),4),"")</f>
        <v/>
      </c>
      <c r="F130" s="29" t="str">
        <f t="shared" si="4"/>
        <v/>
      </c>
      <c r="G130" s="29" t="str">
        <f t="shared" si="5"/>
        <v/>
      </c>
      <c r="H130" s="41" t="str">
        <f>IF($B130="","",IFERROR(INDEX(Proc!$B$8:$F$57,MATCH(Apro!$C130,Proc!$E$8:$E$57,0),1),""))</f>
        <v/>
      </c>
      <c r="I130" s="41" t="str">
        <f>IF($B130="","",IFERROR(INDEX(Proc!$B$8:$F$57,MATCH(Apro!$C130,Proc!$E$8:$E$57,0),2),""))</f>
        <v/>
      </c>
      <c r="J130" s="42" t="str">
        <f>IF($B130="","",IFERROR(INDEX(Proc!$B$8:$F$57,MATCH(Apro!$C130,Proc!$E$8:$E$57,0),5),""))</f>
        <v/>
      </c>
      <c r="K130" s="30"/>
      <c r="L130" s="49"/>
      <c r="M130" s="69" t="str">
        <f t="shared" si="6"/>
        <v/>
      </c>
    </row>
    <row r="131" spans="1:13" ht="24.95" customHeight="1">
      <c r="A131" s="34">
        <v>124</v>
      </c>
      <c r="B131" s="36" t="str">
        <f>IFERROR(INDEX(Etapa5!$B$8:$H$307,MATCH(LARGE(Etapa5!$H$8:$H$307,$A131),Etapa5!$H$8:$H$307,0),1),"")</f>
        <v/>
      </c>
      <c r="C131" s="36" t="str">
        <f>IFERROR(INDEX(Etapa5!$B$8:$H$307,MATCH(LARGE(Etapa5!$H$8:$H$307,$A131),Etapa5!$H$8:$H$307,0),2),"")</f>
        <v/>
      </c>
      <c r="D131" s="14" t="str">
        <f>IF(B131="","",IFERROR(AVERAGE(Etapa1!D131,Etapa2!D131,Etapa3!D131,Etapa4!D131,Etapa5!D131),""))</f>
        <v/>
      </c>
      <c r="E131" s="36" t="str">
        <f>IFERROR(INDEX(Etapa5!$B$8:$H$307,MATCH(LARGE(Etapa5!$H$8:$H$307,$A131),Etapa5!$H$8:$H$307,0),4),"")</f>
        <v/>
      </c>
      <c r="F131" s="29" t="str">
        <f t="shared" si="4"/>
        <v/>
      </c>
      <c r="G131" s="29" t="str">
        <f t="shared" si="5"/>
        <v/>
      </c>
      <c r="H131" s="41" t="str">
        <f>IF($B131="","",IFERROR(INDEX(Proc!$B$8:$F$57,MATCH(Apro!$C131,Proc!$E$8:$E$57,0),1),""))</f>
        <v/>
      </c>
      <c r="I131" s="41" t="str">
        <f>IF($B131="","",IFERROR(INDEX(Proc!$B$8:$F$57,MATCH(Apro!$C131,Proc!$E$8:$E$57,0),2),""))</f>
        <v/>
      </c>
      <c r="J131" s="42" t="str">
        <f>IF($B131="","",IFERROR(INDEX(Proc!$B$8:$F$57,MATCH(Apro!$C131,Proc!$E$8:$E$57,0),5),""))</f>
        <v/>
      </c>
      <c r="K131" s="30"/>
      <c r="L131" s="49"/>
      <c r="M131" s="69" t="str">
        <f t="shared" si="6"/>
        <v/>
      </c>
    </row>
    <row r="132" spans="1:13" ht="24.95" customHeight="1">
      <c r="A132" s="34">
        <v>125</v>
      </c>
      <c r="B132" s="36" t="str">
        <f>IFERROR(INDEX(Etapa5!$B$8:$H$307,MATCH(LARGE(Etapa5!$H$8:$H$307,$A132),Etapa5!$H$8:$H$307,0),1),"")</f>
        <v/>
      </c>
      <c r="C132" s="36" t="str">
        <f>IFERROR(INDEX(Etapa5!$B$8:$H$307,MATCH(LARGE(Etapa5!$H$8:$H$307,$A132),Etapa5!$H$8:$H$307,0),2),"")</f>
        <v/>
      </c>
      <c r="D132" s="14" t="str">
        <f>IF(B132="","",IFERROR(AVERAGE(Etapa1!D132,Etapa2!D132,Etapa3!D132,Etapa4!D132,Etapa5!D132),""))</f>
        <v/>
      </c>
      <c r="E132" s="36" t="str">
        <f>IFERROR(INDEX(Etapa5!$B$8:$H$307,MATCH(LARGE(Etapa5!$H$8:$H$307,$A132),Etapa5!$H$8:$H$307,0),4),"")</f>
        <v/>
      </c>
      <c r="F132" s="29" t="str">
        <f t="shared" si="4"/>
        <v/>
      </c>
      <c r="G132" s="29" t="str">
        <f t="shared" si="5"/>
        <v/>
      </c>
      <c r="H132" s="41" t="str">
        <f>IF($B132="","",IFERROR(INDEX(Proc!$B$8:$F$57,MATCH(Apro!$C132,Proc!$E$8:$E$57,0),1),""))</f>
        <v/>
      </c>
      <c r="I132" s="41" t="str">
        <f>IF($B132="","",IFERROR(INDEX(Proc!$B$8:$F$57,MATCH(Apro!$C132,Proc!$E$8:$E$57,0),2),""))</f>
        <v/>
      </c>
      <c r="J132" s="42" t="str">
        <f>IF($B132="","",IFERROR(INDEX(Proc!$B$8:$F$57,MATCH(Apro!$C132,Proc!$E$8:$E$57,0),5),""))</f>
        <v/>
      </c>
      <c r="K132" s="30"/>
      <c r="L132" s="49"/>
      <c r="M132" s="69" t="str">
        <f t="shared" si="6"/>
        <v/>
      </c>
    </row>
    <row r="133" spans="1:13" ht="24.95" customHeight="1">
      <c r="A133" s="34">
        <v>126</v>
      </c>
      <c r="B133" s="36" t="str">
        <f>IFERROR(INDEX(Etapa5!$B$8:$H$307,MATCH(LARGE(Etapa5!$H$8:$H$307,$A133),Etapa5!$H$8:$H$307,0),1),"")</f>
        <v/>
      </c>
      <c r="C133" s="36" t="str">
        <f>IFERROR(INDEX(Etapa5!$B$8:$H$307,MATCH(LARGE(Etapa5!$H$8:$H$307,$A133),Etapa5!$H$8:$H$307,0),2),"")</f>
        <v/>
      </c>
      <c r="D133" s="14" t="str">
        <f>IF(B133="","",IFERROR(AVERAGE(Etapa1!D133,Etapa2!D133,Etapa3!D133,Etapa4!D133,Etapa5!D133),""))</f>
        <v/>
      </c>
      <c r="E133" s="36" t="str">
        <f>IFERROR(INDEX(Etapa5!$B$8:$H$307,MATCH(LARGE(Etapa5!$H$8:$H$307,$A133),Etapa5!$H$8:$H$307,0),4),"")</f>
        <v/>
      </c>
      <c r="F133" s="29" t="str">
        <f t="shared" si="4"/>
        <v/>
      </c>
      <c r="G133" s="29" t="str">
        <f t="shared" si="5"/>
        <v/>
      </c>
      <c r="H133" s="41" t="str">
        <f>IF($B133="","",IFERROR(INDEX(Proc!$B$8:$F$57,MATCH(Apro!$C133,Proc!$E$8:$E$57,0),1),""))</f>
        <v/>
      </c>
      <c r="I133" s="41" t="str">
        <f>IF($B133="","",IFERROR(INDEX(Proc!$B$8:$F$57,MATCH(Apro!$C133,Proc!$E$8:$E$57,0),2),""))</f>
        <v/>
      </c>
      <c r="J133" s="42" t="str">
        <f>IF($B133="","",IFERROR(INDEX(Proc!$B$8:$F$57,MATCH(Apro!$C133,Proc!$E$8:$E$57,0),5),""))</f>
        <v/>
      </c>
      <c r="K133" s="30"/>
      <c r="L133" s="49"/>
      <c r="M133" s="69" t="str">
        <f t="shared" si="6"/>
        <v/>
      </c>
    </row>
    <row r="134" spans="1:13" ht="24.95" customHeight="1">
      <c r="A134" s="34">
        <v>127</v>
      </c>
      <c r="B134" s="36" t="str">
        <f>IFERROR(INDEX(Etapa5!$B$8:$H$307,MATCH(LARGE(Etapa5!$H$8:$H$307,$A134),Etapa5!$H$8:$H$307,0),1),"")</f>
        <v/>
      </c>
      <c r="C134" s="36" t="str">
        <f>IFERROR(INDEX(Etapa5!$B$8:$H$307,MATCH(LARGE(Etapa5!$H$8:$H$307,$A134),Etapa5!$H$8:$H$307,0),2),"")</f>
        <v/>
      </c>
      <c r="D134" s="14" t="str">
        <f>IF(B134="","",IFERROR(AVERAGE(Etapa1!D134,Etapa2!D134,Etapa3!D134,Etapa4!D134,Etapa5!D134),""))</f>
        <v/>
      </c>
      <c r="E134" s="36" t="str">
        <f>IFERROR(INDEX(Etapa5!$B$8:$H$307,MATCH(LARGE(Etapa5!$H$8:$H$307,$A134),Etapa5!$H$8:$H$307,0),4),"")</f>
        <v/>
      </c>
      <c r="F134" s="29" t="str">
        <f t="shared" si="4"/>
        <v/>
      </c>
      <c r="G134" s="29" t="str">
        <f t="shared" si="5"/>
        <v/>
      </c>
      <c r="H134" s="41" t="str">
        <f>IF($B134="","",IFERROR(INDEX(Proc!$B$8:$F$57,MATCH(Apro!$C134,Proc!$E$8:$E$57,0),1),""))</f>
        <v/>
      </c>
      <c r="I134" s="41" t="str">
        <f>IF($B134="","",IFERROR(INDEX(Proc!$B$8:$F$57,MATCH(Apro!$C134,Proc!$E$8:$E$57,0),2),""))</f>
        <v/>
      </c>
      <c r="J134" s="42" t="str">
        <f>IF($B134="","",IFERROR(INDEX(Proc!$B$8:$F$57,MATCH(Apro!$C134,Proc!$E$8:$E$57,0),5),""))</f>
        <v/>
      </c>
      <c r="K134" s="30"/>
      <c r="L134" s="49"/>
      <c r="M134" s="69" t="str">
        <f t="shared" si="6"/>
        <v/>
      </c>
    </row>
    <row r="135" spans="1:13" ht="24.95" customHeight="1">
      <c r="A135" s="34">
        <v>128</v>
      </c>
      <c r="B135" s="36" t="str">
        <f>IFERROR(INDEX(Etapa5!$B$8:$H$307,MATCH(LARGE(Etapa5!$H$8:$H$307,$A135),Etapa5!$H$8:$H$307,0),1),"")</f>
        <v/>
      </c>
      <c r="C135" s="36" t="str">
        <f>IFERROR(INDEX(Etapa5!$B$8:$H$307,MATCH(LARGE(Etapa5!$H$8:$H$307,$A135),Etapa5!$H$8:$H$307,0),2),"")</f>
        <v/>
      </c>
      <c r="D135" s="14" t="str">
        <f>IF(B135="","",IFERROR(AVERAGE(Etapa1!D135,Etapa2!D135,Etapa3!D135,Etapa4!D135,Etapa5!D135),""))</f>
        <v/>
      </c>
      <c r="E135" s="36" t="str">
        <f>IFERROR(INDEX(Etapa5!$B$8:$H$307,MATCH(LARGE(Etapa5!$H$8:$H$307,$A135),Etapa5!$H$8:$H$307,0),4),"")</f>
        <v/>
      </c>
      <c r="F135" s="29" t="str">
        <f t="shared" si="4"/>
        <v/>
      </c>
      <c r="G135" s="29" t="str">
        <f t="shared" si="5"/>
        <v/>
      </c>
      <c r="H135" s="41" t="str">
        <f>IF($B135="","",IFERROR(INDEX(Proc!$B$8:$F$57,MATCH(Apro!$C135,Proc!$E$8:$E$57,0),1),""))</f>
        <v/>
      </c>
      <c r="I135" s="41" t="str">
        <f>IF($B135="","",IFERROR(INDEX(Proc!$B$8:$F$57,MATCH(Apro!$C135,Proc!$E$8:$E$57,0),2),""))</f>
        <v/>
      </c>
      <c r="J135" s="42" t="str">
        <f>IF($B135="","",IFERROR(INDEX(Proc!$B$8:$F$57,MATCH(Apro!$C135,Proc!$E$8:$E$57,0),5),""))</f>
        <v/>
      </c>
      <c r="K135" s="30"/>
      <c r="L135" s="49"/>
      <c r="M135" s="69" t="str">
        <f t="shared" si="6"/>
        <v/>
      </c>
    </row>
    <row r="136" spans="1:13" ht="24.95" customHeight="1">
      <c r="A136" s="34">
        <v>129</v>
      </c>
      <c r="B136" s="36" t="str">
        <f>IFERROR(INDEX(Etapa5!$B$8:$H$307,MATCH(LARGE(Etapa5!$H$8:$H$307,$A136),Etapa5!$H$8:$H$307,0),1),"")</f>
        <v/>
      </c>
      <c r="C136" s="36" t="str">
        <f>IFERROR(INDEX(Etapa5!$B$8:$H$307,MATCH(LARGE(Etapa5!$H$8:$H$307,$A136),Etapa5!$H$8:$H$307,0),2),"")</f>
        <v/>
      </c>
      <c r="D136" s="14" t="str">
        <f>IF(B136="","",IFERROR(AVERAGE(Etapa1!D136,Etapa2!D136,Etapa3!D136,Etapa4!D136,Etapa5!D136),""))</f>
        <v/>
      </c>
      <c r="E136" s="36" t="str">
        <f>IFERROR(INDEX(Etapa5!$B$8:$H$307,MATCH(LARGE(Etapa5!$H$8:$H$307,$A136),Etapa5!$H$8:$H$307,0),4),"")</f>
        <v/>
      </c>
      <c r="F136" s="29" t="str">
        <f t="shared" si="4"/>
        <v/>
      </c>
      <c r="G136" s="29" t="str">
        <f t="shared" si="5"/>
        <v/>
      </c>
      <c r="H136" s="41" t="str">
        <f>IF($B136="","",IFERROR(INDEX(Proc!$B$8:$F$57,MATCH(Apro!$C136,Proc!$E$8:$E$57,0),1),""))</f>
        <v/>
      </c>
      <c r="I136" s="41" t="str">
        <f>IF($B136="","",IFERROR(INDEX(Proc!$B$8:$F$57,MATCH(Apro!$C136,Proc!$E$8:$E$57,0),2),""))</f>
        <v/>
      </c>
      <c r="J136" s="42" t="str">
        <f>IF($B136="","",IFERROR(INDEX(Proc!$B$8:$F$57,MATCH(Apro!$C136,Proc!$E$8:$E$57,0),5),""))</f>
        <v/>
      </c>
      <c r="K136" s="30"/>
      <c r="L136" s="49"/>
      <c r="M136" s="69" t="str">
        <f t="shared" si="6"/>
        <v/>
      </c>
    </row>
    <row r="137" spans="1:13" ht="24.95" customHeight="1">
      <c r="A137" s="34">
        <v>130</v>
      </c>
      <c r="B137" s="36" t="str">
        <f>IFERROR(INDEX(Etapa5!$B$8:$H$307,MATCH(LARGE(Etapa5!$H$8:$H$307,$A137),Etapa5!$H$8:$H$307,0),1),"")</f>
        <v/>
      </c>
      <c r="C137" s="36" t="str">
        <f>IFERROR(INDEX(Etapa5!$B$8:$H$307,MATCH(LARGE(Etapa5!$H$8:$H$307,$A137),Etapa5!$H$8:$H$307,0),2),"")</f>
        <v/>
      </c>
      <c r="D137" s="14" t="str">
        <f>IF(B137="","",IFERROR(AVERAGE(Etapa1!D137,Etapa2!D137,Etapa3!D137,Etapa4!D137,Etapa5!D137),""))</f>
        <v/>
      </c>
      <c r="E137" s="36" t="str">
        <f>IFERROR(INDEX(Etapa5!$B$8:$H$307,MATCH(LARGE(Etapa5!$H$8:$H$307,$A137),Etapa5!$H$8:$H$307,0),4),"")</f>
        <v/>
      </c>
      <c r="F137" s="29" t="str">
        <f t="shared" ref="F137:F200" si="7">IF(OR(B137="",D137=""),"",IFERROR(IF(D137&gt;$S$9,$T$8,IF(D137&gt;$S$10,$T$9,IF(D137&gt;$S$11,$T$10,IF(D137&gt;$S$12,$T$11,$T$12)))),""))</f>
        <v/>
      </c>
      <c r="G137" s="29" t="str">
        <f t="shared" ref="G137:G200" si="8">IF(OR($B137="",$C137=""),"",IFERROR(LEFT($C137,SEARCH("-",$C137)-1),""))</f>
        <v/>
      </c>
      <c r="H137" s="41" t="str">
        <f>IF($B137="","",IFERROR(INDEX(Proc!$B$8:$F$57,MATCH(Apro!$C137,Proc!$E$8:$E$57,0),1),""))</f>
        <v/>
      </c>
      <c r="I137" s="41" t="str">
        <f>IF($B137="","",IFERROR(INDEX(Proc!$B$8:$F$57,MATCH(Apro!$C137,Proc!$E$8:$E$57,0),2),""))</f>
        <v/>
      </c>
      <c r="J137" s="42" t="str">
        <f>IF($B137="","",IFERROR(INDEX(Proc!$B$8:$F$57,MATCH(Apro!$C137,Proc!$E$8:$E$57,0),5),""))</f>
        <v/>
      </c>
      <c r="K137" s="30"/>
      <c r="L137" s="49"/>
      <c r="M137" s="69" t="str">
        <f t="shared" ref="M137:M200" si="9">IF(OR(B137="",E137="",E137&lt;&gt;"Aprovado"),"",D137+(ROW()/100000))</f>
        <v/>
      </c>
    </row>
    <row r="138" spans="1:13" ht="24.95" customHeight="1">
      <c r="A138" s="34">
        <v>131</v>
      </c>
      <c r="B138" s="36" t="str">
        <f>IFERROR(INDEX(Etapa5!$B$8:$H$307,MATCH(LARGE(Etapa5!$H$8:$H$307,$A138),Etapa5!$H$8:$H$307,0),1),"")</f>
        <v/>
      </c>
      <c r="C138" s="36" t="str">
        <f>IFERROR(INDEX(Etapa5!$B$8:$H$307,MATCH(LARGE(Etapa5!$H$8:$H$307,$A138),Etapa5!$H$8:$H$307,0),2),"")</f>
        <v/>
      </c>
      <c r="D138" s="14" t="str">
        <f>IF(B138="","",IFERROR(AVERAGE(Etapa1!D138,Etapa2!D138,Etapa3!D138,Etapa4!D138,Etapa5!D138),""))</f>
        <v/>
      </c>
      <c r="E138" s="36" t="str">
        <f>IFERROR(INDEX(Etapa5!$B$8:$H$307,MATCH(LARGE(Etapa5!$H$8:$H$307,$A138),Etapa5!$H$8:$H$307,0),4),"")</f>
        <v/>
      </c>
      <c r="F138" s="29" t="str">
        <f t="shared" si="7"/>
        <v/>
      </c>
      <c r="G138" s="29" t="str">
        <f t="shared" si="8"/>
        <v/>
      </c>
      <c r="H138" s="41" t="str">
        <f>IF($B138="","",IFERROR(INDEX(Proc!$B$8:$F$57,MATCH(Apro!$C138,Proc!$E$8:$E$57,0),1),""))</f>
        <v/>
      </c>
      <c r="I138" s="41" t="str">
        <f>IF($B138="","",IFERROR(INDEX(Proc!$B$8:$F$57,MATCH(Apro!$C138,Proc!$E$8:$E$57,0),2),""))</f>
        <v/>
      </c>
      <c r="J138" s="42" t="str">
        <f>IF($B138="","",IFERROR(INDEX(Proc!$B$8:$F$57,MATCH(Apro!$C138,Proc!$E$8:$E$57,0),5),""))</f>
        <v/>
      </c>
      <c r="K138" s="30"/>
      <c r="L138" s="49"/>
      <c r="M138" s="69" t="str">
        <f t="shared" si="9"/>
        <v/>
      </c>
    </row>
    <row r="139" spans="1:13" ht="24.95" customHeight="1">
      <c r="A139" s="34">
        <v>132</v>
      </c>
      <c r="B139" s="36" t="str">
        <f>IFERROR(INDEX(Etapa5!$B$8:$H$307,MATCH(LARGE(Etapa5!$H$8:$H$307,$A139),Etapa5!$H$8:$H$307,0),1),"")</f>
        <v/>
      </c>
      <c r="C139" s="36" t="str">
        <f>IFERROR(INDEX(Etapa5!$B$8:$H$307,MATCH(LARGE(Etapa5!$H$8:$H$307,$A139),Etapa5!$H$8:$H$307,0),2),"")</f>
        <v/>
      </c>
      <c r="D139" s="14" t="str">
        <f>IF(B139="","",IFERROR(AVERAGE(Etapa1!D139,Etapa2!D139,Etapa3!D139,Etapa4!D139,Etapa5!D139),""))</f>
        <v/>
      </c>
      <c r="E139" s="36" t="str">
        <f>IFERROR(INDEX(Etapa5!$B$8:$H$307,MATCH(LARGE(Etapa5!$H$8:$H$307,$A139),Etapa5!$H$8:$H$307,0),4),"")</f>
        <v/>
      </c>
      <c r="F139" s="29" t="str">
        <f t="shared" si="7"/>
        <v/>
      </c>
      <c r="G139" s="29" t="str">
        <f t="shared" si="8"/>
        <v/>
      </c>
      <c r="H139" s="41" t="str">
        <f>IF($B139="","",IFERROR(INDEX(Proc!$B$8:$F$57,MATCH(Apro!$C139,Proc!$E$8:$E$57,0),1),""))</f>
        <v/>
      </c>
      <c r="I139" s="41" t="str">
        <f>IF($B139="","",IFERROR(INDEX(Proc!$B$8:$F$57,MATCH(Apro!$C139,Proc!$E$8:$E$57,0),2),""))</f>
        <v/>
      </c>
      <c r="J139" s="42" t="str">
        <f>IF($B139="","",IFERROR(INDEX(Proc!$B$8:$F$57,MATCH(Apro!$C139,Proc!$E$8:$E$57,0),5),""))</f>
        <v/>
      </c>
      <c r="K139" s="30"/>
      <c r="L139" s="49"/>
      <c r="M139" s="69" t="str">
        <f t="shared" si="9"/>
        <v/>
      </c>
    </row>
    <row r="140" spans="1:13" ht="24.95" customHeight="1">
      <c r="A140" s="34">
        <v>133</v>
      </c>
      <c r="B140" s="36" t="str">
        <f>IFERROR(INDEX(Etapa5!$B$8:$H$307,MATCH(LARGE(Etapa5!$H$8:$H$307,$A140),Etapa5!$H$8:$H$307,0),1),"")</f>
        <v/>
      </c>
      <c r="C140" s="36" t="str">
        <f>IFERROR(INDEX(Etapa5!$B$8:$H$307,MATCH(LARGE(Etapa5!$H$8:$H$307,$A140),Etapa5!$H$8:$H$307,0),2),"")</f>
        <v/>
      </c>
      <c r="D140" s="14" t="str">
        <f>IF(B140="","",IFERROR(AVERAGE(Etapa1!D140,Etapa2!D140,Etapa3!D140,Etapa4!D140,Etapa5!D140),""))</f>
        <v/>
      </c>
      <c r="E140" s="36" t="str">
        <f>IFERROR(INDEX(Etapa5!$B$8:$H$307,MATCH(LARGE(Etapa5!$H$8:$H$307,$A140),Etapa5!$H$8:$H$307,0),4),"")</f>
        <v/>
      </c>
      <c r="F140" s="29" t="str">
        <f t="shared" si="7"/>
        <v/>
      </c>
      <c r="G140" s="29" t="str">
        <f t="shared" si="8"/>
        <v/>
      </c>
      <c r="H140" s="41" t="str">
        <f>IF($B140="","",IFERROR(INDEX(Proc!$B$8:$F$57,MATCH(Apro!$C140,Proc!$E$8:$E$57,0),1),""))</f>
        <v/>
      </c>
      <c r="I140" s="41" t="str">
        <f>IF($B140="","",IFERROR(INDEX(Proc!$B$8:$F$57,MATCH(Apro!$C140,Proc!$E$8:$E$57,0),2),""))</f>
        <v/>
      </c>
      <c r="J140" s="42" t="str">
        <f>IF($B140="","",IFERROR(INDEX(Proc!$B$8:$F$57,MATCH(Apro!$C140,Proc!$E$8:$E$57,0),5),""))</f>
        <v/>
      </c>
      <c r="K140" s="30"/>
      <c r="L140" s="49"/>
      <c r="M140" s="69" t="str">
        <f t="shared" si="9"/>
        <v/>
      </c>
    </row>
    <row r="141" spans="1:13" ht="24.95" customHeight="1">
      <c r="A141" s="34">
        <v>134</v>
      </c>
      <c r="B141" s="36" t="str">
        <f>IFERROR(INDEX(Etapa5!$B$8:$H$307,MATCH(LARGE(Etapa5!$H$8:$H$307,$A141),Etapa5!$H$8:$H$307,0),1),"")</f>
        <v/>
      </c>
      <c r="C141" s="36" t="str">
        <f>IFERROR(INDEX(Etapa5!$B$8:$H$307,MATCH(LARGE(Etapa5!$H$8:$H$307,$A141),Etapa5!$H$8:$H$307,0),2),"")</f>
        <v/>
      </c>
      <c r="D141" s="14" t="str">
        <f>IF(B141="","",IFERROR(AVERAGE(Etapa1!D141,Etapa2!D141,Etapa3!D141,Etapa4!D141,Etapa5!D141),""))</f>
        <v/>
      </c>
      <c r="E141" s="36" t="str">
        <f>IFERROR(INDEX(Etapa5!$B$8:$H$307,MATCH(LARGE(Etapa5!$H$8:$H$307,$A141),Etapa5!$H$8:$H$307,0),4),"")</f>
        <v/>
      </c>
      <c r="F141" s="29" t="str">
        <f t="shared" si="7"/>
        <v/>
      </c>
      <c r="G141" s="29" t="str">
        <f t="shared" si="8"/>
        <v/>
      </c>
      <c r="H141" s="41" t="str">
        <f>IF($B141="","",IFERROR(INDEX(Proc!$B$8:$F$57,MATCH(Apro!$C141,Proc!$E$8:$E$57,0),1),""))</f>
        <v/>
      </c>
      <c r="I141" s="41" t="str">
        <f>IF($B141="","",IFERROR(INDEX(Proc!$B$8:$F$57,MATCH(Apro!$C141,Proc!$E$8:$E$57,0),2),""))</f>
        <v/>
      </c>
      <c r="J141" s="42" t="str">
        <f>IF($B141="","",IFERROR(INDEX(Proc!$B$8:$F$57,MATCH(Apro!$C141,Proc!$E$8:$E$57,0),5),""))</f>
        <v/>
      </c>
      <c r="K141" s="30"/>
      <c r="L141" s="49"/>
      <c r="M141" s="69" t="str">
        <f t="shared" si="9"/>
        <v/>
      </c>
    </row>
    <row r="142" spans="1:13" ht="24.95" customHeight="1">
      <c r="A142" s="34">
        <v>135</v>
      </c>
      <c r="B142" s="36" t="str">
        <f>IFERROR(INDEX(Etapa5!$B$8:$H$307,MATCH(LARGE(Etapa5!$H$8:$H$307,$A142),Etapa5!$H$8:$H$307,0),1),"")</f>
        <v/>
      </c>
      <c r="C142" s="36" t="str">
        <f>IFERROR(INDEX(Etapa5!$B$8:$H$307,MATCH(LARGE(Etapa5!$H$8:$H$307,$A142),Etapa5!$H$8:$H$307,0),2),"")</f>
        <v/>
      </c>
      <c r="D142" s="14" t="str">
        <f>IF(B142="","",IFERROR(AVERAGE(Etapa1!D142,Etapa2!D142,Etapa3!D142,Etapa4!D142,Etapa5!D142),""))</f>
        <v/>
      </c>
      <c r="E142" s="36" t="str">
        <f>IFERROR(INDEX(Etapa5!$B$8:$H$307,MATCH(LARGE(Etapa5!$H$8:$H$307,$A142),Etapa5!$H$8:$H$307,0),4),"")</f>
        <v/>
      </c>
      <c r="F142" s="29" t="str">
        <f t="shared" si="7"/>
        <v/>
      </c>
      <c r="G142" s="29" t="str">
        <f t="shared" si="8"/>
        <v/>
      </c>
      <c r="H142" s="41" t="str">
        <f>IF($B142="","",IFERROR(INDEX(Proc!$B$8:$F$57,MATCH(Apro!$C142,Proc!$E$8:$E$57,0),1),""))</f>
        <v/>
      </c>
      <c r="I142" s="41" t="str">
        <f>IF($B142="","",IFERROR(INDEX(Proc!$B$8:$F$57,MATCH(Apro!$C142,Proc!$E$8:$E$57,0),2),""))</f>
        <v/>
      </c>
      <c r="J142" s="42" t="str">
        <f>IF($B142="","",IFERROR(INDEX(Proc!$B$8:$F$57,MATCH(Apro!$C142,Proc!$E$8:$E$57,0),5),""))</f>
        <v/>
      </c>
      <c r="K142" s="30"/>
      <c r="L142" s="49"/>
      <c r="M142" s="69" t="str">
        <f t="shared" si="9"/>
        <v/>
      </c>
    </row>
    <row r="143" spans="1:13" ht="24.95" customHeight="1">
      <c r="A143" s="34">
        <v>136</v>
      </c>
      <c r="B143" s="36" t="str">
        <f>IFERROR(INDEX(Etapa5!$B$8:$H$307,MATCH(LARGE(Etapa5!$H$8:$H$307,$A143),Etapa5!$H$8:$H$307,0),1),"")</f>
        <v/>
      </c>
      <c r="C143" s="36" t="str">
        <f>IFERROR(INDEX(Etapa5!$B$8:$H$307,MATCH(LARGE(Etapa5!$H$8:$H$307,$A143),Etapa5!$H$8:$H$307,0),2),"")</f>
        <v/>
      </c>
      <c r="D143" s="14" t="str">
        <f>IF(B143="","",IFERROR(AVERAGE(Etapa1!D143,Etapa2!D143,Etapa3!D143,Etapa4!D143,Etapa5!D143),""))</f>
        <v/>
      </c>
      <c r="E143" s="36" t="str">
        <f>IFERROR(INDEX(Etapa5!$B$8:$H$307,MATCH(LARGE(Etapa5!$H$8:$H$307,$A143),Etapa5!$H$8:$H$307,0),4),"")</f>
        <v/>
      </c>
      <c r="F143" s="29" t="str">
        <f t="shared" si="7"/>
        <v/>
      </c>
      <c r="G143" s="29" t="str">
        <f t="shared" si="8"/>
        <v/>
      </c>
      <c r="H143" s="41" t="str">
        <f>IF($B143="","",IFERROR(INDEX(Proc!$B$8:$F$57,MATCH(Apro!$C143,Proc!$E$8:$E$57,0),1),""))</f>
        <v/>
      </c>
      <c r="I143" s="41" t="str">
        <f>IF($B143="","",IFERROR(INDEX(Proc!$B$8:$F$57,MATCH(Apro!$C143,Proc!$E$8:$E$57,0),2),""))</f>
        <v/>
      </c>
      <c r="J143" s="42" t="str">
        <f>IF($B143="","",IFERROR(INDEX(Proc!$B$8:$F$57,MATCH(Apro!$C143,Proc!$E$8:$E$57,0),5),""))</f>
        <v/>
      </c>
      <c r="K143" s="30"/>
      <c r="L143" s="49"/>
      <c r="M143" s="69" t="str">
        <f t="shared" si="9"/>
        <v/>
      </c>
    </row>
    <row r="144" spans="1:13" ht="24.95" customHeight="1">
      <c r="A144" s="34">
        <v>137</v>
      </c>
      <c r="B144" s="36" t="str">
        <f>IFERROR(INDEX(Etapa5!$B$8:$H$307,MATCH(LARGE(Etapa5!$H$8:$H$307,$A144),Etapa5!$H$8:$H$307,0),1),"")</f>
        <v/>
      </c>
      <c r="C144" s="36" t="str">
        <f>IFERROR(INDEX(Etapa5!$B$8:$H$307,MATCH(LARGE(Etapa5!$H$8:$H$307,$A144),Etapa5!$H$8:$H$307,0),2),"")</f>
        <v/>
      </c>
      <c r="D144" s="14" t="str">
        <f>IF(B144="","",IFERROR(AVERAGE(Etapa1!D144,Etapa2!D144,Etapa3!D144,Etapa4!D144,Etapa5!D144),""))</f>
        <v/>
      </c>
      <c r="E144" s="36" t="str">
        <f>IFERROR(INDEX(Etapa5!$B$8:$H$307,MATCH(LARGE(Etapa5!$H$8:$H$307,$A144),Etapa5!$H$8:$H$307,0),4),"")</f>
        <v/>
      </c>
      <c r="F144" s="29" t="str">
        <f t="shared" si="7"/>
        <v/>
      </c>
      <c r="G144" s="29" t="str">
        <f t="shared" si="8"/>
        <v/>
      </c>
      <c r="H144" s="41" t="str">
        <f>IF($B144="","",IFERROR(INDEX(Proc!$B$8:$F$57,MATCH(Apro!$C144,Proc!$E$8:$E$57,0),1),""))</f>
        <v/>
      </c>
      <c r="I144" s="41" t="str">
        <f>IF($B144="","",IFERROR(INDEX(Proc!$B$8:$F$57,MATCH(Apro!$C144,Proc!$E$8:$E$57,0),2),""))</f>
        <v/>
      </c>
      <c r="J144" s="42" t="str">
        <f>IF($B144="","",IFERROR(INDEX(Proc!$B$8:$F$57,MATCH(Apro!$C144,Proc!$E$8:$E$57,0),5),""))</f>
        <v/>
      </c>
      <c r="K144" s="30"/>
      <c r="L144" s="49"/>
      <c r="M144" s="69" t="str">
        <f t="shared" si="9"/>
        <v/>
      </c>
    </row>
    <row r="145" spans="1:13" ht="24.95" customHeight="1">
      <c r="A145" s="34">
        <v>138</v>
      </c>
      <c r="B145" s="36" t="str">
        <f>IFERROR(INDEX(Etapa5!$B$8:$H$307,MATCH(LARGE(Etapa5!$H$8:$H$307,$A145),Etapa5!$H$8:$H$307,0),1),"")</f>
        <v/>
      </c>
      <c r="C145" s="36" t="str">
        <f>IFERROR(INDEX(Etapa5!$B$8:$H$307,MATCH(LARGE(Etapa5!$H$8:$H$307,$A145),Etapa5!$H$8:$H$307,0),2),"")</f>
        <v/>
      </c>
      <c r="D145" s="14" t="str">
        <f>IF(B145="","",IFERROR(AVERAGE(Etapa1!D145,Etapa2!D145,Etapa3!D145,Etapa4!D145,Etapa5!D145),""))</f>
        <v/>
      </c>
      <c r="E145" s="36" t="str">
        <f>IFERROR(INDEX(Etapa5!$B$8:$H$307,MATCH(LARGE(Etapa5!$H$8:$H$307,$A145),Etapa5!$H$8:$H$307,0),4),"")</f>
        <v/>
      </c>
      <c r="F145" s="29" t="str">
        <f t="shared" si="7"/>
        <v/>
      </c>
      <c r="G145" s="29" t="str">
        <f t="shared" si="8"/>
        <v/>
      </c>
      <c r="H145" s="41" t="str">
        <f>IF($B145="","",IFERROR(INDEX(Proc!$B$8:$F$57,MATCH(Apro!$C145,Proc!$E$8:$E$57,0),1),""))</f>
        <v/>
      </c>
      <c r="I145" s="41" t="str">
        <f>IF($B145="","",IFERROR(INDEX(Proc!$B$8:$F$57,MATCH(Apro!$C145,Proc!$E$8:$E$57,0),2),""))</f>
        <v/>
      </c>
      <c r="J145" s="42" t="str">
        <f>IF($B145="","",IFERROR(INDEX(Proc!$B$8:$F$57,MATCH(Apro!$C145,Proc!$E$8:$E$57,0),5),""))</f>
        <v/>
      </c>
      <c r="K145" s="30"/>
      <c r="L145" s="49"/>
      <c r="M145" s="69" t="str">
        <f t="shared" si="9"/>
        <v/>
      </c>
    </row>
    <row r="146" spans="1:13" ht="24.95" customHeight="1">
      <c r="A146" s="34">
        <v>139</v>
      </c>
      <c r="B146" s="36" t="str">
        <f>IFERROR(INDEX(Etapa5!$B$8:$H$307,MATCH(LARGE(Etapa5!$H$8:$H$307,$A146),Etapa5!$H$8:$H$307,0),1),"")</f>
        <v/>
      </c>
      <c r="C146" s="36" t="str">
        <f>IFERROR(INDEX(Etapa5!$B$8:$H$307,MATCH(LARGE(Etapa5!$H$8:$H$307,$A146),Etapa5!$H$8:$H$307,0),2),"")</f>
        <v/>
      </c>
      <c r="D146" s="14" t="str">
        <f>IF(B146="","",IFERROR(AVERAGE(Etapa1!D146,Etapa2!D146,Etapa3!D146,Etapa4!D146,Etapa5!D146),""))</f>
        <v/>
      </c>
      <c r="E146" s="36" t="str">
        <f>IFERROR(INDEX(Etapa5!$B$8:$H$307,MATCH(LARGE(Etapa5!$H$8:$H$307,$A146),Etapa5!$H$8:$H$307,0),4),"")</f>
        <v/>
      </c>
      <c r="F146" s="29" t="str">
        <f t="shared" si="7"/>
        <v/>
      </c>
      <c r="G146" s="29" t="str">
        <f t="shared" si="8"/>
        <v/>
      </c>
      <c r="H146" s="41" t="str">
        <f>IF($B146="","",IFERROR(INDEX(Proc!$B$8:$F$57,MATCH(Apro!$C146,Proc!$E$8:$E$57,0),1),""))</f>
        <v/>
      </c>
      <c r="I146" s="41" t="str">
        <f>IF($B146="","",IFERROR(INDEX(Proc!$B$8:$F$57,MATCH(Apro!$C146,Proc!$E$8:$E$57,0),2),""))</f>
        <v/>
      </c>
      <c r="J146" s="42" t="str">
        <f>IF($B146="","",IFERROR(INDEX(Proc!$B$8:$F$57,MATCH(Apro!$C146,Proc!$E$8:$E$57,0),5),""))</f>
        <v/>
      </c>
      <c r="K146" s="30"/>
      <c r="L146" s="49"/>
      <c r="M146" s="69" t="str">
        <f t="shared" si="9"/>
        <v/>
      </c>
    </row>
    <row r="147" spans="1:13" ht="24.95" customHeight="1">
      <c r="A147" s="34">
        <v>140</v>
      </c>
      <c r="B147" s="36" t="str">
        <f>IFERROR(INDEX(Etapa5!$B$8:$H$307,MATCH(LARGE(Etapa5!$H$8:$H$307,$A147),Etapa5!$H$8:$H$307,0),1),"")</f>
        <v/>
      </c>
      <c r="C147" s="36" t="str">
        <f>IFERROR(INDEX(Etapa5!$B$8:$H$307,MATCH(LARGE(Etapa5!$H$8:$H$307,$A147),Etapa5!$H$8:$H$307,0),2),"")</f>
        <v/>
      </c>
      <c r="D147" s="14" t="str">
        <f>IF(B147="","",IFERROR(AVERAGE(Etapa1!D147,Etapa2!D147,Etapa3!D147,Etapa4!D147,Etapa5!D147),""))</f>
        <v/>
      </c>
      <c r="E147" s="36" t="str">
        <f>IFERROR(INDEX(Etapa5!$B$8:$H$307,MATCH(LARGE(Etapa5!$H$8:$H$307,$A147),Etapa5!$H$8:$H$307,0),4),"")</f>
        <v/>
      </c>
      <c r="F147" s="29" t="str">
        <f t="shared" si="7"/>
        <v/>
      </c>
      <c r="G147" s="29" t="str">
        <f t="shared" si="8"/>
        <v/>
      </c>
      <c r="H147" s="41" t="str">
        <f>IF($B147="","",IFERROR(INDEX(Proc!$B$8:$F$57,MATCH(Apro!$C147,Proc!$E$8:$E$57,0),1),""))</f>
        <v/>
      </c>
      <c r="I147" s="41" t="str">
        <f>IF($B147="","",IFERROR(INDEX(Proc!$B$8:$F$57,MATCH(Apro!$C147,Proc!$E$8:$E$57,0),2),""))</f>
        <v/>
      </c>
      <c r="J147" s="42" t="str">
        <f>IF($B147="","",IFERROR(INDEX(Proc!$B$8:$F$57,MATCH(Apro!$C147,Proc!$E$8:$E$57,0),5),""))</f>
        <v/>
      </c>
      <c r="K147" s="30"/>
      <c r="L147" s="49"/>
      <c r="M147" s="69" t="str">
        <f t="shared" si="9"/>
        <v/>
      </c>
    </row>
    <row r="148" spans="1:13" ht="24.95" customHeight="1">
      <c r="A148" s="34">
        <v>141</v>
      </c>
      <c r="B148" s="36" t="str">
        <f>IFERROR(INDEX(Etapa5!$B$8:$H$307,MATCH(LARGE(Etapa5!$H$8:$H$307,$A148),Etapa5!$H$8:$H$307,0),1),"")</f>
        <v/>
      </c>
      <c r="C148" s="36" t="str">
        <f>IFERROR(INDEX(Etapa5!$B$8:$H$307,MATCH(LARGE(Etapa5!$H$8:$H$307,$A148),Etapa5!$H$8:$H$307,0),2),"")</f>
        <v/>
      </c>
      <c r="D148" s="14" t="str">
        <f>IF(B148="","",IFERROR(AVERAGE(Etapa1!D148,Etapa2!D148,Etapa3!D148,Etapa4!D148,Etapa5!D148),""))</f>
        <v/>
      </c>
      <c r="E148" s="36" t="str">
        <f>IFERROR(INDEX(Etapa5!$B$8:$H$307,MATCH(LARGE(Etapa5!$H$8:$H$307,$A148),Etapa5!$H$8:$H$307,0),4),"")</f>
        <v/>
      </c>
      <c r="F148" s="29" t="str">
        <f t="shared" si="7"/>
        <v/>
      </c>
      <c r="G148" s="29" t="str">
        <f t="shared" si="8"/>
        <v/>
      </c>
      <c r="H148" s="41" t="str">
        <f>IF($B148="","",IFERROR(INDEX(Proc!$B$8:$F$57,MATCH(Apro!$C148,Proc!$E$8:$E$57,0),1),""))</f>
        <v/>
      </c>
      <c r="I148" s="41" t="str">
        <f>IF($B148="","",IFERROR(INDEX(Proc!$B$8:$F$57,MATCH(Apro!$C148,Proc!$E$8:$E$57,0),2),""))</f>
        <v/>
      </c>
      <c r="J148" s="42" t="str">
        <f>IF($B148="","",IFERROR(INDEX(Proc!$B$8:$F$57,MATCH(Apro!$C148,Proc!$E$8:$E$57,0),5),""))</f>
        <v/>
      </c>
      <c r="K148" s="30"/>
      <c r="L148" s="49"/>
      <c r="M148" s="69" t="str">
        <f t="shared" si="9"/>
        <v/>
      </c>
    </row>
    <row r="149" spans="1:13" ht="24.95" customHeight="1">
      <c r="A149" s="34">
        <v>142</v>
      </c>
      <c r="B149" s="36" t="str">
        <f>IFERROR(INDEX(Etapa5!$B$8:$H$307,MATCH(LARGE(Etapa5!$H$8:$H$307,$A149),Etapa5!$H$8:$H$307,0),1),"")</f>
        <v/>
      </c>
      <c r="C149" s="36" t="str">
        <f>IFERROR(INDEX(Etapa5!$B$8:$H$307,MATCH(LARGE(Etapa5!$H$8:$H$307,$A149),Etapa5!$H$8:$H$307,0),2),"")</f>
        <v/>
      </c>
      <c r="D149" s="14" t="str">
        <f>IF(B149="","",IFERROR(AVERAGE(Etapa1!D149,Etapa2!D149,Etapa3!D149,Etapa4!D149,Etapa5!D149),""))</f>
        <v/>
      </c>
      <c r="E149" s="36" t="str">
        <f>IFERROR(INDEX(Etapa5!$B$8:$H$307,MATCH(LARGE(Etapa5!$H$8:$H$307,$A149),Etapa5!$H$8:$H$307,0),4),"")</f>
        <v/>
      </c>
      <c r="F149" s="29" t="str">
        <f t="shared" si="7"/>
        <v/>
      </c>
      <c r="G149" s="29" t="str">
        <f t="shared" si="8"/>
        <v/>
      </c>
      <c r="H149" s="41" t="str">
        <f>IF($B149="","",IFERROR(INDEX(Proc!$B$8:$F$57,MATCH(Apro!$C149,Proc!$E$8:$E$57,0),1),""))</f>
        <v/>
      </c>
      <c r="I149" s="41" t="str">
        <f>IF($B149="","",IFERROR(INDEX(Proc!$B$8:$F$57,MATCH(Apro!$C149,Proc!$E$8:$E$57,0),2),""))</f>
        <v/>
      </c>
      <c r="J149" s="42" t="str">
        <f>IF($B149="","",IFERROR(INDEX(Proc!$B$8:$F$57,MATCH(Apro!$C149,Proc!$E$8:$E$57,0),5),""))</f>
        <v/>
      </c>
      <c r="K149" s="30"/>
      <c r="L149" s="49"/>
      <c r="M149" s="69" t="str">
        <f t="shared" si="9"/>
        <v/>
      </c>
    </row>
    <row r="150" spans="1:13" ht="24.95" customHeight="1">
      <c r="A150" s="34">
        <v>143</v>
      </c>
      <c r="B150" s="36" t="str">
        <f>IFERROR(INDEX(Etapa5!$B$8:$H$307,MATCH(LARGE(Etapa5!$H$8:$H$307,$A150),Etapa5!$H$8:$H$307,0),1),"")</f>
        <v/>
      </c>
      <c r="C150" s="36" t="str">
        <f>IFERROR(INDEX(Etapa5!$B$8:$H$307,MATCH(LARGE(Etapa5!$H$8:$H$307,$A150),Etapa5!$H$8:$H$307,0),2),"")</f>
        <v/>
      </c>
      <c r="D150" s="14" t="str">
        <f>IF(B150="","",IFERROR(AVERAGE(Etapa1!D150,Etapa2!D150,Etapa3!D150,Etapa4!D150,Etapa5!D150),""))</f>
        <v/>
      </c>
      <c r="E150" s="36" t="str">
        <f>IFERROR(INDEX(Etapa5!$B$8:$H$307,MATCH(LARGE(Etapa5!$H$8:$H$307,$A150),Etapa5!$H$8:$H$307,0),4),"")</f>
        <v/>
      </c>
      <c r="F150" s="29" t="str">
        <f t="shared" si="7"/>
        <v/>
      </c>
      <c r="G150" s="29" t="str">
        <f t="shared" si="8"/>
        <v/>
      </c>
      <c r="H150" s="41" t="str">
        <f>IF($B150="","",IFERROR(INDEX(Proc!$B$8:$F$57,MATCH(Apro!$C150,Proc!$E$8:$E$57,0),1),""))</f>
        <v/>
      </c>
      <c r="I150" s="41" t="str">
        <f>IF($B150="","",IFERROR(INDEX(Proc!$B$8:$F$57,MATCH(Apro!$C150,Proc!$E$8:$E$57,0),2),""))</f>
        <v/>
      </c>
      <c r="J150" s="42" t="str">
        <f>IF($B150="","",IFERROR(INDEX(Proc!$B$8:$F$57,MATCH(Apro!$C150,Proc!$E$8:$E$57,0),5),""))</f>
        <v/>
      </c>
      <c r="K150" s="30"/>
      <c r="L150" s="49"/>
      <c r="M150" s="69" t="str">
        <f t="shared" si="9"/>
        <v/>
      </c>
    </row>
    <row r="151" spans="1:13" ht="24.95" customHeight="1">
      <c r="A151" s="34">
        <v>144</v>
      </c>
      <c r="B151" s="36" t="str">
        <f>IFERROR(INDEX(Etapa5!$B$8:$H$307,MATCH(LARGE(Etapa5!$H$8:$H$307,$A151),Etapa5!$H$8:$H$307,0),1),"")</f>
        <v/>
      </c>
      <c r="C151" s="36" t="str">
        <f>IFERROR(INDEX(Etapa5!$B$8:$H$307,MATCH(LARGE(Etapa5!$H$8:$H$307,$A151),Etapa5!$H$8:$H$307,0),2),"")</f>
        <v/>
      </c>
      <c r="D151" s="14" t="str">
        <f>IF(B151="","",IFERROR(AVERAGE(Etapa1!D151,Etapa2!D151,Etapa3!D151,Etapa4!D151,Etapa5!D151),""))</f>
        <v/>
      </c>
      <c r="E151" s="36" t="str">
        <f>IFERROR(INDEX(Etapa5!$B$8:$H$307,MATCH(LARGE(Etapa5!$H$8:$H$307,$A151),Etapa5!$H$8:$H$307,0),4),"")</f>
        <v/>
      </c>
      <c r="F151" s="29" t="str">
        <f t="shared" si="7"/>
        <v/>
      </c>
      <c r="G151" s="29" t="str">
        <f t="shared" si="8"/>
        <v/>
      </c>
      <c r="H151" s="41" t="str">
        <f>IF($B151="","",IFERROR(INDEX(Proc!$B$8:$F$57,MATCH(Apro!$C151,Proc!$E$8:$E$57,0),1),""))</f>
        <v/>
      </c>
      <c r="I151" s="41" t="str">
        <f>IF($B151="","",IFERROR(INDEX(Proc!$B$8:$F$57,MATCH(Apro!$C151,Proc!$E$8:$E$57,0),2),""))</f>
        <v/>
      </c>
      <c r="J151" s="42" t="str">
        <f>IF($B151="","",IFERROR(INDEX(Proc!$B$8:$F$57,MATCH(Apro!$C151,Proc!$E$8:$E$57,0),5),""))</f>
        <v/>
      </c>
      <c r="K151" s="30"/>
      <c r="L151" s="49"/>
      <c r="M151" s="69" t="str">
        <f t="shared" si="9"/>
        <v/>
      </c>
    </row>
    <row r="152" spans="1:13" ht="24.95" customHeight="1">
      <c r="A152" s="34">
        <v>145</v>
      </c>
      <c r="B152" s="36" t="str">
        <f>IFERROR(INDEX(Etapa5!$B$8:$H$307,MATCH(LARGE(Etapa5!$H$8:$H$307,$A152),Etapa5!$H$8:$H$307,0),1),"")</f>
        <v/>
      </c>
      <c r="C152" s="36" t="str">
        <f>IFERROR(INDEX(Etapa5!$B$8:$H$307,MATCH(LARGE(Etapa5!$H$8:$H$307,$A152),Etapa5!$H$8:$H$307,0),2),"")</f>
        <v/>
      </c>
      <c r="D152" s="14" t="str">
        <f>IF(B152="","",IFERROR(AVERAGE(Etapa1!D152,Etapa2!D152,Etapa3!D152,Etapa4!D152,Etapa5!D152),""))</f>
        <v/>
      </c>
      <c r="E152" s="36" t="str">
        <f>IFERROR(INDEX(Etapa5!$B$8:$H$307,MATCH(LARGE(Etapa5!$H$8:$H$307,$A152),Etapa5!$H$8:$H$307,0),4),"")</f>
        <v/>
      </c>
      <c r="F152" s="29" t="str">
        <f t="shared" si="7"/>
        <v/>
      </c>
      <c r="G152" s="29" t="str">
        <f t="shared" si="8"/>
        <v/>
      </c>
      <c r="H152" s="41" t="str">
        <f>IF($B152="","",IFERROR(INDEX(Proc!$B$8:$F$57,MATCH(Apro!$C152,Proc!$E$8:$E$57,0),1),""))</f>
        <v/>
      </c>
      <c r="I152" s="41" t="str">
        <f>IF($B152="","",IFERROR(INDEX(Proc!$B$8:$F$57,MATCH(Apro!$C152,Proc!$E$8:$E$57,0),2),""))</f>
        <v/>
      </c>
      <c r="J152" s="42" t="str">
        <f>IF($B152="","",IFERROR(INDEX(Proc!$B$8:$F$57,MATCH(Apro!$C152,Proc!$E$8:$E$57,0),5),""))</f>
        <v/>
      </c>
      <c r="K152" s="30"/>
      <c r="L152" s="49"/>
      <c r="M152" s="69" t="str">
        <f t="shared" si="9"/>
        <v/>
      </c>
    </row>
    <row r="153" spans="1:13" ht="24.95" customHeight="1">
      <c r="A153" s="34">
        <v>146</v>
      </c>
      <c r="B153" s="36" t="str">
        <f>IFERROR(INDEX(Etapa5!$B$8:$H$307,MATCH(LARGE(Etapa5!$H$8:$H$307,$A153),Etapa5!$H$8:$H$307,0),1),"")</f>
        <v/>
      </c>
      <c r="C153" s="36" t="str">
        <f>IFERROR(INDEX(Etapa5!$B$8:$H$307,MATCH(LARGE(Etapa5!$H$8:$H$307,$A153),Etapa5!$H$8:$H$307,0),2),"")</f>
        <v/>
      </c>
      <c r="D153" s="14" t="str">
        <f>IF(B153="","",IFERROR(AVERAGE(Etapa1!D153,Etapa2!D153,Etapa3!D153,Etapa4!D153,Etapa5!D153),""))</f>
        <v/>
      </c>
      <c r="E153" s="36" t="str">
        <f>IFERROR(INDEX(Etapa5!$B$8:$H$307,MATCH(LARGE(Etapa5!$H$8:$H$307,$A153),Etapa5!$H$8:$H$307,0),4),"")</f>
        <v/>
      </c>
      <c r="F153" s="29" t="str">
        <f t="shared" si="7"/>
        <v/>
      </c>
      <c r="G153" s="29" t="str">
        <f t="shared" si="8"/>
        <v/>
      </c>
      <c r="H153" s="41" t="str">
        <f>IF($B153="","",IFERROR(INDEX(Proc!$B$8:$F$57,MATCH(Apro!$C153,Proc!$E$8:$E$57,0),1),""))</f>
        <v/>
      </c>
      <c r="I153" s="41" t="str">
        <f>IF($B153="","",IFERROR(INDEX(Proc!$B$8:$F$57,MATCH(Apro!$C153,Proc!$E$8:$E$57,0),2),""))</f>
        <v/>
      </c>
      <c r="J153" s="42" t="str">
        <f>IF($B153="","",IFERROR(INDEX(Proc!$B$8:$F$57,MATCH(Apro!$C153,Proc!$E$8:$E$57,0),5),""))</f>
        <v/>
      </c>
      <c r="K153" s="30"/>
      <c r="L153" s="49"/>
      <c r="M153" s="69" t="str">
        <f t="shared" si="9"/>
        <v/>
      </c>
    </row>
    <row r="154" spans="1:13" ht="24.95" customHeight="1">
      <c r="A154" s="34">
        <v>147</v>
      </c>
      <c r="B154" s="36" t="str">
        <f>IFERROR(INDEX(Etapa5!$B$8:$H$307,MATCH(LARGE(Etapa5!$H$8:$H$307,$A154),Etapa5!$H$8:$H$307,0),1),"")</f>
        <v/>
      </c>
      <c r="C154" s="36" t="str">
        <f>IFERROR(INDEX(Etapa5!$B$8:$H$307,MATCH(LARGE(Etapa5!$H$8:$H$307,$A154),Etapa5!$H$8:$H$307,0),2),"")</f>
        <v/>
      </c>
      <c r="D154" s="14" t="str">
        <f>IF(B154="","",IFERROR(AVERAGE(Etapa1!D154,Etapa2!D154,Etapa3!D154,Etapa4!D154,Etapa5!D154),""))</f>
        <v/>
      </c>
      <c r="E154" s="36" t="str">
        <f>IFERROR(INDEX(Etapa5!$B$8:$H$307,MATCH(LARGE(Etapa5!$H$8:$H$307,$A154),Etapa5!$H$8:$H$307,0),4),"")</f>
        <v/>
      </c>
      <c r="F154" s="29" t="str">
        <f t="shared" si="7"/>
        <v/>
      </c>
      <c r="G154" s="29" t="str">
        <f t="shared" si="8"/>
        <v/>
      </c>
      <c r="H154" s="41" t="str">
        <f>IF($B154="","",IFERROR(INDEX(Proc!$B$8:$F$57,MATCH(Apro!$C154,Proc!$E$8:$E$57,0),1),""))</f>
        <v/>
      </c>
      <c r="I154" s="41" t="str">
        <f>IF($B154="","",IFERROR(INDEX(Proc!$B$8:$F$57,MATCH(Apro!$C154,Proc!$E$8:$E$57,0),2),""))</f>
        <v/>
      </c>
      <c r="J154" s="42" t="str">
        <f>IF($B154="","",IFERROR(INDEX(Proc!$B$8:$F$57,MATCH(Apro!$C154,Proc!$E$8:$E$57,0),5),""))</f>
        <v/>
      </c>
      <c r="K154" s="30"/>
      <c r="L154" s="49"/>
      <c r="M154" s="69" t="str">
        <f t="shared" si="9"/>
        <v/>
      </c>
    </row>
    <row r="155" spans="1:13" ht="24.95" customHeight="1">
      <c r="A155" s="34">
        <v>148</v>
      </c>
      <c r="B155" s="36" t="str">
        <f>IFERROR(INDEX(Etapa5!$B$8:$H$307,MATCH(LARGE(Etapa5!$H$8:$H$307,$A155),Etapa5!$H$8:$H$307,0),1),"")</f>
        <v/>
      </c>
      <c r="C155" s="36" t="str">
        <f>IFERROR(INDEX(Etapa5!$B$8:$H$307,MATCH(LARGE(Etapa5!$H$8:$H$307,$A155),Etapa5!$H$8:$H$307,0),2),"")</f>
        <v/>
      </c>
      <c r="D155" s="14" t="str">
        <f>IF(B155="","",IFERROR(AVERAGE(Etapa1!D155,Etapa2!D155,Etapa3!D155,Etapa4!D155,Etapa5!D155),""))</f>
        <v/>
      </c>
      <c r="E155" s="36" t="str">
        <f>IFERROR(INDEX(Etapa5!$B$8:$H$307,MATCH(LARGE(Etapa5!$H$8:$H$307,$A155),Etapa5!$H$8:$H$307,0),4),"")</f>
        <v/>
      </c>
      <c r="F155" s="29" t="str">
        <f t="shared" si="7"/>
        <v/>
      </c>
      <c r="G155" s="29" t="str">
        <f t="shared" si="8"/>
        <v/>
      </c>
      <c r="H155" s="41" t="str">
        <f>IF($B155="","",IFERROR(INDEX(Proc!$B$8:$F$57,MATCH(Apro!$C155,Proc!$E$8:$E$57,0),1),""))</f>
        <v/>
      </c>
      <c r="I155" s="41" t="str">
        <f>IF($B155="","",IFERROR(INDEX(Proc!$B$8:$F$57,MATCH(Apro!$C155,Proc!$E$8:$E$57,0),2),""))</f>
        <v/>
      </c>
      <c r="J155" s="42" t="str">
        <f>IF($B155="","",IFERROR(INDEX(Proc!$B$8:$F$57,MATCH(Apro!$C155,Proc!$E$8:$E$57,0),5),""))</f>
        <v/>
      </c>
      <c r="K155" s="30"/>
      <c r="L155" s="49"/>
      <c r="M155" s="69" t="str">
        <f t="shared" si="9"/>
        <v/>
      </c>
    </row>
    <row r="156" spans="1:13" ht="24.95" customHeight="1">
      <c r="A156" s="34">
        <v>149</v>
      </c>
      <c r="B156" s="36" t="str">
        <f>IFERROR(INDEX(Etapa5!$B$8:$H$307,MATCH(LARGE(Etapa5!$H$8:$H$307,$A156),Etapa5!$H$8:$H$307,0),1),"")</f>
        <v/>
      </c>
      <c r="C156" s="36" t="str">
        <f>IFERROR(INDEX(Etapa5!$B$8:$H$307,MATCH(LARGE(Etapa5!$H$8:$H$307,$A156),Etapa5!$H$8:$H$307,0),2),"")</f>
        <v/>
      </c>
      <c r="D156" s="14" t="str">
        <f>IF(B156="","",IFERROR(AVERAGE(Etapa1!D156,Etapa2!D156,Etapa3!D156,Etapa4!D156,Etapa5!D156),""))</f>
        <v/>
      </c>
      <c r="E156" s="36" t="str">
        <f>IFERROR(INDEX(Etapa5!$B$8:$H$307,MATCH(LARGE(Etapa5!$H$8:$H$307,$A156),Etapa5!$H$8:$H$307,0),4),"")</f>
        <v/>
      </c>
      <c r="F156" s="29" t="str">
        <f t="shared" si="7"/>
        <v/>
      </c>
      <c r="G156" s="29" t="str">
        <f t="shared" si="8"/>
        <v/>
      </c>
      <c r="H156" s="41" t="str">
        <f>IF($B156="","",IFERROR(INDEX(Proc!$B$8:$F$57,MATCH(Apro!$C156,Proc!$E$8:$E$57,0),1),""))</f>
        <v/>
      </c>
      <c r="I156" s="41" t="str">
        <f>IF($B156="","",IFERROR(INDEX(Proc!$B$8:$F$57,MATCH(Apro!$C156,Proc!$E$8:$E$57,0),2),""))</f>
        <v/>
      </c>
      <c r="J156" s="42" t="str">
        <f>IF($B156="","",IFERROR(INDEX(Proc!$B$8:$F$57,MATCH(Apro!$C156,Proc!$E$8:$E$57,0),5),""))</f>
        <v/>
      </c>
      <c r="K156" s="30"/>
      <c r="L156" s="49"/>
      <c r="M156" s="69" t="str">
        <f t="shared" si="9"/>
        <v/>
      </c>
    </row>
    <row r="157" spans="1:13" ht="24.95" customHeight="1">
      <c r="A157" s="34">
        <v>150</v>
      </c>
      <c r="B157" s="36" t="str">
        <f>IFERROR(INDEX(Etapa5!$B$8:$H$307,MATCH(LARGE(Etapa5!$H$8:$H$307,$A157),Etapa5!$H$8:$H$307,0),1),"")</f>
        <v/>
      </c>
      <c r="C157" s="36" t="str">
        <f>IFERROR(INDEX(Etapa5!$B$8:$H$307,MATCH(LARGE(Etapa5!$H$8:$H$307,$A157),Etapa5!$H$8:$H$307,0),2),"")</f>
        <v/>
      </c>
      <c r="D157" s="14" t="str">
        <f>IF(B157="","",IFERROR(AVERAGE(Etapa1!D157,Etapa2!D157,Etapa3!D157,Etapa4!D157,Etapa5!D157),""))</f>
        <v/>
      </c>
      <c r="E157" s="36" t="str">
        <f>IFERROR(INDEX(Etapa5!$B$8:$H$307,MATCH(LARGE(Etapa5!$H$8:$H$307,$A157),Etapa5!$H$8:$H$307,0),4),"")</f>
        <v/>
      </c>
      <c r="F157" s="29" t="str">
        <f t="shared" si="7"/>
        <v/>
      </c>
      <c r="G157" s="29" t="str">
        <f t="shared" si="8"/>
        <v/>
      </c>
      <c r="H157" s="41" t="str">
        <f>IF($B157="","",IFERROR(INDEX(Proc!$B$8:$F$57,MATCH(Apro!$C157,Proc!$E$8:$E$57,0),1),""))</f>
        <v/>
      </c>
      <c r="I157" s="41" t="str">
        <f>IF($B157="","",IFERROR(INDEX(Proc!$B$8:$F$57,MATCH(Apro!$C157,Proc!$E$8:$E$57,0),2),""))</f>
        <v/>
      </c>
      <c r="J157" s="42" t="str">
        <f>IF($B157="","",IFERROR(INDEX(Proc!$B$8:$F$57,MATCH(Apro!$C157,Proc!$E$8:$E$57,0),5),""))</f>
        <v/>
      </c>
      <c r="K157" s="30"/>
      <c r="L157" s="49"/>
      <c r="M157" s="69" t="str">
        <f t="shared" si="9"/>
        <v/>
      </c>
    </row>
    <row r="158" spans="1:13" ht="24.95" customHeight="1">
      <c r="A158" s="34">
        <v>151</v>
      </c>
      <c r="B158" s="36" t="str">
        <f>IFERROR(INDEX(Etapa5!$B$8:$H$307,MATCH(LARGE(Etapa5!$H$8:$H$307,$A158),Etapa5!$H$8:$H$307,0),1),"")</f>
        <v/>
      </c>
      <c r="C158" s="36" t="str">
        <f>IFERROR(INDEX(Etapa5!$B$8:$H$307,MATCH(LARGE(Etapa5!$H$8:$H$307,$A158),Etapa5!$H$8:$H$307,0),2),"")</f>
        <v/>
      </c>
      <c r="D158" s="14" t="str">
        <f>IF(B158="","",IFERROR(AVERAGE(Etapa1!D158,Etapa2!D158,Etapa3!D158,Etapa4!D158,Etapa5!D158),""))</f>
        <v/>
      </c>
      <c r="E158" s="36" t="str">
        <f>IFERROR(INDEX(Etapa5!$B$8:$H$307,MATCH(LARGE(Etapa5!$H$8:$H$307,$A158),Etapa5!$H$8:$H$307,0),4),"")</f>
        <v/>
      </c>
      <c r="F158" s="29" t="str">
        <f t="shared" si="7"/>
        <v/>
      </c>
      <c r="G158" s="29" t="str">
        <f t="shared" si="8"/>
        <v/>
      </c>
      <c r="H158" s="41" t="str">
        <f>IF($B158="","",IFERROR(INDEX(Proc!$B$8:$F$57,MATCH(Apro!$C158,Proc!$E$8:$E$57,0),1),""))</f>
        <v/>
      </c>
      <c r="I158" s="41" t="str">
        <f>IF($B158="","",IFERROR(INDEX(Proc!$B$8:$F$57,MATCH(Apro!$C158,Proc!$E$8:$E$57,0),2),""))</f>
        <v/>
      </c>
      <c r="J158" s="42" t="str">
        <f>IF($B158="","",IFERROR(INDEX(Proc!$B$8:$F$57,MATCH(Apro!$C158,Proc!$E$8:$E$57,0),5),""))</f>
        <v/>
      </c>
      <c r="K158" s="30"/>
      <c r="L158" s="49"/>
      <c r="M158" s="69" t="str">
        <f t="shared" si="9"/>
        <v/>
      </c>
    </row>
    <row r="159" spans="1:13" ht="24.95" customHeight="1">
      <c r="A159" s="34">
        <v>152</v>
      </c>
      <c r="B159" s="36" t="str">
        <f>IFERROR(INDEX(Etapa5!$B$8:$H$307,MATCH(LARGE(Etapa5!$H$8:$H$307,$A159),Etapa5!$H$8:$H$307,0),1),"")</f>
        <v/>
      </c>
      <c r="C159" s="36" t="str">
        <f>IFERROR(INDEX(Etapa5!$B$8:$H$307,MATCH(LARGE(Etapa5!$H$8:$H$307,$A159),Etapa5!$H$8:$H$307,0),2),"")</f>
        <v/>
      </c>
      <c r="D159" s="14" t="str">
        <f>IF(B159="","",IFERROR(AVERAGE(Etapa1!D159,Etapa2!D159,Etapa3!D159,Etapa4!D159,Etapa5!D159),""))</f>
        <v/>
      </c>
      <c r="E159" s="36" t="str">
        <f>IFERROR(INDEX(Etapa5!$B$8:$H$307,MATCH(LARGE(Etapa5!$H$8:$H$307,$A159),Etapa5!$H$8:$H$307,0),4),"")</f>
        <v/>
      </c>
      <c r="F159" s="29" t="str">
        <f t="shared" si="7"/>
        <v/>
      </c>
      <c r="G159" s="29" t="str">
        <f t="shared" si="8"/>
        <v/>
      </c>
      <c r="H159" s="41" t="str">
        <f>IF($B159="","",IFERROR(INDEX(Proc!$B$8:$F$57,MATCH(Apro!$C159,Proc!$E$8:$E$57,0),1),""))</f>
        <v/>
      </c>
      <c r="I159" s="41" t="str">
        <f>IF($B159="","",IFERROR(INDEX(Proc!$B$8:$F$57,MATCH(Apro!$C159,Proc!$E$8:$E$57,0),2),""))</f>
        <v/>
      </c>
      <c r="J159" s="42" t="str">
        <f>IF($B159="","",IFERROR(INDEX(Proc!$B$8:$F$57,MATCH(Apro!$C159,Proc!$E$8:$E$57,0),5),""))</f>
        <v/>
      </c>
      <c r="K159" s="30"/>
      <c r="L159" s="49"/>
      <c r="M159" s="69" t="str">
        <f t="shared" si="9"/>
        <v/>
      </c>
    </row>
    <row r="160" spans="1:13" ht="24.95" customHeight="1">
      <c r="A160" s="34">
        <v>153</v>
      </c>
      <c r="B160" s="36" t="str">
        <f>IFERROR(INDEX(Etapa5!$B$8:$H$307,MATCH(LARGE(Etapa5!$H$8:$H$307,$A160),Etapa5!$H$8:$H$307,0),1),"")</f>
        <v/>
      </c>
      <c r="C160" s="36" t="str">
        <f>IFERROR(INDEX(Etapa5!$B$8:$H$307,MATCH(LARGE(Etapa5!$H$8:$H$307,$A160),Etapa5!$H$8:$H$307,0),2),"")</f>
        <v/>
      </c>
      <c r="D160" s="14" t="str">
        <f>IF(B160="","",IFERROR(AVERAGE(Etapa1!D160,Etapa2!D160,Etapa3!D160,Etapa4!D160,Etapa5!D160),""))</f>
        <v/>
      </c>
      <c r="E160" s="36" t="str">
        <f>IFERROR(INDEX(Etapa5!$B$8:$H$307,MATCH(LARGE(Etapa5!$H$8:$H$307,$A160),Etapa5!$H$8:$H$307,0),4),"")</f>
        <v/>
      </c>
      <c r="F160" s="29" t="str">
        <f t="shared" si="7"/>
        <v/>
      </c>
      <c r="G160" s="29" t="str">
        <f t="shared" si="8"/>
        <v/>
      </c>
      <c r="H160" s="41" t="str">
        <f>IF($B160="","",IFERROR(INDEX(Proc!$B$8:$F$57,MATCH(Apro!$C160,Proc!$E$8:$E$57,0),1),""))</f>
        <v/>
      </c>
      <c r="I160" s="41" t="str">
        <f>IF($B160="","",IFERROR(INDEX(Proc!$B$8:$F$57,MATCH(Apro!$C160,Proc!$E$8:$E$57,0),2),""))</f>
        <v/>
      </c>
      <c r="J160" s="42" t="str">
        <f>IF($B160="","",IFERROR(INDEX(Proc!$B$8:$F$57,MATCH(Apro!$C160,Proc!$E$8:$E$57,0),5),""))</f>
        <v/>
      </c>
      <c r="K160" s="30"/>
      <c r="L160" s="49"/>
      <c r="M160" s="69" t="str">
        <f t="shared" si="9"/>
        <v/>
      </c>
    </row>
    <row r="161" spans="1:13" ht="24.95" customHeight="1">
      <c r="A161" s="34">
        <v>154</v>
      </c>
      <c r="B161" s="36" t="str">
        <f>IFERROR(INDEX(Etapa5!$B$8:$H$307,MATCH(LARGE(Etapa5!$H$8:$H$307,$A161),Etapa5!$H$8:$H$307,0),1),"")</f>
        <v/>
      </c>
      <c r="C161" s="36" t="str">
        <f>IFERROR(INDEX(Etapa5!$B$8:$H$307,MATCH(LARGE(Etapa5!$H$8:$H$307,$A161),Etapa5!$H$8:$H$307,0),2),"")</f>
        <v/>
      </c>
      <c r="D161" s="14" t="str">
        <f>IF(B161="","",IFERROR(AVERAGE(Etapa1!D161,Etapa2!D161,Etapa3!D161,Etapa4!D161,Etapa5!D161),""))</f>
        <v/>
      </c>
      <c r="E161" s="36" t="str">
        <f>IFERROR(INDEX(Etapa5!$B$8:$H$307,MATCH(LARGE(Etapa5!$H$8:$H$307,$A161),Etapa5!$H$8:$H$307,0),4),"")</f>
        <v/>
      </c>
      <c r="F161" s="29" t="str">
        <f t="shared" si="7"/>
        <v/>
      </c>
      <c r="G161" s="29" t="str">
        <f t="shared" si="8"/>
        <v/>
      </c>
      <c r="H161" s="41" t="str">
        <f>IF($B161="","",IFERROR(INDEX(Proc!$B$8:$F$57,MATCH(Apro!$C161,Proc!$E$8:$E$57,0),1),""))</f>
        <v/>
      </c>
      <c r="I161" s="41" t="str">
        <f>IF($B161="","",IFERROR(INDEX(Proc!$B$8:$F$57,MATCH(Apro!$C161,Proc!$E$8:$E$57,0),2),""))</f>
        <v/>
      </c>
      <c r="J161" s="42" t="str">
        <f>IF($B161="","",IFERROR(INDEX(Proc!$B$8:$F$57,MATCH(Apro!$C161,Proc!$E$8:$E$57,0),5),""))</f>
        <v/>
      </c>
      <c r="K161" s="30"/>
      <c r="L161" s="49"/>
      <c r="M161" s="69" t="str">
        <f t="shared" si="9"/>
        <v/>
      </c>
    </row>
    <row r="162" spans="1:13" ht="24.95" customHeight="1">
      <c r="A162" s="34">
        <v>155</v>
      </c>
      <c r="B162" s="36" t="str">
        <f>IFERROR(INDEX(Etapa5!$B$8:$H$307,MATCH(LARGE(Etapa5!$H$8:$H$307,$A162),Etapa5!$H$8:$H$307,0),1),"")</f>
        <v/>
      </c>
      <c r="C162" s="36" t="str">
        <f>IFERROR(INDEX(Etapa5!$B$8:$H$307,MATCH(LARGE(Etapa5!$H$8:$H$307,$A162),Etapa5!$H$8:$H$307,0),2),"")</f>
        <v/>
      </c>
      <c r="D162" s="14" t="str">
        <f>IF(B162="","",IFERROR(AVERAGE(Etapa1!D162,Etapa2!D162,Etapa3!D162,Etapa4!D162,Etapa5!D162),""))</f>
        <v/>
      </c>
      <c r="E162" s="36" t="str">
        <f>IFERROR(INDEX(Etapa5!$B$8:$H$307,MATCH(LARGE(Etapa5!$H$8:$H$307,$A162),Etapa5!$H$8:$H$307,0),4),"")</f>
        <v/>
      </c>
      <c r="F162" s="29" t="str">
        <f t="shared" si="7"/>
        <v/>
      </c>
      <c r="G162" s="29" t="str">
        <f t="shared" si="8"/>
        <v/>
      </c>
      <c r="H162" s="41" t="str">
        <f>IF($B162="","",IFERROR(INDEX(Proc!$B$8:$F$57,MATCH(Apro!$C162,Proc!$E$8:$E$57,0),1),""))</f>
        <v/>
      </c>
      <c r="I162" s="41" t="str">
        <f>IF($B162="","",IFERROR(INDEX(Proc!$B$8:$F$57,MATCH(Apro!$C162,Proc!$E$8:$E$57,0),2),""))</f>
        <v/>
      </c>
      <c r="J162" s="42" t="str">
        <f>IF($B162="","",IFERROR(INDEX(Proc!$B$8:$F$57,MATCH(Apro!$C162,Proc!$E$8:$E$57,0),5),""))</f>
        <v/>
      </c>
      <c r="K162" s="30"/>
      <c r="L162" s="49"/>
      <c r="M162" s="69" t="str">
        <f t="shared" si="9"/>
        <v/>
      </c>
    </row>
    <row r="163" spans="1:13" ht="24.95" customHeight="1">
      <c r="A163" s="34">
        <v>156</v>
      </c>
      <c r="B163" s="36" t="str">
        <f>IFERROR(INDEX(Etapa5!$B$8:$H$307,MATCH(LARGE(Etapa5!$H$8:$H$307,$A163),Etapa5!$H$8:$H$307,0),1),"")</f>
        <v/>
      </c>
      <c r="C163" s="36" t="str">
        <f>IFERROR(INDEX(Etapa5!$B$8:$H$307,MATCH(LARGE(Etapa5!$H$8:$H$307,$A163),Etapa5!$H$8:$H$307,0),2),"")</f>
        <v/>
      </c>
      <c r="D163" s="14" t="str">
        <f>IF(B163="","",IFERROR(AVERAGE(Etapa1!D163,Etapa2!D163,Etapa3!D163,Etapa4!D163,Etapa5!D163),""))</f>
        <v/>
      </c>
      <c r="E163" s="36" t="str">
        <f>IFERROR(INDEX(Etapa5!$B$8:$H$307,MATCH(LARGE(Etapa5!$H$8:$H$307,$A163),Etapa5!$H$8:$H$307,0),4),"")</f>
        <v/>
      </c>
      <c r="F163" s="29" t="str">
        <f t="shared" si="7"/>
        <v/>
      </c>
      <c r="G163" s="29" t="str">
        <f t="shared" si="8"/>
        <v/>
      </c>
      <c r="H163" s="41" t="str">
        <f>IF($B163="","",IFERROR(INDEX(Proc!$B$8:$F$57,MATCH(Apro!$C163,Proc!$E$8:$E$57,0),1),""))</f>
        <v/>
      </c>
      <c r="I163" s="41" t="str">
        <f>IF($B163="","",IFERROR(INDEX(Proc!$B$8:$F$57,MATCH(Apro!$C163,Proc!$E$8:$E$57,0),2),""))</f>
        <v/>
      </c>
      <c r="J163" s="42" t="str">
        <f>IF($B163="","",IFERROR(INDEX(Proc!$B$8:$F$57,MATCH(Apro!$C163,Proc!$E$8:$E$57,0),5),""))</f>
        <v/>
      </c>
      <c r="K163" s="30"/>
      <c r="L163" s="49"/>
      <c r="M163" s="69" t="str">
        <f t="shared" si="9"/>
        <v/>
      </c>
    </row>
    <row r="164" spans="1:13" ht="24.95" customHeight="1">
      <c r="A164" s="34">
        <v>157</v>
      </c>
      <c r="B164" s="36" t="str">
        <f>IFERROR(INDEX(Etapa5!$B$8:$H$307,MATCH(LARGE(Etapa5!$H$8:$H$307,$A164),Etapa5!$H$8:$H$307,0),1),"")</f>
        <v/>
      </c>
      <c r="C164" s="36" t="str">
        <f>IFERROR(INDEX(Etapa5!$B$8:$H$307,MATCH(LARGE(Etapa5!$H$8:$H$307,$A164),Etapa5!$H$8:$H$307,0),2),"")</f>
        <v/>
      </c>
      <c r="D164" s="14" t="str">
        <f>IF(B164="","",IFERROR(AVERAGE(Etapa1!D164,Etapa2!D164,Etapa3!D164,Etapa4!D164,Etapa5!D164),""))</f>
        <v/>
      </c>
      <c r="E164" s="36" t="str">
        <f>IFERROR(INDEX(Etapa5!$B$8:$H$307,MATCH(LARGE(Etapa5!$H$8:$H$307,$A164),Etapa5!$H$8:$H$307,0),4),"")</f>
        <v/>
      </c>
      <c r="F164" s="29" t="str">
        <f t="shared" si="7"/>
        <v/>
      </c>
      <c r="G164" s="29" t="str">
        <f t="shared" si="8"/>
        <v/>
      </c>
      <c r="H164" s="41" t="str">
        <f>IF($B164="","",IFERROR(INDEX(Proc!$B$8:$F$57,MATCH(Apro!$C164,Proc!$E$8:$E$57,0),1),""))</f>
        <v/>
      </c>
      <c r="I164" s="41" t="str">
        <f>IF($B164="","",IFERROR(INDEX(Proc!$B$8:$F$57,MATCH(Apro!$C164,Proc!$E$8:$E$57,0),2),""))</f>
        <v/>
      </c>
      <c r="J164" s="42" t="str">
        <f>IF($B164="","",IFERROR(INDEX(Proc!$B$8:$F$57,MATCH(Apro!$C164,Proc!$E$8:$E$57,0),5),""))</f>
        <v/>
      </c>
      <c r="K164" s="30"/>
      <c r="L164" s="49"/>
      <c r="M164" s="69" t="str">
        <f t="shared" si="9"/>
        <v/>
      </c>
    </row>
    <row r="165" spans="1:13" ht="24.95" customHeight="1">
      <c r="A165" s="34">
        <v>158</v>
      </c>
      <c r="B165" s="36" t="str">
        <f>IFERROR(INDEX(Etapa5!$B$8:$H$307,MATCH(LARGE(Etapa5!$H$8:$H$307,$A165),Etapa5!$H$8:$H$307,0),1),"")</f>
        <v/>
      </c>
      <c r="C165" s="36" t="str">
        <f>IFERROR(INDEX(Etapa5!$B$8:$H$307,MATCH(LARGE(Etapa5!$H$8:$H$307,$A165),Etapa5!$H$8:$H$307,0),2),"")</f>
        <v/>
      </c>
      <c r="D165" s="14" t="str">
        <f>IF(B165="","",IFERROR(AVERAGE(Etapa1!D165,Etapa2!D165,Etapa3!D165,Etapa4!D165,Etapa5!D165),""))</f>
        <v/>
      </c>
      <c r="E165" s="36" t="str">
        <f>IFERROR(INDEX(Etapa5!$B$8:$H$307,MATCH(LARGE(Etapa5!$H$8:$H$307,$A165),Etapa5!$H$8:$H$307,0),4),"")</f>
        <v/>
      </c>
      <c r="F165" s="29" t="str">
        <f t="shared" si="7"/>
        <v/>
      </c>
      <c r="G165" s="29" t="str">
        <f t="shared" si="8"/>
        <v/>
      </c>
      <c r="H165" s="41" t="str">
        <f>IF($B165="","",IFERROR(INDEX(Proc!$B$8:$F$57,MATCH(Apro!$C165,Proc!$E$8:$E$57,0),1),""))</f>
        <v/>
      </c>
      <c r="I165" s="41" t="str">
        <f>IF($B165="","",IFERROR(INDEX(Proc!$B$8:$F$57,MATCH(Apro!$C165,Proc!$E$8:$E$57,0),2),""))</f>
        <v/>
      </c>
      <c r="J165" s="42" t="str">
        <f>IF($B165="","",IFERROR(INDEX(Proc!$B$8:$F$57,MATCH(Apro!$C165,Proc!$E$8:$E$57,0),5),""))</f>
        <v/>
      </c>
      <c r="K165" s="30"/>
      <c r="L165" s="49"/>
      <c r="M165" s="69" t="str">
        <f t="shared" si="9"/>
        <v/>
      </c>
    </row>
    <row r="166" spans="1:13" ht="24.95" customHeight="1">
      <c r="A166" s="34">
        <v>159</v>
      </c>
      <c r="B166" s="36" t="str">
        <f>IFERROR(INDEX(Etapa5!$B$8:$H$307,MATCH(LARGE(Etapa5!$H$8:$H$307,$A166),Etapa5!$H$8:$H$307,0),1),"")</f>
        <v/>
      </c>
      <c r="C166" s="36" t="str">
        <f>IFERROR(INDEX(Etapa5!$B$8:$H$307,MATCH(LARGE(Etapa5!$H$8:$H$307,$A166),Etapa5!$H$8:$H$307,0),2),"")</f>
        <v/>
      </c>
      <c r="D166" s="14" t="str">
        <f>IF(B166="","",IFERROR(AVERAGE(Etapa1!D166,Etapa2!D166,Etapa3!D166,Etapa4!D166,Etapa5!D166),""))</f>
        <v/>
      </c>
      <c r="E166" s="36" t="str">
        <f>IFERROR(INDEX(Etapa5!$B$8:$H$307,MATCH(LARGE(Etapa5!$H$8:$H$307,$A166),Etapa5!$H$8:$H$307,0),4),"")</f>
        <v/>
      </c>
      <c r="F166" s="29" t="str">
        <f t="shared" si="7"/>
        <v/>
      </c>
      <c r="G166" s="29" t="str">
        <f t="shared" si="8"/>
        <v/>
      </c>
      <c r="H166" s="41" t="str">
        <f>IF($B166="","",IFERROR(INDEX(Proc!$B$8:$F$57,MATCH(Apro!$C166,Proc!$E$8:$E$57,0),1),""))</f>
        <v/>
      </c>
      <c r="I166" s="41" t="str">
        <f>IF($B166="","",IFERROR(INDEX(Proc!$B$8:$F$57,MATCH(Apro!$C166,Proc!$E$8:$E$57,0),2),""))</f>
        <v/>
      </c>
      <c r="J166" s="42" t="str">
        <f>IF($B166="","",IFERROR(INDEX(Proc!$B$8:$F$57,MATCH(Apro!$C166,Proc!$E$8:$E$57,0),5),""))</f>
        <v/>
      </c>
      <c r="K166" s="30"/>
      <c r="L166" s="49"/>
      <c r="M166" s="69" t="str">
        <f t="shared" si="9"/>
        <v/>
      </c>
    </row>
    <row r="167" spans="1:13" ht="24.95" customHeight="1">
      <c r="A167" s="34">
        <v>160</v>
      </c>
      <c r="B167" s="36" t="str">
        <f>IFERROR(INDEX(Etapa5!$B$8:$H$307,MATCH(LARGE(Etapa5!$H$8:$H$307,$A167),Etapa5!$H$8:$H$307,0),1),"")</f>
        <v/>
      </c>
      <c r="C167" s="36" t="str">
        <f>IFERROR(INDEX(Etapa5!$B$8:$H$307,MATCH(LARGE(Etapa5!$H$8:$H$307,$A167),Etapa5!$H$8:$H$307,0),2),"")</f>
        <v/>
      </c>
      <c r="D167" s="14" t="str">
        <f>IF(B167="","",IFERROR(AVERAGE(Etapa1!D167,Etapa2!D167,Etapa3!D167,Etapa4!D167,Etapa5!D167),""))</f>
        <v/>
      </c>
      <c r="E167" s="36" t="str">
        <f>IFERROR(INDEX(Etapa5!$B$8:$H$307,MATCH(LARGE(Etapa5!$H$8:$H$307,$A167),Etapa5!$H$8:$H$307,0),4),"")</f>
        <v/>
      </c>
      <c r="F167" s="29" t="str">
        <f t="shared" si="7"/>
        <v/>
      </c>
      <c r="G167" s="29" t="str">
        <f t="shared" si="8"/>
        <v/>
      </c>
      <c r="H167" s="41" t="str">
        <f>IF($B167="","",IFERROR(INDEX(Proc!$B$8:$F$57,MATCH(Apro!$C167,Proc!$E$8:$E$57,0),1),""))</f>
        <v/>
      </c>
      <c r="I167" s="41" t="str">
        <f>IF($B167="","",IFERROR(INDEX(Proc!$B$8:$F$57,MATCH(Apro!$C167,Proc!$E$8:$E$57,0),2),""))</f>
        <v/>
      </c>
      <c r="J167" s="42" t="str">
        <f>IF($B167="","",IFERROR(INDEX(Proc!$B$8:$F$57,MATCH(Apro!$C167,Proc!$E$8:$E$57,0),5),""))</f>
        <v/>
      </c>
      <c r="K167" s="30"/>
      <c r="L167" s="49"/>
      <c r="M167" s="69" t="str">
        <f t="shared" si="9"/>
        <v/>
      </c>
    </row>
    <row r="168" spans="1:13" ht="24.95" customHeight="1">
      <c r="A168" s="34">
        <v>161</v>
      </c>
      <c r="B168" s="36" t="str">
        <f>IFERROR(INDEX(Etapa5!$B$8:$H$307,MATCH(LARGE(Etapa5!$H$8:$H$307,$A168),Etapa5!$H$8:$H$307,0),1),"")</f>
        <v/>
      </c>
      <c r="C168" s="36" t="str">
        <f>IFERROR(INDEX(Etapa5!$B$8:$H$307,MATCH(LARGE(Etapa5!$H$8:$H$307,$A168),Etapa5!$H$8:$H$307,0),2),"")</f>
        <v/>
      </c>
      <c r="D168" s="14" t="str">
        <f>IF(B168="","",IFERROR(AVERAGE(Etapa1!D168,Etapa2!D168,Etapa3!D168,Etapa4!D168,Etapa5!D168),""))</f>
        <v/>
      </c>
      <c r="E168" s="36" t="str">
        <f>IFERROR(INDEX(Etapa5!$B$8:$H$307,MATCH(LARGE(Etapa5!$H$8:$H$307,$A168),Etapa5!$H$8:$H$307,0),4),"")</f>
        <v/>
      </c>
      <c r="F168" s="29" t="str">
        <f t="shared" si="7"/>
        <v/>
      </c>
      <c r="G168" s="29" t="str">
        <f t="shared" si="8"/>
        <v/>
      </c>
      <c r="H168" s="41" t="str">
        <f>IF($B168="","",IFERROR(INDEX(Proc!$B$8:$F$57,MATCH(Apro!$C168,Proc!$E$8:$E$57,0),1),""))</f>
        <v/>
      </c>
      <c r="I168" s="41" t="str">
        <f>IF($B168="","",IFERROR(INDEX(Proc!$B$8:$F$57,MATCH(Apro!$C168,Proc!$E$8:$E$57,0),2),""))</f>
        <v/>
      </c>
      <c r="J168" s="42" t="str">
        <f>IF($B168="","",IFERROR(INDEX(Proc!$B$8:$F$57,MATCH(Apro!$C168,Proc!$E$8:$E$57,0),5),""))</f>
        <v/>
      </c>
      <c r="K168" s="30"/>
      <c r="L168" s="49"/>
      <c r="M168" s="69" t="str">
        <f t="shared" si="9"/>
        <v/>
      </c>
    </row>
    <row r="169" spans="1:13" ht="24.95" customHeight="1">
      <c r="A169" s="34">
        <v>162</v>
      </c>
      <c r="B169" s="36" t="str">
        <f>IFERROR(INDEX(Etapa5!$B$8:$H$307,MATCH(LARGE(Etapa5!$H$8:$H$307,$A169),Etapa5!$H$8:$H$307,0),1),"")</f>
        <v/>
      </c>
      <c r="C169" s="36" t="str">
        <f>IFERROR(INDEX(Etapa5!$B$8:$H$307,MATCH(LARGE(Etapa5!$H$8:$H$307,$A169),Etapa5!$H$8:$H$307,0),2),"")</f>
        <v/>
      </c>
      <c r="D169" s="14" t="str">
        <f>IF(B169="","",IFERROR(AVERAGE(Etapa1!D169,Etapa2!D169,Etapa3!D169,Etapa4!D169,Etapa5!D169),""))</f>
        <v/>
      </c>
      <c r="E169" s="36" t="str">
        <f>IFERROR(INDEX(Etapa5!$B$8:$H$307,MATCH(LARGE(Etapa5!$H$8:$H$307,$A169),Etapa5!$H$8:$H$307,0),4),"")</f>
        <v/>
      </c>
      <c r="F169" s="29" t="str">
        <f t="shared" si="7"/>
        <v/>
      </c>
      <c r="G169" s="29" t="str">
        <f t="shared" si="8"/>
        <v/>
      </c>
      <c r="H169" s="41" t="str">
        <f>IF($B169="","",IFERROR(INDEX(Proc!$B$8:$F$57,MATCH(Apro!$C169,Proc!$E$8:$E$57,0),1),""))</f>
        <v/>
      </c>
      <c r="I169" s="41" t="str">
        <f>IF($B169="","",IFERROR(INDEX(Proc!$B$8:$F$57,MATCH(Apro!$C169,Proc!$E$8:$E$57,0),2),""))</f>
        <v/>
      </c>
      <c r="J169" s="42" t="str">
        <f>IF($B169="","",IFERROR(INDEX(Proc!$B$8:$F$57,MATCH(Apro!$C169,Proc!$E$8:$E$57,0),5),""))</f>
        <v/>
      </c>
      <c r="K169" s="30"/>
      <c r="L169" s="49"/>
      <c r="M169" s="69" t="str">
        <f t="shared" si="9"/>
        <v/>
      </c>
    </row>
    <row r="170" spans="1:13" ht="24.95" customHeight="1">
      <c r="A170" s="34">
        <v>163</v>
      </c>
      <c r="B170" s="36" t="str">
        <f>IFERROR(INDEX(Etapa5!$B$8:$H$307,MATCH(LARGE(Etapa5!$H$8:$H$307,$A170),Etapa5!$H$8:$H$307,0),1),"")</f>
        <v/>
      </c>
      <c r="C170" s="36" t="str">
        <f>IFERROR(INDEX(Etapa5!$B$8:$H$307,MATCH(LARGE(Etapa5!$H$8:$H$307,$A170),Etapa5!$H$8:$H$307,0),2),"")</f>
        <v/>
      </c>
      <c r="D170" s="14" t="str">
        <f>IF(B170="","",IFERROR(AVERAGE(Etapa1!D170,Etapa2!D170,Etapa3!D170,Etapa4!D170,Etapa5!D170),""))</f>
        <v/>
      </c>
      <c r="E170" s="36" t="str">
        <f>IFERROR(INDEX(Etapa5!$B$8:$H$307,MATCH(LARGE(Etapa5!$H$8:$H$307,$A170),Etapa5!$H$8:$H$307,0),4),"")</f>
        <v/>
      </c>
      <c r="F170" s="29" t="str">
        <f t="shared" si="7"/>
        <v/>
      </c>
      <c r="G170" s="29" t="str">
        <f t="shared" si="8"/>
        <v/>
      </c>
      <c r="H170" s="41" t="str">
        <f>IF($B170="","",IFERROR(INDEX(Proc!$B$8:$F$57,MATCH(Apro!$C170,Proc!$E$8:$E$57,0),1),""))</f>
        <v/>
      </c>
      <c r="I170" s="41" t="str">
        <f>IF($B170="","",IFERROR(INDEX(Proc!$B$8:$F$57,MATCH(Apro!$C170,Proc!$E$8:$E$57,0),2),""))</f>
        <v/>
      </c>
      <c r="J170" s="42" t="str">
        <f>IF($B170="","",IFERROR(INDEX(Proc!$B$8:$F$57,MATCH(Apro!$C170,Proc!$E$8:$E$57,0),5),""))</f>
        <v/>
      </c>
      <c r="K170" s="30"/>
      <c r="L170" s="49"/>
      <c r="M170" s="69" t="str">
        <f t="shared" si="9"/>
        <v/>
      </c>
    </row>
    <row r="171" spans="1:13" ht="24.95" customHeight="1">
      <c r="A171" s="34">
        <v>164</v>
      </c>
      <c r="B171" s="36" t="str">
        <f>IFERROR(INDEX(Etapa5!$B$8:$H$307,MATCH(LARGE(Etapa5!$H$8:$H$307,$A171),Etapa5!$H$8:$H$307,0),1),"")</f>
        <v/>
      </c>
      <c r="C171" s="36" t="str">
        <f>IFERROR(INDEX(Etapa5!$B$8:$H$307,MATCH(LARGE(Etapa5!$H$8:$H$307,$A171),Etapa5!$H$8:$H$307,0),2),"")</f>
        <v/>
      </c>
      <c r="D171" s="14" t="str">
        <f>IF(B171="","",IFERROR(AVERAGE(Etapa1!D171,Etapa2!D171,Etapa3!D171,Etapa4!D171,Etapa5!D171),""))</f>
        <v/>
      </c>
      <c r="E171" s="36" t="str">
        <f>IFERROR(INDEX(Etapa5!$B$8:$H$307,MATCH(LARGE(Etapa5!$H$8:$H$307,$A171),Etapa5!$H$8:$H$307,0),4),"")</f>
        <v/>
      </c>
      <c r="F171" s="29" t="str">
        <f t="shared" si="7"/>
        <v/>
      </c>
      <c r="G171" s="29" t="str">
        <f t="shared" si="8"/>
        <v/>
      </c>
      <c r="H171" s="41" t="str">
        <f>IF($B171="","",IFERROR(INDEX(Proc!$B$8:$F$57,MATCH(Apro!$C171,Proc!$E$8:$E$57,0),1),""))</f>
        <v/>
      </c>
      <c r="I171" s="41" t="str">
        <f>IF($B171="","",IFERROR(INDEX(Proc!$B$8:$F$57,MATCH(Apro!$C171,Proc!$E$8:$E$57,0),2),""))</f>
        <v/>
      </c>
      <c r="J171" s="42" t="str">
        <f>IF($B171="","",IFERROR(INDEX(Proc!$B$8:$F$57,MATCH(Apro!$C171,Proc!$E$8:$E$57,0),5),""))</f>
        <v/>
      </c>
      <c r="K171" s="30"/>
      <c r="L171" s="49"/>
      <c r="M171" s="69" t="str">
        <f t="shared" si="9"/>
        <v/>
      </c>
    </row>
    <row r="172" spans="1:13" ht="24.95" customHeight="1">
      <c r="A172" s="34">
        <v>165</v>
      </c>
      <c r="B172" s="36" t="str">
        <f>IFERROR(INDEX(Etapa5!$B$8:$H$307,MATCH(LARGE(Etapa5!$H$8:$H$307,$A172),Etapa5!$H$8:$H$307,0),1),"")</f>
        <v/>
      </c>
      <c r="C172" s="36" t="str">
        <f>IFERROR(INDEX(Etapa5!$B$8:$H$307,MATCH(LARGE(Etapa5!$H$8:$H$307,$A172),Etapa5!$H$8:$H$307,0),2),"")</f>
        <v/>
      </c>
      <c r="D172" s="14" t="str">
        <f>IF(B172="","",IFERROR(AVERAGE(Etapa1!D172,Etapa2!D172,Etapa3!D172,Etapa4!D172,Etapa5!D172),""))</f>
        <v/>
      </c>
      <c r="E172" s="36" t="str">
        <f>IFERROR(INDEX(Etapa5!$B$8:$H$307,MATCH(LARGE(Etapa5!$H$8:$H$307,$A172),Etapa5!$H$8:$H$307,0),4),"")</f>
        <v/>
      </c>
      <c r="F172" s="29" t="str">
        <f t="shared" si="7"/>
        <v/>
      </c>
      <c r="G172" s="29" t="str">
        <f t="shared" si="8"/>
        <v/>
      </c>
      <c r="H172" s="41" t="str">
        <f>IF($B172="","",IFERROR(INDEX(Proc!$B$8:$F$57,MATCH(Apro!$C172,Proc!$E$8:$E$57,0),1),""))</f>
        <v/>
      </c>
      <c r="I172" s="41" t="str">
        <f>IF($B172="","",IFERROR(INDEX(Proc!$B$8:$F$57,MATCH(Apro!$C172,Proc!$E$8:$E$57,0),2),""))</f>
        <v/>
      </c>
      <c r="J172" s="42" t="str">
        <f>IF($B172="","",IFERROR(INDEX(Proc!$B$8:$F$57,MATCH(Apro!$C172,Proc!$E$8:$E$57,0),5),""))</f>
        <v/>
      </c>
      <c r="K172" s="30"/>
      <c r="L172" s="49"/>
      <c r="M172" s="69" t="str">
        <f t="shared" si="9"/>
        <v/>
      </c>
    </row>
    <row r="173" spans="1:13" ht="24.95" customHeight="1">
      <c r="A173" s="34">
        <v>166</v>
      </c>
      <c r="B173" s="36" t="str">
        <f>IFERROR(INDEX(Etapa5!$B$8:$H$307,MATCH(LARGE(Etapa5!$H$8:$H$307,$A173),Etapa5!$H$8:$H$307,0),1),"")</f>
        <v/>
      </c>
      <c r="C173" s="36" t="str">
        <f>IFERROR(INDEX(Etapa5!$B$8:$H$307,MATCH(LARGE(Etapa5!$H$8:$H$307,$A173),Etapa5!$H$8:$H$307,0),2),"")</f>
        <v/>
      </c>
      <c r="D173" s="14" t="str">
        <f>IF(B173="","",IFERROR(AVERAGE(Etapa1!D173,Etapa2!D173,Etapa3!D173,Etapa4!D173,Etapa5!D173),""))</f>
        <v/>
      </c>
      <c r="E173" s="36" t="str">
        <f>IFERROR(INDEX(Etapa5!$B$8:$H$307,MATCH(LARGE(Etapa5!$H$8:$H$307,$A173),Etapa5!$H$8:$H$307,0),4),"")</f>
        <v/>
      </c>
      <c r="F173" s="29" t="str">
        <f t="shared" si="7"/>
        <v/>
      </c>
      <c r="G173" s="29" t="str">
        <f t="shared" si="8"/>
        <v/>
      </c>
      <c r="H173" s="41" t="str">
        <f>IF($B173="","",IFERROR(INDEX(Proc!$B$8:$F$57,MATCH(Apro!$C173,Proc!$E$8:$E$57,0),1),""))</f>
        <v/>
      </c>
      <c r="I173" s="41" t="str">
        <f>IF($B173="","",IFERROR(INDEX(Proc!$B$8:$F$57,MATCH(Apro!$C173,Proc!$E$8:$E$57,0),2),""))</f>
        <v/>
      </c>
      <c r="J173" s="42" t="str">
        <f>IF($B173="","",IFERROR(INDEX(Proc!$B$8:$F$57,MATCH(Apro!$C173,Proc!$E$8:$E$57,0),5),""))</f>
        <v/>
      </c>
      <c r="K173" s="30"/>
      <c r="L173" s="49"/>
      <c r="M173" s="69" t="str">
        <f t="shared" si="9"/>
        <v/>
      </c>
    </row>
    <row r="174" spans="1:13" ht="24.95" customHeight="1">
      <c r="A174" s="34">
        <v>167</v>
      </c>
      <c r="B174" s="36" t="str">
        <f>IFERROR(INDEX(Etapa5!$B$8:$H$307,MATCH(LARGE(Etapa5!$H$8:$H$307,$A174),Etapa5!$H$8:$H$307,0),1),"")</f>
        <v/>
      </c>
      <c r="C174" s="36" t="str">
        <f>IFERROR(INDEX(Etapa5!$B$8:$H$307,MATCH(LARGE(Etapa5!$H$8:$H$307,$A174),Etapa5!$H$8:$H$307,0),2),"")</f>
        <v/>
      </c>
      <c r="D174" s="14" t="str">
        <f>IF(B174="","",IFERROR(AVERAGE(Etapa1!D174,Etapa2!D174,Etapa3!D174,Etapa4!D174,Etapa5!D174),""))</f>
        <v/>
      </c>
      <c r="E174" s="36" t="str">
        <f>IFERROR(INDEX(Etapa5!$B$8:$H$307,MATCH(LARGE(Etapa5!$H$8:$H$307,$A174),Etapa5!$H$8:$H$307,0),4),"")</f>
        <v/>
      </c>
      <c r="F174" s="29" t="str">
        <f t="shared" si="7"/>
        <v/>
      </c>
      <c r="G174" s="29" t="str">
        <f t="shared" si="8"/>
        <v/>
      </c>
      <c r="H174" s="41" t="str">
        <f>IF($B174="","",IFERROR(INDEX(Proc!$B$8:$F$57,MATCH(Apro!$C174,Proc!$E$8:$E$57,0),1),""))</f>
        <v/>
      </c>
      <c r="I174" s="41" t="str">
        <f>IF($B174="","",IFERROR(INDEX(Proc!$B$8:$F$57,MATCH(Apro!$C174,Proc!$E$8:$E$57,0),2),""))</f>
        <v/>
      </c>
      <c r="J174" s="42" t="str">
        <f>IF($B174="","",IFERROR(INDEX(Proc!$B$8:$F$57,MATCH(Apro!$C174,Proc!$E$8:$E$57,0),5),""))</f>
        <v/>
      </c>
      <c r="K174" s="30"/>
      <c r="L174" s="49"/>
      <c r="M174" s="69" t="str">
        <f t="shared" si="9"/>
        <v/>
      </c>
    </row>
    <row r="175" spans="1:13" ht="24.95" customHeight="1">
      <c r="A175" s="34">
        <v>168</v>
      </c>
      <c r="B175" s="36" t="str">
        <f>IFERROR(INDEX(Etapa5!$B$8:$H$307,MATCH(LARGE(Etapa5!$H$8:$H$307,$A175),Etapa5!$H$8:$H$307,0),1),"")</f>
        <v/>
      </c>
      <c r="C175" s="36" t="str">
        <f>IFERROR(INDEX(Etapa5!$B$8:$H$307,MATCH(LARGE(Etapa5!$H$8:$H$307,$A175),Etapa5!$H$8:$H$307,0),2),"")</f>
        <v/>
      </c>
      <c r="D175" s="14" t="str">
        <f>IF(B175="","",IFERROR(AVERAGE(Etapa1!D175,Etapa2!D175,Etapa3!D175,Etapa4!D175,Etapa5!D175),""))</f>
        <v/>
      </c>
      <c r="E175" s="36" t="str">
        <f>IFERROR(INDEX(Etapa5!$B$8:$H$307,MATCH(LARGE(Etapa5!$H$8:$H$307,$A175),Etapa5!$H$8:$H$307,0),4),"")</f>
        <v/>
      </c>
      <c r="F175" s="29" t="str">
        <f t="shared" si="7"/>
        <v/>
      </c>
      <c r="G175" s="29" t="str">
        <f t="shared" si="8"/>
        <v/>
      </c>
      <c r="H175" s="41" t="str">
        <f>IF($B175="","",IFERROR(INDEX(Proc!$B$8:$F$57,MATCH(Apro!$C175,Proc!$E$8:$E$57,0),1),""))</f>
        <v/>
      </c>
      <c r="I175" s="41" t="str">
        <f>IF($B175="","",IFERROR(INDEX(Proc!$B$8:$F$57,MATCH(Apro!$C175,Proc!$E$8:$E$57,0),2),""))</f>
        <v/>
      </c>
      <c r="J175" s="42" t="str">
        <f>IF($B175="","",IFERROR(INDEX(Proc!$B$8:$F$57,MATCH(Apro!$C175,Proc!$E$8:$E$57,0),5),""))</f>
        <v/>
      </c>
      <c r="K175" s="30"/>
      <c r="L175" s="49"/>
      <c r="M175" s="69" t="str">
        <f t="shared" si="9"/>
        <v/>
      </c>
    </row>
    <row r="176" spans="1:13" ht="24.95" customHeight="1">
      <c r="A176" s="34">
        <v>169</v>
      </c>
      <c r="B176" s="36" t="str">
        <f>IFERROR(INDEX(Etapa5!$B$8:$H$307,MATCH(LARGE(Etapa5!$H$8:$H$307,$A176),Etapa5!$H$8:$H$307,0),1),"")</f>
        <v/>
      </c>
      <c r="C176" s="36" t="str">
        <f>IFERROR(INDEX(Etapa5!$B$8:$H$307,MATCH(LARGE(Etapa5!$H$8:$H$307,$A176),Etapa5!$H$8:$H$307,0),2),"")</f>
        <v/>
      </c>
      <c r="D176" s="14" t="str">
        <f>IF(B176="","",IFERROR(AVERAGE(Etapa1!D176,Etapa2!D176,Etapa3!D176,Etapa4!D176,Etapa5!D176),""))</f>
        <v/>
      </c>
      <c r="E176" s="36" t="str">
        <f>IFERROR(INDEX(Etapa5!$B$8:$H$307,MATCH(LARGE(Etapa5!$H$8:$H$307,$A176),Etapa5!$H$8:$H$307,0),4),"")</f>
        <v/>
      </c>
      <c r="F176" s="29" t="str">
        <f t="shared" si="7"/>
        <v/>
      </c>
      <c r="G176" s="29" t="str">
        <f t="shared" si="8"/>
        <v/>
      </c>
      <c r="H176" s="41" t="str">
        <f>IF($B176="","",IFERROR(INDEX(Proc!$B$8:$F$57,MATCH(Apro!$C176,Proc!$E$8:$E$57,0),1),""))</f>
        <v/>
      </c>
      <c r="I176" s="41" t="str">
        <f>IF($B176="","",IFERROR(INDEX(Proc!$B$8:$F$57,MATCH(Apro!$C176,Proc!$E$8:$E$57,0),2),""))</f>
        <v/>
      </c>
      <c r="J176" s="42" t="str">
        <f>IF($B176="","",IFERROR(INDEX(Proc!$B$8:$F$57,MATCH(Apro!$C176,Proc!$E$8:$E$57,0),5),""))</f>
        <v/>
      </c>
      <c r="K176" s="30"/>
      <c r="L176" s="49"/>
      <c r="M176" s="69" t="str">
        <f t="shared" si="9"/>
        <v/>
      </c>
    </row>
    <row r="177" spans="1:13" ht="24.95" customHeight="1">
      <c r="A177" s="34">
        <v>170</v>
      </c>
      <c r="B177" s="36" t="str">
        <f>IFERROR(INDEX(Etapa5!$B$8:$H$307,MATCH(LARGE(Etapa5!$H$8:$H$307,$A177),Etapa5!$H$8:$H$307,0),1),"")</f>
        <v/>
      </c>
      <c r="C177" s="36" t="str">
        <f>IFERROR(INDEX(Etapa5!$B$8:$H$307,MATCH(LARGE(Etapa5!$H$8:$H$307,$A177),Etapa5!$H$8:$H$307,0),2),"")</f>
        <v/>
      </c>
      <c r="D177" s="14" t="str">
        <f>IF(B177="","",IFERROR(AVERAGE(Etapa1!D177,Etapa2!D177,Etapa3!D177,Etapa4!D177,Etapa5!D177),""))</f>
        <v/>
      </c>
      <c r="E177" s="36" t="str">
        <f>IFERROR(INDEX(Etapa5!$B$8:$H$307,MATCH(LARGE(Etapa5!$H$8:$H$307,$A177),Etapa5!$H$8:$H$307,0),4),"")</f>
        <v/>
      </c>
      <c r="F177" s="29" t="str">
        <f t="shared" si="7"/>
        <v/>
      </c>
      <c r="G177" s="29" t="str">
        <f t="shared" si="8"/>
        <v/>
      </c>
      <c r="H177" s="41" t="str">
        <f>IF($B177="","",IFERROR(INDEX(Proc!$B$8:$F$57,MATCH(Apro!$C177,Proc!$E$8:$E$57,0),1),""))</f>
        <v/>
      </c>
      <c r="I177" s="41" t="str">
        <f>IF($B177="","",IFERROR(INDEX(Proc!$B$8:$F$57,MATCH(Apro!$C177,Proc!$E$8:$E$57,0),2),""))</f>
        <v/>
      </c>
      <c r="J177" s="42" t="str">
        <f>IF($B177="","",IFERROR(INDEX(Proc!$B$8:$F$57,MATCH(Apro!$C177,Proc!$E$8:$E$57,0),5),""))</f>
        <v/>
      </c>
      <c r="K177" s="30"/>
      <c r="L177" s="49"/>
      <c r="M177" s="69" t="str">
        <f t="shared" si="9"/>
        <v/>
      </c>
    </row>
    <row r="178" spans="1:13" ht="24.95" customHeight="1">
      <c r="A178" s="34">
        <v>171</v>
      </c>
      <c r="B178" s="36" t="str">
        <f>IFERROR(INDEX(Etapa5!$B$8:$H$307,MATCH(LARGE(Etapa5!$H$8:$H$307,$A178),Etapa5!$H$8:$H$307,0),1),"")</f>
        <v/>
      </c>
      <c r="C178" s="36" t="str">
        <f>IFERROR(INDEX(Etapa5!$B$8:$H$307,MATCH(LARGE(Etapa5!$H$8:$H$307,$A178),Etapa5!$H$8:$H$307,0),2),"")</f>
        <v/>
      </c>
      <c r="D178" s="14" t="str">
        <f>IF(B178="","",IFERROR(AVERAGE(Etapa1!D178,Etapa2!D178,Etapa3!D178,Etapa4!D178,Etapa5!D178),""))</f>
        <v/>
      </c>
      <c r="E178" s="36" t="str">
        <f>IFERROR(INDEX(Etapa5!$B$8:$H$307,MATCH(LARGE(Etapa5!$H$8:$H$307,$A178),Etapa5!$H$8:$H$307,0),4),"")</f>
        <v/>
      </c>
      <c r="F178" s="29" t="str">
        <f t="shared" si="7"/>
        <v/>
      </c>
      <c r="G178" s="29" t="str">
        <f t="shared" si="8"/>
        <v/>
      </c>
      <c r="H178" s="41" t="str">
        <f>IF($B178="","",IFERROR(INDEX(Proc!$B$8:$F$57,MATCH(Apro!$C178,Proc!$E$8:$E$57,0),1),""))</f>
        <v/>
      </c>
      <c r="I178" s="41" t="str">
        <f>IF($B178="","",IFERROR(INDEX(Proc!$B$8:$F$57,MATCH(Apro!$C178,Proc!$E$8:$E$57,0),2),""))</f>
        <v/>
      </c>
      <c r="J178" s="42" t="str">
        <f>IF($B178="","",IFERROR(INDEX(Proc!$B$8:$F$57,MATCH(Apro!$C178,Proc!$E$8:$E$57,0),5),""))</f>
        <v/>
      </c>
      <c r="K178" s="30"/>
      <c r="L178" s="49"/>
      <c r="M178" s="69" t="str">
        <f t="shared" si="9"/>
        <v/>
      </c>
    </row>
    <row r="179" spans="1:13" ht="24.95" customHeight="1">
      <c r="A179" s="34">
        <v>172</v>
      </c>
      <c r="B179" s="36" t="str">
        <f>IFERROR(INDEX(Etapa5!$B$8:$H$307,MATCH(LARGE(Etapa5!$H$8:$H$307,$A179),Etapa5!$H$8:$H$307,0),1),"")</f>
        <v/>
      </c>
      <c r="C179" s="36" t="str">
        <f>IFERROR(INDEX(Etapa5!$B$8:$H$307,MATCH(LARGE(Etapa5!$H$8:$H$307,$A179),Etapa5!$H$8:$H$307,0),2),"")</f>
        <v/>
      </c>
      <c r="D179" s="14" t="str">
        <f>IF(B179="","",IFERROR(AVERAGE(Etapa1!D179,Etapa2!D179,Etapa3!D179,Etapa4!D179,Etapa5!D179),""))</f>
        <v/>
      </c>
      <c r="E179" s="36" t="str">
        <f>IFERROR(INDEX(Etapa5!$B$8:$H$307,MATCH(LARGE(Etapa5!$H$8:$H$307,$A179),Etapa5!$H$8:$H$307,0),4),"")</f>
        <v/>
      </c>
      <c r="F179" s="29" t="str">
        <f t="shared" si="7"/>
        <v/>
      </c>
      <c r="G179" s="29" t="str">
        <f t="shared" si="8"/>
        <v/>
      </c>
      <c r="H179" s="41" t="str">
        <f>IF($B179="","",IFERROR(INDEX(Proc!$B$8:$F$57,MATCH(Apro!$C179,Proc!$E$8:$E$57,0),1),""))</f>
        <v/>
      </c>
      <c r="I179" s="41" t="str">
        <f>IF($B179="","",IFERROR(INDEX(Proc!$B$8:$F$57,MATCH(Apro!$C179,Proc!$E$8:$E$57,0),2),""))</f>
        <v/>
      </c>
      <c r="J179" s="42" t="str">
        <f>IF($B179="","",IFERROR(INDEX(Proc!$B$8:$F$57,MATCH(Apro!$C179,Proc!$E$8:$E$57,0),5),""))</f>
        <v/>
      </c>
      <c r="K179" s="30"/>
      <c r="L179" s="49"/>
      <c r="M179" s="69" t="str">
        <f t="shared" si="9"/>
        <v/>
      </c>
    </row>
    <row r="180" spans="1:13" ht="24.95" customHeight="1">
      <c r="A180" s="34">
        <v>173</v>
      </c>
      <c r="B180" s="36" t="str">
        <f>IFERROR(INDEX(Etapa5!$B$8:$H$307,MATCH(LARGE(Etapa5!$H$8:$H$307,$A180),Etapa5!$H$8:$H$307,0),1),"")</f>
        <v/>
      </c>
      <c r="C180" s="36" t="str">
        <f>IFERROR(INDEX(Etapa5!$B$8:$H$307,MATCH(LARGE(Etapa5!$H$8:$H$307,$A180),Etapa5!$H$8:$H$307,0),2),"")</f>
        <v/>
      </c>
      <c r="D180" s="14" t="str">
        <f>IF(B180="","",IFERROR(AVERAGE(Etapa1!D180,Etapa2!D180,Etapa3!D180,Etapa4!D180,Etapa5!D180),""))</f>
        <v/>
      </c>
      <c r="E180" s="36" t="str">
        <f>IFERROR(INDEX(Etapa5!$B$8:$H$307,MATCH(LARGE(Etapa5!$H$8:$H$307,$A180),Etapa5!$H$8:$H$307,0),4),"")</f>
        <v/>
      </c>
      <c r="F180" s="29" t="str">
        <f t="shared" si="7"/>
        <v/>
      </c>
      <c r="G180" s="29" t="str">
        <f t="shared" si="8"/>
        <v/>
      </c>
      <c r="H180" s="41" t="str">
        <f>IF($B180="","",IFERROR(INDEX(Proc!$B$8:$F$57,MATCH(Apro!$C180,Proc!$E$8:$E$57,0),1),""))</f>
        <v/>
      </c>
      <c r="I180" s="41" t="str">
        <f>IF($B180="","",IFERROR(INDEX(Proc!$B$8:$F$57,MATCH(Apro!$C180,Proc!$E$8:$E$57,0),2),""))</f>
        <v/>
      </c>
      <c r="J180" s="42" t="str">
        <f>IF($B180="","",IFERROR(INDEX(Proc!$B$8:$F$57,MATCH(Apro!$C180,Proc!$E$8:$E$57,0),5),""))</f>
        <v/>
      </c>
      <c r="K180" s="30"/>
      <c r="L180" s="49"/>
      <c r="M180" s="69" t="str">
        <f t="shared" si="9"/>
        <v/>
      </c>
    </row>
    <row r="181" spans="1:13" ht="24.95" customHeight="1">
      <c r="A181" s="34">
        <v>174</v>
      </c>
      <c r="B181" s="36" t="str">
        <f>IFERROR(INDEX(Etapa5!$B$8:$H$307,MATCH(LARGE(Etapa5!$H$8:$H$307,$A181),Etapa5!$H$8:$H$307,0),1),"")</f>
        <v/>
      </c>
      <c r="C181" s="36" t="str">
        <f>IFERROR(INDEX(Etapa5!$B$8:$H$307,MATCH(LARGE(Etapa5!$H$8:$H$307,$A181),Etapa5!$H$8:$H$307,0),2),"")</f>
        <v/>
      </c>
      <c r="D181" s="14" t="str">
        <f>IF(B181="","",IFERROR(AVERAGE(Etapa1!D181,Etapa2!D181,Etapa3!D181,Etapa4!D181,Etapa5!D181),""))</f>
        <v/>
      </c>
      <c r="E181" s="36" t="str">
        <f>IFERROR(INDEX(Etapa5!$B$8:$H$307,MATCH(LARGE(Etapa5!$H$8:$H$307,$A181),Etapa5!$H$8:$H$307,0),4),"")</f>
        <v/>
      </c>
      <c r="F181" s="29" t="str">
        <f t="shared" si="7"/>
        <v/>
      </c>
      <c r="G181" s="29" t="str">
        <f t="shared" si="8"/>
        <v/>
      </c>
      <c r="H181" s="41" t="str">
        <f>IF($B181="","",IFERROR(INDEX(Proc!$B$8:$F$57,MATCH(Apro!$C181,Proc!$E$8:$E$57,0),1),""))</f>
        <v/>
      </c>
      <c r="I181" s="41" t="str">
        <f>IF($B181="","",IFERROR(INDEX(Proc!$B$8:$F$57,MATCH(Apro!$C181,Proc!$E$8:$E$57,0),2),""))</f>
        <v/>
      </c>
      <c r="J181" s="42" t="str">
        <f>IF($B181="","",IFERROR(INDEX(Proc!$B$8:$F$57,MATCH(Apro!$C181,Proc!$E$8:$E$57,0),5),""))</f>
        <v/>
      </c>
      <c r="K181" s="30"/>
      <c r="L181" s="49"/>
      <c r="M181" s="69" t="str">
        <f t="shared" si="9"/>
        <v/>
      </c>
    </row>
    <row r="182" spans="1:13" ht="24.95" customHeight="1">
      <c r="A182" s="34">
        <v>175</v>
      </c>
      <c r="B182" s="36" t="str">
        <f>IFERROR(INDEX(Etapa5!$B$8:$H$307,MATCH(LARGE(Etapa5!$H$8:$H$307,$A182),Etapa5!$H$8:$H$307,0),1),"")</f>
        <v/>
      </c>
      <c r="C182" s="36" t="str">
        <f>IFERROR(INDEX(Etapa5!$B$8:$H$307,MATCH(LARGE(Etapa5!$H$8:$H$307,$A182),Etapa5!$H$8:$H$307,0),2),"")</f>
        <v/>
      </c>
      <c r="D182" s="14" t="str">
        <f>IF(B182="","",IFERROR(AVERAGE(Etapa1!D182,Etapa2!D182,Etapa3!D182,Etapa4!D182,Etapa5!D182),""))</f>
        <v/>
      </c>
      <c r="E182" s="36" t="str">
        <f>IFERROR(INDEX(Etapa5!$B$8:$H$307,MATCH(LARGE(Etapa5!$H$8:$H$307,$A182),Etapa5!$H$8:$H$307,0),4),"")</f>
        <v/>
      </c>
      <c r="F182" s="29" t="str">
        <f t="shared" si="7"/>
        <v/>
      </c>
      <c r="G182" s="29" t="str">
        <f t="shared" si="8"/>
        <v/>
      </c>
      <c r="H182" s="41" t="str">
        <f>IF($B182="","",IFERROR(INDEX(Proc!$B$8:$F$57,MATCH(Apro!$C182,Proc!$E$8:$E$57,0),1),""))</f>
        <v/>
      </c>
      <c r="I182" s="41" t="str">
        <f>IF($B182="","",IFERROR(INDEX(Proc!$B$8:$F$57,MATCH(Apro!$C182,Proc!$E$8:$E$57,0),2),""))</f>
        <v/>
      </c>
      <c r="J182" s="42" t="str">
        <f>IF($B182="","",IFERROR(INDEX(Proc!$B$8:$F$57,MATCH(Apro!$C182,Proc!$E$8:$E$57,0),5),""))</f>
        <v/>
      </c>
      <c r="K182" s="30"/>
      <c r="L182" s="49"/>
      <c r="M182" s="69" t="str">
        <f t="shared" si="9"/>
        <v/>
      </c>
    </row>
    <row r="183" spans="1:13" ht="24.95" customHeight="1">
      <c r="A183" s="34">
        <v>176</v>
      </c>
      <c r="B183" s="36" t="str">
        <f>IFERROR(INDEX(Etapa5!$B$8:$H$307,MATCH(LARGE(Etapa5!$H$8:$H$307,$A183),Etapa5!$H$8:$H$307,0),1),"")</f>
        <v/>
      </c>
      <c r="C183" s="36" t="str">
        <f>IFERROR(INDEX(Etapa5!$B$8:$H$307,MATCH(LARGE(Etapa5!$H$8:$H$307,$A183),Etapa5!$H$8:$H$307,0),2),"")</f>
        <v/>
      </c>
      <c r="D183" s="14" t="str">
        <f>IF(B183="","",IFERROR(AVERAGE(Etapa1!D183,Etapa2!D183,Etapa3!D183,Etapa4!D183,Etapa5!D183),""))</f>
        <v/>
      </c>
      <c r="E183" s="36" t="str">
        <f>IFERROR(INDEX(Etapa5!$B$8:$H$307,MATCH(LARGE(Etapa5!$H$8:$H$307,$A183),Etapa5!$H$8:$H$307,0),4),"")</f>
        <v/>
      </c>
      <c r="F183" s="29" t="str">
        <f t="shared" si="7"/>
        <v/>
      </c>
      <c r="G183" s="29" t="str">
        <f t="shared" si="8"/>
        <v/>
      </c>
      <c r="H183" s="41" t="str">
        <f>IF($B183="","",IFERROR(INDEX(Proc!$B$8:$F$57,MATCH(Apro!$C183,Proc!$E$8:$E$57,0),1),""))</f>
        <v/>
      </c>
      <c r="I183" s="41" t="str">
        <f>IF($B183="","",IFERROR(INDEX(Proc!$B$8:$F$57,MATCH(Apro!$C183,Proc!$E$8:$E$57,0),2),""))</f>
        <v/>
      </c>
      <c r="J183" s="42" t="str">
        <f>IF($B183="","",IFERROR(INDEX(Proc!$B$8:$F$57,MATCH(Apro!$C183,Proc!$E$8:$E$57,0),5),""))</f>
        <v/>
      </c>
      <c r="K183" s="30"/>
      <c r="L183" s="49"/>
      <c r="M183" s="69" t="str">
        <f t="shared" si="9"/>
        <v/>
      </c>
    </row>
    <row r="184" spans="1:13" ht="24.95" customHeight="1">
      <c r="A184" s="34">
        <v>177</v>
      </c>
      <c r="B184" s="36" t="str">
        <f>IFERROR(INDEX(Etapa5!$B$8:$H$307,MATCH(LARGE(Etapa5!$H$8:$H$307,$A184),Etapa5!$H$8:$H$307,0),1),"")</f>
        <v/>
      </c>
      <c r="C184" s="36" t="str">
        <f>IFERROR(INDEX(Etapa5!$B$8:$H$307,MATCH(LARGE(Etapa5!$H$8:$H$307,$A184),Etapa5!$H$8:$H$307,0),2),"")</f>
        <v/>
      </c>
      <c r="D184" s="14" t="str">
        <f>IF(B184="","",IFERROR(AVERAGE(Etapa1!D184,Etapa2!D184,Etapa3!D184,Etapa4!D184,Etapa5!D184),""))</f>
        <v/>
      </c>
      <c r="E184" s="36" t="str">
        <f>IFERROR(INDEX(Etapa5!$B$8:$H$307,MATCH(LARGE(Etapa5!$H$8:$H$307,$A184),Etapa5!$H$8:$H$307,0),4),"")</f>
        <v/>
      </c>
      <c r="F184" s="29" t="str">
        <f t="shared" si="7"/>
        <v/>
      </c>
      <c r="G184" s="29" t="str">
        <f t="shared" si="8"/>
        <v/>
      </c>
      <c r="H184" s="41" t="str">
        <f>IF($B184="","",IFERROR(INDEX(Proc!$B$8:$F$57,MATCH(Apro!$C184,Proc!$E$8:$E$57,0),1),""))</f>
        <v/>
      </c>
      <c r="I184" s="41" t="str">
        <f>IF($B184="","",IFERROR(INDEX(Proc!$B$8:$F$57,MATCH(Apro!$C184,Proc!$E$8:$E$57,0),2),""))</f>
        <v/>
      </c>
      <c r="J184" s="42" t="str">
        <f>IF($B184="","",IFERROR(INDEX(Proc!$B$8:$F$57,MATCH(Apro!$C184,Proc!$E$8:$E$57,0),5),""))</f>
        <v/>
      </c>
      <c r="K184" s="30"/>
      <c r="L184" s="49"/>
      <c r="M184" s="69" t="str">
        <f t="shared" si="9"/>
        <v/>
      </c>
    </row>
    <row r="185" spans="1:13" ht="24.95" customHeight="1">
      <c r="A185" s="34">
        <v>178</v>
      </c>
      <c r="B185" s="36" t="str">
        <f>IFERROR(INDEX(Etapa5!$B$8:$H$307,MATCH(LARGE(Etapa5!$H$8:$H$307,$A185),Etapa5!$H$8:$H$307,0),1),"")</f>
        <v/>
      </c>
      <c r="C185" s="36" t="str">
        <f>IFERROR(INDEX(Etapa5!$B$8:$H$307,MATCH(LARGE(Etapa5!$H$8:$H$307,$A185),Etapa5!$H$8:$H$307,0),2),"")</f>
        <v/>
      </c>
      <c r="D185" s="14" t="str">
        <f>IF(B185="","",IFERROR(AVERAGE(Etapa1!D185,Etapa2!D185,Etapa3!D185,Etapa4!D185,Etapa5!D185),""))</f>
        <v/>
      </c>
      <c r="E185" s="36" t="str">
        <f>IFERROR(INDEX(Etapa5!$B$8:$H$307,MATCH(LARGE(Etapa5!$H$8:$H$307,$A185),Etapa5!$H$8:$H$307,0),4),"")</f>
        <v/>
      </c>
      <c r="F185" s="29" t="str">
        <f t="shared" si="7"/>
        <v/>
      </c>
      <c r="G185" s="29" t="str">
        <f t="shared" si="8"/>
        <v/>
      </c>
      <c r="H185" s="41" t="str">
        <f>IF($B185="","",IFERROR(INDEX(Proc!$B$8:$F$57,MATCH(Apro!$C185,Proc!$E$8:$E$57,0),1),""))</f>
        <v/>
      </c>
      <c r="I185" s="41" t="str">
        <f>IF($B185="","",IFERROR(INDEX(Proc!$B$8:$F$57,MATCH(Apro!$C185,Proc!$E$8:$E$57,0),2),""))</f>
        <v/>
      </c>
      <c r="J185" s="42" t="str">
        <f>IF($B185="","",IFERROR(INDEX(Proc!$B$8:$F$57,MATCH(Apro!$C185,Proc!$E$8:$E$57,0),5),""))</f>
        <v/>
      </c>
      <c r="K185" s="30"/>
      <c r="L185" s="49"/>
      <c r="M185" s="69" t="str">
        <f t="shared" si="9"/>
        <v/>
      </c>
    </row>
    <row r="186" spans="1:13" ht="24.95" customHeight="1">
      <c r="A186" s="34">
        <v>179</v>
      </c>
      <c r="B186" s="36" t="str">
        <f>IFERROR(INDEX(Etapa5!$B$8:$H$307,MATCH(LARGE(Etapa5!$H$8:$H$307,$A186),Etapa5!$H$8:$H$307,0),1),"")</f>
        <v/>
      </c>
      <c r="C186" s="36" t="str">
        <f>IFERROR(INDEX(Etapa5!$B$8:$H$307,MATCH(LARGE(Etapa5!$H$8:$H$307,$A186),Etapa5!$H$8:$H$307,0),2),"")</f>
        <v/>
      </c>
      <c r="D186" s="14" t="str">
        <f>IF(B186="","",IFERROR(AVERAGE(Etapa1!D186,Etapa2!D186,Etapa3!D186,Etapa4!D186,Etapa5!D186),""))</f>
        <v/>
      </c>
      <c r="E186" s="36" t="str">
        <f>IFERROR(INDEX(Etapa5!$B$8:$H$307,MATCH(LARGE(Etapa5!$H$8:$H$307,$A186),Etapa5!$H$8:$H$307,0),4),"")</f>
        <v/>
      </c>
      <c r="F186" s="29" t="str">
        <f t="shared" si="7"/>
        <v/>
      </c>
      <c r="G186" s="29" t="str">
        <f t="shared" si="8"/>
        <v/>
      </c>
      <c r="H186" s="41" t="str">
        <f>IF($B186="","",IFERROR(INDEX(Proc!$B$8:$F$57,MATCH(Apro!$C186,Proc!$E$8:$E$57,0),1),""))</f>
        <v/>
      </c>
      <c r="I186" s="41" t="str">
        <f>IF($B186="","",IFERROR(INDEX(Proc!$B$8:$F$57,MATCH(Apro!$C186,Proc!$E$8:$E$57,0),2),""))</f>
        <v/>
      </c>
      <c r="J186" s="42" t="str">
        <f>IF($B186="","",IFERROR(INDEX(Proc!$B$8:$F$57,MATCH(Apro!$C186,Proc!$E$8:$E$57,0),5),""))</f>
        <v/>
      </c>
      <c r="K186" s="30"/>
      <c r="L186" s="49"/>
      <c r="M186" s="69" t="str">
        <f t="shared" si="9"/>
        <v/>
      </c>
    </row>
    <row r="187" spans="1:13" ht="24.95" customHeight="1">
      <c r="A187" s="34">
        <v>180</v>
      </c>
      <c r="B187" s="36" t="str">
        <f>IFERROR(INDEX(Etapa5!$B$8:$H$307,MATCH(LARGE(Etapa5!$H$8:$H$307,$A187),Etapa5!$H$8:$H$307,0),1),"")</f>
        <v/>
      </c>
      <c r="C187" s="36" t="str">
        <f>IFERROR(INDEX(Etapa5!$B$8:$H$307,MATCH(LARGE(Etapa5!$H$8:$H$307,$A187),Etapa5!$H$8:$H$307,0),2),"")</f>
        <v/>
      </c>
      <c r="D187" s="14" t="str">
        <f>IF(B187="","",IFERROR(AVERAGE(Etapa1!D187,Etapa2!D187,Etapa3!D187,Etapa4!D187,Etapa5!D187),""))</f>
        <v/>
      </c>
      <c r="E187" s="36" t="str">
        <f>IFERROR(INDEX(Etapa5!$B$8:$H$307,MATCH(LARGE(Etapa5!$H$8:$H$307,$A187),Etapa5!$H$8:$H$307,0),4),"")</f>
        <v/>
      </c>
      <c r="F187" s="29" t="str">
        <f t="shared" si="7"/>
        <v/>
      </c>
      <c r="G187" s="29" t="str">
        <f t="shared" si="8"/>
        <v/>
      </c>
      <c r="H187" s="41" t="str">
        <f>IF($B187="","",IFERROR(INDEX(Proc!$B$8:$F$57,MATCH(Apro!$C187,Proc!$E$8:$E$57,0),1),""))</f>
        <v/>
      </c>
      <c r="I187" s="41" t="str">
        <f>IF($B187="","",IFERROR(INDEX(Proc!$B$8:$F$57,MATCH(Apro!$C187,Proc!$E$8:$E$57,0),2),""))</f>
        <v/>
      </c>
      <c r="J187" s="42" t="str">
        <f>IF($B187="","",IFERROR(INDEX(Proc!$B$8:$F$57,MATCH(Apro!$C187,Proc!$E$8:$E$57,0),5),""))</f>
        <v/>
      </c>
      <c r="K187" s="30"/>
      <c r="L187" s="49"/>
      <c r="M187" s="69" t="str">
        <f t="shared" si="9"/>
        <v/>
      </c>
    </row>
    <row r="188" spans="1:13" ht="24.95" customHeight="1">
      <c r="A188" s="34">
        <v>181</v>
      </c>
      <c r="B188" s="36" t="str">
        <f>IFERROR(INDEX(Etapa5!$B$8:$H$307,MATCH(LARGE(Etapa5!$H$8:$H$307,$A188),Etapa5!$H$8:$H$307,0),1),"")</f>
        <v/>
      </c>
      <c r="C188" s="36" t="str">
        <f>IFERROR(INDEX(Etapa5!$B$8:$H$307,MATCH(LARGE(Etapa5!$H$8:$H$307,$A188),Etapa5!$H$8:$H$307,0),2),"")</f>
        <v/>
      </c>
      <c r="D188" s="14" t="str">
        <f>IF(B188="","",IFERROR(AVERAGE(Etapa1!D188,Etapa2!D188,Etapa3!D188,Etapa4!D188,Etapa5!D188),""))</f>
        <v/>
      </c>
      <c r="E188" s="36" t="str">
        <f>IFERROR(INDEX(Etapa5!$B$8:$H$307,MATCH(LARGE(Etapa5!$H$8:$H$307,$A188),Etapa5!$H$8:$H$307,0),4),"")</f>
        <v/>
      </c>
      <c r="F188" s="29" t="str">
        <f t="shared" si="7"/>
        <v/>
      </c>
      <c r="G188" s="29" t="str">
        <f t="shared" si="8"/>
        <v/>
      </c>
      <c r="H188" s="41" t="str">
        <f>IF($B188="","",IFERROR(INDEX(Proc!$B$8:$F$57,MATCH(Apro!$C188,Proc!$E$8:$E$57,0),1),""))</f>
        <v/>
      </c>
      <c r="I188" s="41" t="str">
        <f>IF($B188="","",IFERROR(INDEX(Proc!$B$8:$F$57,MATCH(Apro!$C188,Proc!$E$8:$E$57,0),2),""))</f>
        <v/>
      </c>
      <c r="J188" s="42" t="str">
        <f>IF($B188="","",IFERROR(INDEX(Proc!$B$8:$F$57,MATCH(Apro!$C188,Proc!$E$8:$E$57,0),5),""))</f>
        <v/>
      </c>
      <c r="K188" s="30"/>
      <c r="L188" s="49"/>
      <c r="M188" s="69" t="str">
        <f t="shared" si="9"/>
        <v/>
      </c>
    </row>
    <row r="189" spans="1:13" ht="24.95" customHeight="1">
      <c r="A189" s="34">
        <v>182</v>
      </c>
      <c r="B189" s="36" t="str">
        <f>IFERROR(INDEX(Etapa5!$B$8:$H$307,MATCH(LARGE(Etapa5!$H$8:$H$307,$A189),Etapa5!$H$8:$H$307,0),1),"")</f>
        <v/>
      </c>
      <c r="C189" s="36" t="str">
        <f>IFERROR(INDEX(Etapa5!$B$8:$H$307,MATCH(LARGE(Etapa5!$H$8:$H$307,$A189),Etapa5!$H$8:$H$307,0),2),"")</f>
        <v/>
      </c>
      <c r="D189" s="14" t="str">
        <f>IF(B189="","",IFERROR(AVERAGE(Etapa1!D189,Etapa2!D189,Etapa3!D189,Etapa4!D189,Etapa5!D189),""))</f>
        <v/>
      </c>
      <c r="E189" s="36" t="str">
        <f>IFERROR(INDEX(Etapa5!$B$8:$H$307,MATCH(LARGE(Etapa5!$H$8:$H$307,$A189),Etapa5!$H$8:$H$307,0),4),"")</f>
        <v/>
      </c>
      <c r="F189" s="29" t="str">
        <f t="shared" si="7"/>
        <v/>
      </c>
      <c r="G189" s="29" t="str">
        <f t="shared" si="8"/>
        <v/>
      </c>
      <c r="H189" s="41" t="str">
        <f>IF($B189="","",IFERROR(INDEX(Proc!$B$8:$F$57,MATCH(Apro!$C189,Proc!$E$8:$E$57,0),1),""))</f>
        <v/>
      </c>
      <c r="I189" s="41" t="str">
        <f>IF($B189="","",IFERROR(INDEX(Proc!$B$8:$F$57,MATCH(Apro!$C189,Proc!$E$8:$E$57,0),2),""))</f>
        <v/>
      </c>
      <c r="J189" s="42" t="str">
        <f>IF($B189="","",IFERROR(INDEX(Proc!$B$8:$F$57,MATCH(Apro!$C189,Proc!$E$8:$E$57,0),5),""))</f>
        <v/>
      </c>
      <c r="K189" s="30"/>
      <c r="L189" s="49"/>
      <c r="M189" s="69" t="str">
        <f t="shared" si="9"/>
        <v/>
      </c>
    </row>
    <row r="190" spans="1:13" ht="24.95" customHeight="1">
      <c r="A190" s="34">
        <v>183</v>
      </c>
      <c r="B190" s="36" t="str">
        <f>IFERROR(INDEX(Etapa5!$B$8:$H$307,MATCH(LARGE(Etapa5!$H$8:$H$307,$A190),Etapa5!$H$8:$H$307,0),1),"")</f>
        <v/>
      </c>
      <c r="C190" s="36" t="str">
        <f>IFERROR(INDEX(Etapa5!$B$8:$H$307,MATCH(LARGE(Etapa5!$H$8:$H$307,$A190),Etapa5!$H$8:$H$307,0),2),"")</f>
        <v/>
      </c>
      <c r="D190" s="14" t="str">
        <f>IF(B190="","",IFERROR(AVERAGE(Etapa1!D190,Etapa2!D190,Etapa3!D190,Etapa4!D190,Etapa5!D190),""))</f>
        <v/>
      </c>
      <c r="E190" s="36" t="str">
        <f>IFERROR(INDEX(Etapa5!$B$8:$H$307,MATCH(LARGE(Etapa5!$H$8:$H$307,$A190),Etapa5!$H$8:$H$307,0),4),"")</f>
        <v/>
      </c>
      <c r="F190" s="29" t="str">
        <f t="shared" si="7"/>
        <v/>
      </c>
      <c r="G190" s="29" t="str">
        <f t="shared" si="8"/>
        <v/>
      </c>
      <c r="H190" s="41" t="str">
        <f>IF($B190="","",IFERROR(INDEX(Proc!$B$8:$F$57,MATCH(Apro!$C190,Proc!$E$8:$E$57,0),1),""))</f>
        <v/>
      </c>
      <c r="I190" s="41" t="str">
        <f>IF($B190="","",IFERROR(INDEX(Proc!$B$8:$F$57,MATCH(Apro!$C190,Proc!$E$8:$E$57,0),2),""))</f>
        <v/>
      </c>
      <c r="J190" s="42" t="str">
        <f>IF($B190="","",IFERROR(INDEX(Proc!$B$8:$F$57,MATCH(Apro!$C190,Proc!$E$8:$E$57,0),5),""))</f>
        <v/>
      </c>
      <c r="K190" s="30"/>
      <c r="L190" s="49"/>
      <c r="M190" s="69" t="str">
        <f t="shared" si="9"/>
        <v/>
      </c>
    </row>
    <row r="191" spans="1:13" ht="24.95" customHeight="1">
      <c r="A191" s="34">
        <v>184</v>
      </c>
      <c r="B191" s="36" t="str">
        <f>IFERROR(INDEX(Etapa5!$B$8:$H$307,MATCH(LARGE(Etapa5!$H$8:$H$307,$A191),Etapa5!$H$8:$H$307,0),1),"")</f>
        <v/>
      </c>
      <c r="C191" s="36" t="str">
        <f>IFERROR(INDEX(Etapa5!$B$8:$H$307,MATCH(LARGE(Etapa5!$H$8:$H$307,$A191),Etapa5!$H$8:$H$307,0),2),"")</f>
        <v/>
      </c>
      <c r="D191" s="14" t="str">
        <f>IF(B191="","",IFERROR(AVERAGE(Etapa1!D191,Etapa2!D191,Etapa3!D191,Etapa4!D191,Etapa5!D191),""))</f>
        <v/>
      </c>
      <c r="E191" s="36" t="str">
        <f>IFERROR(INDEX(Etapa5!$B$8:$H$307,MATCH(LARGE(Etapa5!$H$8:$H$307,$A191),Etapa5!$H$8:$H$307,0),4),"")</f>
        <v/>
      </c>
      <c r="F191" s="29" t="str">
        <f t="shared" si="7"/>
        <v/>
      </c>
      <c r="G191" s="29" t="str">
        <f t="shared" si="8"/>
        <v/>
      </c>
      <c r="H191" s="41" t="str">
        <f>IF($B191="","",IFERROR(INDEX(Proc!$B$8:$F$57,MATCH(Apro!$C191,Proc!$E$8:$E$57,0),1),""))</f>
        <v/>
      </c>
      <c r="I191" s="41" t="str">
        <f>IF($B191="","",IFERROR(INDEX(Proc!$B$8:$F$57,MATCH(Apro!$C191,Proc!$E$8:$E$57,0),2),""))</f>
        <v/>
      </c>
      <c r="J191" s="42" t="str">
        <f>IF($B191="","",IFERROR(INDEX(Proc!$B$8:$F$57,MATCH(Apro!$C191,Proc!$E$8:$E$57,0),5),""))</f>
        <v/>
      </c>
      <c r="K191" s="30"/>
      <c r="L191" s="49"/>
      <c r="M191" s="69" t="str">
        <f t="shared" si="9"/>
        <v/>
      </c>
    </row>
    <row r="192" spans="1:13" ht="24.95" customHeight="1">
      <c r="A192" s="34">
        <v>185</v>
      </c>
      <c r="B192" s="36" t="str">
        <f>IFERROR(INDEX(Etapa5!$B$8:$H$307,MATCH(LARGE(Etapa5!$H$8:$H$307,$A192),Etapa5!$H$8:$H$307,0),1),"")</f>
        <v/>
      </c>
      <c r="C192" s="36" t="str">
        <f>IFERROR(INDEX(Etapa5!$B$8:$H$307,MATCH(LARGE(Etapa5!$H$8:$H$307,$A192),Etapa5!$H$8:$H$307,0),2),"")</f>
        <v/>
      </c>
      <c r="D192" s="14" t="str">
        <f>IF(B192="","",IFERROR(AVERAGE(Etapa1!D192,Etapa2!D192,Etapa3!D192,Etapa4!D192,Etapa5!D192),""))</f>
        <v/>
      </c>
      <c r="E192" s="36" t="str">
        <f>IFERROR(INDEX(Etapa5!$B$8:$H$307,MATCH(LARGE(Etapa5!$H$8:$H$307,$A192),Etapa5!$H$8:$H$307,0),4),"")</f>
        <v/>
      </c>
      <c r="F192" s="29" t="str">
        <f t="shared" si="7"/>
        <v/>
      </c>
      <c r="G192" s="29" t="str">
        <f t="shared" si="8"/>
        <v/>
      </c>
      <c r="H192" s="41" t="str">
        <f>IF($B192="","",IFERROR(INDEX(Proc!$B$8:$F$57,MATCH(Apro!$C192,Proc!$E$8:$E$57,0),1),""))</f>
        <v/>
      </c>
      <c r="I192" s="41" t="str">
        <f>IF($B192="","",IFERROR(INDEX(Proc!$B$8:$F$57,MATCH(Apro!$C192,Proc!$E$8:$E$57,0),2),""))</f>
        <v/>
      </c>
      <c r="J192" s="42" t="str">
        <f>IF($B192="","",IFERROR(INDEX(Proc!$B$8:$F$57,MATCH(Apro!$C192,Proc!$E$8:$E$57,0),5),""))</f>
        <v/>
      </c>
      <c r="K192" s="30"/>
      <c r="L192" s="49"/>
      <c r="M192" s="69" t="str">
        <f t="shared" si="9"/>
        <v/>
      </c>
    </row>
    <row r="193" spans="1:13" ht="24.95" customHeight="1">
      <c r="A193" s="34">
        <v>186</v>
      </c>
      <c r="B193" s="36" t="str">
        <f>IFERROR(INDEX(Etapa5!$B$8:$H$307,MATCH(LARGE(Etapa5!$H$8:$H$307,$A193),Etapa5!$H$8:$H$307,0),1),"")</f>
        <v/>
      </c>
      <c r="C193" s="36" t="str">
        <f>IFERROR(INDEX(Etapa5!$B$8:$H$307,MATCH(LARGE(Etapa5!$H$8:$H$307,$A193),Etapa5!$H$8:$H$307,0),2),"")</f>
        <v/>
      </c>
      <c r="D193" s="14" t="str">
        <f>IF(B193="","",IFERROR(AVERAGE(Etapa1!D193,Etapa2!D193,Etapa3!D193,Etapa4!D193,Etapa5!D193),""))</f>
        <v/>
      </c>
      <c r="E193" s="36" t="str">
        <f>IFERROR(INDEX(Etapa5!$B$8:$H$307,MATCH(LARGE(Etapa5!$H$8:$H$307,$A193),Etapa5!$H$8:$H$307,0),4),"")</f>
        <v/>
      </c>
      <c r="F193" s="29" t="str">
        <f t="shared" si="7"/>
        <v/>
      </c>
      <c r="G193" s="29" t="str">
        <f t="shared" si="8"/>
        <v/>
      </c>
      <c r="H193" s="41" t="str">
        <f>IF($B193="","",IFERROR(INDEX(Proc!$B$8:$F$57,MATCH(Apro!$C193,Proc!$E$8:$E$57,0),1),""))</f>
        <v/>
      </c>
      <c r="I193" s="41" t="str">
        <f>IF($B193="","",IFERROR(INDEX(Proc!$B$8:$F$57,MATCH(Apro!$C193,Proc!$E$8:$E$57,0),2),""))</f>
        <v/>
      </c>
      <c r="J193" s="42" t="str">
        <f>IF($B193="","",IFERROR(INDEX(Proc!$B$8:$F$57,MATCH(Apro!$C193,Proc!$E$8:$E$57,0),5),""))</f>
        <v/>
      </c>
      <c r="K193" s="30"/>
      <c r="L193" s="49"/>
      <c r="M193" s="69" t="str">
        <f t="shared" si="9"/>
        <v/>
      </c>
    </row>
    <row r="194" spans="1:13" ht="24.95" customHeight="1">
      <c r="A194" s="34">
        <v>187</v>
      </c>
      <c r="B194" s="36" t="str">
        <f>IFERROR(INDEX(Etapa5!$B$8:$H$307,MATCH(LARGE(Etapa5!$H$8:$H$307,$A194),Etapa5!$H$8:$H$307,0),1),"")</f>
        <v/>
      </c>
      <c r="C194" s="36" t="str">
        <f>IFERROR(INDEX(Etapa5!$B$8:$H$307,MATCH(LARGE(Etapa5!$H$8:$H$307,$A194),Etapa5!$H$8:$H$307,0),2),"")</f>
        <v/>
      </c>
      <c r="D194" s="14" t="str">
        <f>IF(B194="","",IFERROR(AVERAGE(Etapa1!D194,Etapa2!D194,Etapa3!D194,Etapa4!D194,Etapa5!D194),""))</f>
        <v/>
      </c>
      <c r="E194" s="36" t="str">
        <f>IFERROR(INDEX(Etapa5!$B$8:$H$307,MATCH(LARGE(Etapa5!$H$8:$H$307,$A194),Etapa5!$H$8:$H$307,0),4),"")</f>
        <v/>
      </c>
      <c r="F194" s="29" t="str">
        <f t="shared" si="7"/>
        <v/>
      </c>
      <c r="G194" s="29" t="str">
        <f t="shared" si="8"/>
        <v/>
      </c>
      <c r="H194" s="41" t="str">
        <f>IF($B194="","",IFERROR(INDEX(Proc!$B$8:$F$57,MATCH(Apro!$C194,Proc!$E$8:$E$57,0),1),""))</f>
        <v/>
      </c>
      <c r="I194" s="41" t="str">
        <f>IF($B194="","",IFERROR(INDEX(Proc!$B$8:$F$57,MATCH(Apro!$C194,Proc!$E$8:$E$57,0),2),""))</f>
        <v/>
      </c>
      <c r="J194" s="42" t="str">
        <f>IF($B194="","",IFERROR(INDEX(Proc!$B$8:$F$57,MATCH(Apro!$C194,Proc!$E$8:$E$57,0),5),""))</f>
        <v/>
      </c>
      <c r="K194" s="30"/>
      <c r="L194" s="49"/>
      <c r="M194" s="69" t="str">
        <f t="shared" si="9"/>
        <v/>
      </c>
    </row>
    <row r="195" spans="1:13" ht="24.95" customHeight="1">
      <c r="A195" s="34">
        <v>188</v>
      </c>
      <c r="B195" s="36" t="str">
        <f>IFERROR(INDEX(Etapa5!$B$8:$H$307,MATCH(LARGE(Etapa5!$H$8:$H$307,$A195),Etapa5!$H$8:$H$307,0),1),"")</f>
        <v/>
      </c>
      <c r="C195" s="36" t="str">
        <f>IFERROR(INDEX(Etapa5!$B$8:$H$307,MATCH(LARGE(Etapa5!$H$8:$H$307,$A195),Etapa5!$H$8:$H$307,0),2),"")</f>
        <v/>
      </c>
      <c r="D195" s="14" t="str">
        <f>IF(B195="","",IFERROR(AVERAGE(Etapa1!D195,Etapa2!D195,Etapa3!D195,Etapa4!D195,Etapa5!D195),""))</f>
        <v/>
      </c>
      <c r="E195" s="36" t="str">
        <f>IFERROR(INDEX(Etapa5!$B$8:$H$307,MATCH(LARGE(Etapa5!$H$8:$H$307,$A195),Etapa5!$H$8:$H$307,0),4),"")</f>
        <v/>
      </c>
      <c r="F195" s="29" t="str">
        <f t="shared" si="7"/>
        <v/>
      </c>
      <c r="G195" s="29" t="str">
        <f t="shared" si="8"/>
        <v/>
      </c>
      <c r="H195" s="41" t="str">
        <f>IF($B195="","",IFERROR(INDEX(Proc!$B$8:$F$57,MATCH(Apro!$C195,Proc!$E$8:$E$57,0),1),""))</f>
        <v/>
      </c>
      <c r="I195" s="41" t="str">
        <f>IF($B195="","",IFERROR(INDEX(Proc!$B$8:$F$57,MATCH(Apro!$C195,Proc!$E$8:$E$57,0),2),""))</f>
        <v/>
      </c>
      <c r="J195" s="42" t="str">
        <f>IF($B195="","",IFERROR(INDEX(Proc!$B$8:$F$57,MATCH(Apro!$C195,Proc!$E$8:$E$57,0),5),""))</f>
        <v/>
      </c>
      <c r="K195" s="30"/>
      <c r="L195" s="49"/>
      <c r="M195" s="69" t="str">
        <f t="shared" si="9"/>
        <v/>
      </c>
    </row>
    <row r="196" spans="1:13" ht="24.95" customHeight="1">
      <c r="A196" s="34">
        <v>189</v>
      </c>
      <c r="B196" s="36" t="str">
        <f>IFERROR(INDEX(Etapa5!$B$8:$H$307,MATCH(LARGE(Etapa5!$H$8:$H$307,$A196),Etapa5!$H$8:$H$307,0),1),"")</f>
        <v/>
      </c>
      <c r="C196" s="36" t="str">
        <f>IFERROR(INDEX(Etapa5!$B$8:$H$307,MATCH(LARGE(Etapa5!$H$8:$H$307,$A196),Etapa5!$H$8:$H$307,0),2),"")</f>
        <v/>
      </c>
      <c r="D196" s="14" t="str">
        <f>IF(B196="","",IFERROR(AVERAGE(Etapa1!D196,Etapa2!D196,Etapa3!D196,Etapa4!D196,Etapa5!D196),""))</f>
        <v/>
      </c>
      <c r="E196" s="36" t="str">
        <f>IFERROR(INDEX(Etapa5!$B$8:$H$307,MATCH(LARGE(Etapa5!$H$8:$H$307,$A196),Etapa5!$H$8:$H$307,0),4),"")</f>
        <v/>
      </c>
      <c r="F196" s="29" t="str">
        <f t="shared" si="7"/>
        <v/>
      </c>
      <c r="G196" s="29" t="str">
        <f t="shared" si="8"/>
        <v/>
      </c>
      <c r="H196" s="41" t="str">
        <f>IF($B196="","",IFERROR(INDEX(Proc!$B$8:$F$57,MATCH(Apro!$C196,Proc!$E$8:$E$57,0),1),""))</f>
        <v/>
      </c>
      <c r="I196" s="41" t="str">
        <f>IF($B196="","",IFERROR(INDEX(Proc!$B$8:$F$57,MATCH(Apro!$C196,Proc!$E$8:$E$57,0),2),""))</f>
        <v/>
      </c>
      <c r="J196" s="42" t="str">
        <f>IF($B196="","",IFERROR(INDEX(Proc!$B$8:$F$57,MATCH(Apro!$C196,Proc!$E$8:$E$57,0),5),""))</f>
        <v/>
      </c>
      <c r="K196" s="30"/>
      <c r="L196" s="49"/>
      <c r="M196" s="69" t="str">
        <f t="shared" si="9"/>
        <v/>
      </c>
    </row>
    <row r="197" spans="1:13" ht="24.95" customHeight="1">
      <c r="A197" s="34">
        <v>190</v>
      </c>
      <c r="B197" s="36" t="str">
        <f>IFERROR(INDEX(Etapa5!$B$8:$H$307,MATCH(LARGE(Etapa5!$H$8:$H$307,$A197),Etapa5!$H$8:$H$307,0),1),"")</f>
        <v/>
      </c>
      <c r="C197" s="36" t="str">
        <f>IFERROR(INDEX(Etapa5!$B$8:$H$307,MATCH(LARGE(Etapa5!$H$8:$H$307,$A197),Etapa5!$H$8:$H$307,0),2),"")</f>
        <v/>
      </c>
      <c r="D197" s="14" t="str">
        <f>IF(B197="","",IFERROR(AVERAGE(Etapa1!D197,Etapa2!D197,Etapa3!D197,Etapa4!D197,Etapa5!D197),""))</f>
        <v/>
      </c>
      <c r="E197" s="36" t="str">
        <f>IFERROR(INDEX(Etapa5!$B$8:$H$307,MATCH(LARGE(Etapa5!$H$8:$H$307,$A197),Etapa5!$H$8:$H$307,0),4),"")</f>
        <v/>
      </c>
      <c r="F197" s="29" t="str">
        <f t="shared" si="7"/>
        <v/>
      </c>
      <c r="G197" s="29" t="str">
        <f t="shared" si="8"/>
        <v/>
      </c>
      <c r="H197" s="41" t="str">
        <f>IF($B197="","",IFERROR(INDEX(Proc!$B$8:$F$57,MATCH(Apro!$C197,Proc!$E$8:$E$57,0),1),""))</f>
        <v/>
      </c>
      <c r="I197" s="41" t="str">
        <f>IF($B197="","",IFERROR(INDEX(Proc!$B$8:$F$57,MATCH(Apro!$C197,Proc!$E$8:$E$57,0),2),""))</f>
        <v/>
      </c>
      <c r="J197" s="42" t="str">
        <f>IF($B197="","",IFERROR(INDEX(Proc!$B$8:$F$57,MATCH(Apro!$C197,Proc!$E$8:$E$57,0),5),""))</f>
        <v/>
      </c>
      <c r="K197" s="30"/>
      <c r="L197" s="49"/>
      <c r="M197" s="69" t="str">
        <f t="shared" si="9"/>
        <v/>
      </c>
    </row>
    <row r="198" spans="1:13" ht="24.95" customHeight="1">
      <c r="A198" s="34">
        <v>191</v>
      </c>
      <c r="B198" s="36" t="str">
        <f>IFERROR(INDEX(Etapa5!$B$8:$H$307,MATCH(LARGE(Etapa5!$H$8:$H$307,$A198),Etapa5!$H$8:$H$307,0),1),"")</f>
        <v/>
      </c>
      <c r="C198" s="36" t="str">
        <f>IFERROR(INDEX(Etapa5!$B$8:$H$307,MATCH(LARGE(Etapa5!$H$8:$H$307,$A198),Etapa5!$H$8:$H$307,0),2),"")</f>
        <v/>
      </c>
      <c r="D198" s="14" t="str">
        <f>IF(B198="","",IFERROR(AVERAGE(Etapa1!D198,Etapa2!D198,Etapa3!D198,Etapa4!D198,Etapa5!D198),""))</f>
        <v/>
      </c>
      <c r="E198" s="36" t="str">
        <f>IFERROR(INDEX(Etapa5!$B$8:$H$307,MATCH(LARGE(Etapa5!$H$8:$H$307,$A198),Etapa5!$H$8:$H$307,0),4),"")</f>
        <v/>
      </c>
      <c r="F198" s="29" t="str">
        <f t="shared" si="7"/>
        <v/>
      </c>
      <c r="G198" s="29" t="str">
        <f t="shared" si="8"/>
        <v/>
      </c>
      <c r="H198" s="41" t="str">
        <f>IF($B198="","",IFERROR(INDEX(Proc!$B$8:$F$57,MATCH(Apro!$C198,Proc!$E$8:$E$57,0),1),""))</f>
        <v/>
      </c>
      <c r="I198" s="41" t="str">
        <f>IF($B198="","",IFERROR(INDEX(Proc!$B$8:$F$57,MATCH(Apro!$C198,Proc!$E$8:$E$57,0),2),""))</f>
        <v/>
      </c>
      <c r="J198" s="42" t="str">
        <f>IF($B198="","",IFERROR(INDEX(Proc!$B$8:$F$57,MATCH(Apro!$C198,Proc!$E$8:$E$57,0),5),""))</f>
        <v/>
      </c>
      <c r="K198" s="30"/>
      <c r="L198" s="49"/>
      <c r="M198" s="69" t="str">
        <f t="shared" si="9"/>
        <v/>
      </c>
    </row>
    <row r="199" spans="1:13" ht="24.95" customHeight="1">
      <c r="A199" s="34">
        <v>192</v>
      </c>
      <c r="B199" s="36" t="str">
        <f>IFERROR(INDEX(Etapa5!$B$8:$H$307,MATCH(LARGE(Etapa5!$H$8:$H$307,$A199),Etapa5!$H$8:$H$307,0),1),"")</f>
        <v/>
      </c>
      <c r="C199" s="36" t="str">
        <f>IFERROR(INDEX(Etapa5!$B$8:$H$307,MATCH(LARGE(Etapa5!$H$8:$H$307,$A199),Etapa5!$H$8:$H$307,0),2),"")</f>
        <v/>
      </c>
      <c r="D199" s="14" t="str">
        <f>IF(B199="","",IFERROR(AVERAGE(Etapa1!D199,Etapa2!D199,Etapa3!D199,Etapa4!D199,Etapa5!D199),""))</f>
        <v/>
      </c>
      <c r="E199" s="36" t="str">
        <f>IFERROR(INDEX(Etapa5!$B$8:$H$307,MATCH(LARGE(Etapa5!$H$8:$H$307,$A199),Etapa5!$H$8:$H$307,0),4),"")</f>
        <v/>
      </c>
      <c r="F199" s="29" t="str">
        <f t="shared" si="7"/>
        <v/>
      </c>
      <c r="G199" s="29" t="str">
        <f t="shared" si="8"/>
        <v/>
      </c>
      <c r="H199" s="41" t="str">
        <f>IF($B199="","",IFERROR(INDEX(Proc!$B$8:$F$57,MATCH(Apro!$C199,Proc!$E$8:$E$57,0),1),""))</f>
        <v/>
      </c>
      <c r="I199" s="41" t="str">
        <f>IF($B199="","",IFERROR(INDEX(Proc!$B$8:$F$57,MATCH(Apro!$C199,Proc!$E$8:$E$57,0),2),""))</f>
        <v/>
      </c>
      <c r="J199" s="42" t="str">
        <f>IF($B199="","",IFERROR(INDEX(Proc!$B$8:$F$57,MATCH(Apro!$C199,Proc!$E$8:$E$57,0),5),""))</f>
        <v/>
      </c>
      <c r="K199" s="30"/>
      <c r="L199" s="49"/>
      <c r="M199" s="69" t="str">
        <f t="shared" si="9"/>
        <v/>
      </c>
    </row>
    <row r="200" spans="1:13" ht="24.95" customHeight="1">
      <c r="A200" s="34">
        <v>193</v>
      </c>
      <c r="B200" s="36" t="str">
        <f>IFERROR(INDEX(Etapa5!$B$8:$H$307,MATCH(LARGE(Etapa5!$H$8:$H$307,$A200),Etapa5!$H$8:$H$307,0),1),"")</f>
        <v/>
      </c>
      <c r="C200" s="36" t="str">
        <f>IFERROR(INDEX(Etapa5!$B$8:$H$307,MATCH(LARGE(Etapa5!$H$8:$H$307,$A200),Etapa5!$H$8:$H$307,0),2),"")</f>
        <v/>
      </c>
      <c r="D200" s="14" t="str">
        <f>IF(B200="","",IFERROR(AVERAGE(Etapa1!D200,Etapa2!D200,Etapa3!D200,Etapa4!D200,Etapa5!D200),""))</f>
        <v/>
      </c>
      <c r="E200" s="36" t="str">
        <f>IFERROR(INDEX(Etapa5!$B$8:$H$307,MATCH(LARGE(Etapa5!$H$8:$H$307,$A200),Etapa5!$H$8:$H$307,0),4),"")</f>
        <v/>
      </c>
      <c r="F200" s="29" t="str">
        <f t="shared" si="7"/>
        <v/>
      </c>
      <c r="G200" s="29" t="str">
        <f t="shared" si="8"/>
        <v/>
      </c>
      <c r="H200" s="41" t="str">
        <f>IF($B200="","",IFERROR(INDEX(Proc!$B$8:$F$57,MATCH(Apro!$C200,Proc!$E$8:$E$57,0),1),""))</f>
        <v/>
      </c>
      <c r="I200" s="41" t="str">
        <f>IF($B200="","",IFERROR(INDEX(Proc!$B$8:$F$57,MATCH(Apro!$C200,Proc!$E$8:$E$57,0),2),""))</f>
        <v/>
      </c>
      <c r="J200" s="42" t="str">
        <f>IF($B200="","",IFERROR(INDEX(Proc!$B$8:$F$57,MATCH(Apro!$C200,Proc!$E$8:$E$57,0),5),""))</f>
        <v/>
      </c>
      <c r="K200" s="30"/>
      <c r="L200" s="49"/>
      <c r="M200" s="69" t="str">
        <f t="shared" si="9"/>
        <v/>
      </c>
    </row>
    <row r="201" spans="1:13" ht="24.95" customHeight="1">
      <c r="A201" s="34">
        <v>194</v>
      </c>
      <c r="B201" s="36" t="str">
        <f>IFERROR(INDEX(Etapa5!$B$8:$H$307,MATCH(LARGE(Etapa5!$H$8:$H$307,$A201),Etapa5!$H$8:$H$307,0),1),"")</f>
        <v/>
      </c>
      <c r="C201" s="36" t="str">
        <f>IFERROR(INDEX(Etapa5!$B$8:$H$307,MATCH(LARGE(Etapa5!$H$8:$H$307,$A201),Etapa5!$H$8:$H$307,0),2),"")</f>
        <v/>
      </c>
      <c r="D201" s="14" t="str">
        <f>IF(B201="","",IFERROR(AVERAGE(Etapa1!D201,Etapa2!D201,Etapa3!D201,Etapa4!D201,Etapa5!D201),""))</f>
        <v/>
      </c>
      <c r="E201" s="36" t="str">
        <f>IFERROR(INDEX(Etapa5!$B$8:$H$307,MATCH(LARGE(Etapa5!$H$8:$H$307,$A201),Etapa5!$H$8:$H$307,0),4),"")</f>
        <v/>
      </c>
      <c r="F201" s="29" t="str">
        <f t="shared" ref="F201:F264" si="10">IF(OR(B201="",D201=""),"",IFERROR(IF(D201&gt;$S$9,$T$8,IF(D201&gt;$S$10,$T$9,IF(D201&gt;$S$11,$T$10,IF(D201&gt;$S$12,$T$11,$T$12)))),""))</f>
        <v/>
      </c>
      <c r="G201" s="29" t="str">
        <f t="shared" ref="G201:G264" si="11">IF(OR($B201="",$C201=""),"",IFERROR(LEFT($C201,SEARCH("-",$C201)-1),""))</f>
        <v/>
      </c>
      <c r="H201" s="41" t="str">
        <f>IF($B201="","",IFERROR(INDEX(Proc!$B$8:$F$57,MATCH(Apro!$C201,Proc!$E$8:$E$57,0),1),""))</f>
        <v/>
      </c>
      <c r="I201" s="41" t="str">
        <f>IF($B201="","",IFERROR(INDEX(Proc!$B$8:$F$57,MATCH(Apro!$C201,Proc!$E$8:$E$57,0),2),""))</f>
        <v/>
      </c>
      <c r="J201" s="42" t="str">
        <f>IF($B201="","",IFERROR(INDEX(Proc!$B$8:$F$57,MATCH(Apro!$C201,Proc!$E$8:$E$57,0),5),""))</f>
        <v/>
      </c>
      <c r="K201" s="30"/>
      <c r="L201" s="49"/>
      <c r="M201" s="69" t="str">
        <f t="shared" ref="M201:M264" si="12">IF(OR(B201="",E201="",E201&lt;&gt;"Aprovado"),"",D201+(ROW()/100000))</f>
        <v/>
      </c>
    </row>
    <row r="202" spans="1:13" ht="24.95" customHeight="1">
      <c r="A202" s="34">
        <v>195</v>
      </c>
      <c r="B202" s="36" t="str">
        <f>IFERROR(INDEX(Etapa5!$B$8:$H$307,MATCH(LARGE(Etapa5!$H$8:$H$307,$A202),Etapa5!$H$8:$H$307,0),1),"")</f>
        <v/>
      </c>
      <c r="C202" s="36" t="str">
        <f>IFERROR(INDEX(Etapa5!$B$8:$H$307,MATCH(LARGE(Etapa5!$H$8:$H$307,$A202),Etapa5!$H$8:$H$307,0),2),"")</f>
        <v/>
      </c>
      <c r="D202" s="14" t="str">
        <f>IF(B202="","",IFERROR(AVERAGE(Etapa1!D202,Etapa2!D202,Etapa3!D202,Etapa4!D202,Etapa5!D202),""))</f>
        <v/>
      </c>
      <c r="E202" s="36" t="str">
        <f>IFERROR(INDEX(Etapa5!$B$8:$H$307,MATCH(LARGE(Etapa5!$H$8:$H$307,$A202),Etapa5!$H$8:$H$307,0),4),"")</f>
        <v/>
      </c>
      <c r="F202" s="29" t="str">
        <f t="shared" si="10"/>
        <v/>
      </c>
      <c r="G202" s="29" t="str">
        <f t="shared" si="11"/>
        <v/>
      </c>
      <c r="H202" s="41" t="str">
        <f>IF($B202="","",IFERROR(INDEX(Proc!$B$8:$F$57,MATCH(Apro!$C202,Proc!$E$8:$E$57,0),1),""))</f>
        <v/>
      </c>
      <c r="I202" s="41" t="str">
        <f>IF($B202="","",IFERROR(INDEX(Proc!$B$8:$F$57,MATCH(Apro!$C202,Proc!$E$8:$E$57,0),2),""))</f>
        <v/>
      </c>
      <c r="J202" s="42" t="str">
        <f>IF($B202="","",IFERROR(INDEX(Proc!$B$8:$F$57,MATCH(Apro!$C202,Proc!$E$8:$E$57,0),5),""))</f>
        <v/>
      </c>
      <c r="K202" s="30"/>
      <c r="L202" s="49"/>
      <c r="M202" s="69" t="str">
        <f t="shared" si="12"/>
        <v/>
      </c>
    </row>
    <row r="203" spans="1:13" ht="24.95" customHeight="1">
      <c r="A203" s="34">
        <v>196</v>
      </c>
      <c r="B203" s="36" t="str">
        <f>IFERROR(INDEX(Etapa5!$B$8:$H$307,MATCH(LARGE(Etapa5!$H$8:$H$307,$A203),Etapa5!$H$8:$H$307,0),1),"")</f>
        <v/>
      </c>
      <c r="C203" s="36" t="str">
        <f>IFERROR(INDEX(Etapa5!$B$8:$H$307,MATCH(LARGE(Etapa5!$H$8:$H$307,$A203),Etapa5!$H$8:$H$307,0),2),"")</f>
        <v/>
      </c>
      <c r="D203" s="14" t="str">
        <f>IF(B203="","",IFERROR(AVERAGE(Etapa1!D203,Etapa2!D203,Etapa3!D203,Etapa4!D203,Etapa5!D203),""))</f>
        <v/>
      </c>
      <c r="E203" s="36" t="str">
        <f>IFERROR(INDEX(Etapa5!$B$8:$H$307,MATCH(LARGE(Etapa5!$H$8:$H$307,$A203),Etapa5!$H$8:$H$307,0),4),"")</f>
        <v/>
      </c>
      <c r="F203" s="29" t="str">
        <f t="shared" si="10"/>
        <v/>
      </c>
      <c r="G203" s="29" t="str">
        <f t="shared" si="11"/>
        <v/>
      </c>
      <c r="H203" s="41" t="str">
        <f>IF($B203="","",IFERROR(INDEX(Proc!$B$8:$F$57,MATCH(Apro!$C203,Proc!$E$8:$E$57,0),1),""))</f>
        <v/>
      </c>
      <c r="I203" s="41" t="str">
        <f>IF($B203="","",IFERROR(INDEX(Proc!$B$8:$F$57,MATCH(Apro!$C203,Proc!$E$8:$E$57,0),2),""))</f>
        <v/>
      </c>
      <c r="J203" s="42" t="str">
        <f>IF($B203="","",IFERROR(INDEX(Proc!$B$8:$F$57,MATCH(Apro!$C203,Proc!$E$8:$E$57,0),5),""))</f>
        <v/>
      </c>
      <c r="K203" s="30"/>
      <c r="L203" s="49"/>
      <c r="M203" s="69" t="str">
        <f t="shared" si="12"/>
        <v/>
      </c>
    </row>
    <row r="204" spans="1:13" ht="24.95" customHeight="1">
      <c r="A204" s="34">
        <v>197</v>
      </c>
      <c r="B204" s="36" t="str">
        <f>IFERROR(INDEX(Etapa5!$B$8:$H$307,MATCH(LARGE(Etapa5!$H$8:$H$307,$A204),Etapa5!$H$8:$H$307,0),1),"")</f>
        <v/>
      </c>
      <c r="C204" s="36" t="str">
        <f>IFERROR(INDEX(Etapa5!$B$8:$H$307,MATCH(LARGE(Etapa5!$H$8:$H$307,$A204),Etapa5!$H$8:$H$307,0),2),"")</f>
        <v/>
      </c>
      <c r="D204" s="14" t="str">
        <f>IF(B204="","",IFERROR(AVERAGE(Etapa1!D204,Etapa2!D204,Etapa3!D204,Etapa4!D204,Etapa5!D204),""))</f>
        <v/>
      </c>
      <c r="E204" s="36" t="str">
        <f>IFERROR(INDEX(Etapa5!$B$8:$H$307,MATCH(LARGE(Etapa5!$H$8:$H$307,$A204),Etapa5!$H$8:$H$307,0),4),"")</f>
        <v/>
      </c>
      <c r="F204" s="29" t="str">
        <f t="shared" si="10"/>
        <v/>
      </c>
      <c r="G204" s="29" t="str">
        <f t="shared" si="11"/>
        <v/>
      </c>
      <c r="H204" s="41" t="str">
        <f>IF($B204="","",IFERROR(INDEX(Proc!$B$8:$F$57,MATCH(Apro!$C204,Proc!$E$8:$E$57,0),1),""))</f>
        <v/>
      </c>
      <c r="I204" s="41" t="str">
        <f>IF($B204="","",IFERROR(INDEX(Proc!$B$8:$F$57,MATCH(Apro!$C204,Proc!$E$8:$E$57,0),2),""))</f>
        <v/>
      </c>
      <c r="J204" s="42" t="str">
        <f>IF($B204="","",IFERROR(INDEX(Proc!$B$8:$F$57,MATCH(Apro!$C204,Proc!$E$8:$E$57,0),5),""))</f>
        <v/>
      </c>
      <c r="K204" s="30"/>
      <c r="L204" s="49"/>
      <c r="M204" s="69" t="str">
        <f t="shared" si="12"/>
        <v/>
      </c>
    </row>
    <row r="205" spans="1:13" ht="24.95" customHeight="1">
      <c r="A205" s="34">
        <v>198</v>
      </c>
      <c r="B205" s="36" t="str">
        <f>IFERROR(INDEX(Etapa5!$B$8:$H$307,MATCH(LARGE(Etapa5!$H$8:$H$307,$A205),Etapa5!$H$8:$H$307,0),1),"")</f>
        <v/>
      </c>
      <c r="C205" s="36" t="str">
        <f>IFERROR(INDEX(Etapa5!$B$8:$H$307,MATCH(LARGE(Etapa5!$H$8:$H$307,$A205),Etapa5!$H$8:$H$307,0),2),"")</f>
        <v/>
      </c>
      <c r="D205" s="14" t="str">
        <f>IF(B205="","",IFERROR(AVERAGE(Etapa1!D205,Etapa2!D205,Etapa3!D205,Etapa4!D205,Etapa5!D205),""))</f>
        <v/>
      </c>
      <c r="E205" s="36" t="str">
        <f>IFERROR(INDEX(Etapa5!$B$8:$H$307,MATCH(LARGE(Etapa5!$H$8:$H$307,$A205),Etapa5!$H$8:$H$307,0),4),"")</f>
        <v/>
      </c>
      <c r="F205" s="29" t="str">
        <f t="shared" si="10"/>
        <v/>
      </c>
      <c r="G205" s="29" t="str">
        <f t="shared" si="11"/>
        <v/>
      </c>
      <c r="H205" s="41" t="str">
        <f>IF($B205="","",IFERROR(INDEX(Proc!$B$8:$F$57,MATCH(Apro!$C205,Proc!$E$8:$E$57,0),1),""))</f>
        <v/>
      </c>
      <c r="I205" s="41" t="str">
        <f>IF($B205="","",IFERROR(INDEX(Proc!$B$8:$F$57,MATCH(Apro!$C205,Proc!$E$8:$E$57,0),2),""))</f>
        <v/>
      </c>
      <c r="J205" s="42" t="str">
        <f>IF($B205="","",IFERROR(INDEX(Proc!$B$8:$F$57,MATCH(Apro!$C205,Proc!$E$8:$E$57,0),5),""))</f>
        <v/>
      </c>
      <c r="K205" s="30"/>
      <c r="L205" s="49"/>
      <c r="M205" s="69" t="str">
        <f t="shared" si="12"/>
        <v/>
      </c>
    </row>
    <row r="206" spans="1:13" ht="24.95" customHeight="1">
      <c r="A206" s="34">
        <v>199</v>
      </c>
      <c r="B206" s="36" t="str">
        <f>IFERROR(INDEX(Etapa5!$B$8:$H$307,MATCH(LARGE(Etapa5!$H$8:$H$307,$A206),Etapa5!$H$8:$H$307,0),1),"")</f>
        <v/>
      </c>
      <c r="C206" s="36" t="str">
        <f>IFERROR(INDEX(Etapa5!$B$8:$H$307,MATCH(LARGE(Etapa5!$H$8:$H$307,$A206),Etapa5!$H$8:$H$307,0),2),"")</f>
        <v/>
      </c>
      <c r="D206" s="14" t="str">
        <f>IF(B206="","",IFERROR(AVERAGE(Etapa1!D206,Etapa2!D206,Etapa3!D206,Etapa4!D206,Etapa5!D206),""))</f>
        <v/>
      </c>
      <c r="E206" s="36" t="str">
        <f>IFERROR(INDEX(Etapa5!$B$8:$H$307,MATCH(LARGE(Etapa5!$H$8:$H$307,$A206),Etapa5!$H$8:$H$307,0),4),"")</f>
        <v/>
      </c>
      <c r="F206" s="29" t="str">
        <f t="shared" si="10"/>
        <v/>
      </c>
      <c r="G206" s="29" t="str">
        <f t="shared" si="11"/>
        <v/>
      </c>
      <c r="H206" s="41" t="str">
        <f>IF($B206="","",IFERROR(INDEX(Proc!$B$8:$F$57,MATCH(Apro!$C206,Proc!$E$8:$E$57,0),1),""))</f>
        <v/>
      </c>
      <c r="I206" s="41" t="str">
        <f>IF($B206="","",IFERROR(INDEX(Proc!$B$8:$F$57,MATCH(Apro!$C206,Proc!$E$8:$E$57,0),2),""))</f>
        <v/>
      </c>
      <c r="J206" s="42" t="str">
        <f>IF($B206="","",IFERROR(INDEX(Proc!$B$8:$F$57,MATCH(Apro!$C206,Proc!$E$8:$E$57,0),5),""))</f>
        <v/>
      </c>
      <c r="K206" s="30"/>
      <c r="L206" s="49"/>
      <c r="M206" s="69" t="str">
        <f t="shared" si="12"/>
        <v/>
      </c>
    </row>
    <row r="207" spans="1:13" ht="24.95" customHeight="1">
      <c r="A207" s="34">
        <v>200</v>
      </c>
      <c r="B207" s="36" t="str">
        <f>IFERROR(INDEX(Etapa5!$B$8:$H$307,MATCH(LARGE(Etapa5!$H$8:$H$307,$A207),Etapa5!$H$8:$H$307,0),1),"")</f>
        <v/>
      </c>
      <c r="C207" s="36" t="str">
        <f>IFERROR(INDEX(Etapa5!$B$8:$H$307,MATCH(LARGE(Etapa5!$H$8:$H$307,$A207),Etapa5!$H$8:$H$307,0),2),"")</f>
        <v/>
      </c>
      <c r="D207" s="14" t="str">
        <f>IF(B207="","",IFERROR(AVERAGE(Etapa1!D207,Etapa2!D207,Etapa3!D207,Etapa4!D207,Etapa5!D207),""))</f>
        <v/>
      </c>
      <c r="E207" s="36" t="str">
        <f>IFERROR(INDEX(Etapa5!$B$8:$H$307,MATCH(LARGE(Etapa5!$H$8:$H$307,$A207),Etapa5!$H$8:$H$307,0),4),"")</f>
        <v/>
      </c>
      <c r="F207" s="29" t="str">
        <f t="shared" si="10"/>
        <v/>
      </c>
      <c r="G207" s="29" t="str">
        <f t="shared" si="11"/>
        <v/>
      </c>
      <c r="H207" s="41" t="str">
        <f>IF($B207="","",IFERROR(INDEX(Proc!$B$8:$F$57,MATCH(Apro!$C207,Proc!$E$8:$E$57,0),1),""))</f>
        <v/>
      </c>
      <c r="I207" s="41" t="str">
        <f>IF($B207="","",IFERROR(INDEX(Proc!$B$8:$F$57,MATCH(Apro!$C207,Proc!$E$8:$E$57,0),2),""))</f>
        <v/>
      </c>
      <c r="J207" s="42" t="str">
        <f>IF($B207="","",IFERROR(INDEX(Proc!$B$8:$F$57,MATCH(Apro!$C207,Proc!$E$8:$E$57,0),5),""))</f>
        <v/>
      </c>
      <c r="K207" s="30"/>
      <c r="L207" s="49"/>
      <c r="M207" s="69" t="str">
        <f t="shared" si="12"/>
        <v/>
      </c>
    </row>
    <row r="208" spans="1:13" ht="24.95" customHeight="1">
      <c r="A208" s="34">
        <v>201</v>
      </c>
      <c r="B208" s="36" t="str">
        <f>IFERROR(INDEX(Etapa5!$B$8:$H$307,MATCH(LARGE(Etapa5!$H$8:$H$307,$A208),Etapa5!$H$8:$H$307,0),1),"")</f>
        <v/>
      </c>
      <c r="C208" s="36" t="str">
        <f>IFERROR(INDEX(Etapa5!$B$8:$H$307,MATCH(LARGE(Etapa5!$H$8:$H$307,$A208),Etapa5!$H$8:$H$307,0),2),"")</f>
        <v/>
      </c>
      <c r="D208" s="14" t="str">
        <f>IF(B208="","",IFERROR(AVERAGE(Etapa1!D208,Etapa2!D208,Etapa3!D208,Etapa4!D208,Etapa5!D208),""))</f>
        <v/>
      </c>
      <c r="E208" s="36" t="str">
        <f>IFERROR(INDEX(Etapa5!$B$8:$H$307,MATCH(LARGE(Etapa5!$H$8:$H$307,$A208),Etapa5!$H$8:$H$307,0),4),"")</f>
        <v/>
      </c>
      <c r="F208" s="29" t="str">
        <f t="shared" si="10"/>
        <v/>
      </c>
      <c r="G208" s="29" t="str">
        <f t="shared" si="11"/>
        <v/>
      </c>
      <c r="H208" s="41" t="str">
        <f>IF($B208="","",IFERROR(INDEX(Proc!$B$8:$F$57,MATCH(Apro!$C208,Proc!$E$8:$E$57,0),1),""))</f>
        <v/>
      </c>
      <c r="I208" s="41" t="str">
        <f>IF($B208="","",IFERROR(INDEX(Proc!$B$8:$F$57,MATCH(Apro!$C208,Proc!$E$8:$E$57,0),2),""))</f>
        <v/>
      </c>
      <c r="J208" s="42" t="str">
        <f>IF($B208="","",IFERROR(INDEX(Proc!$B$8:$F$57,MATCH(Apro!$C208,Proc!$E$8:$E$57,0),5),""))</f>
        <v/>
      </c>
      <c r="K208" s="30"/>
      <c r="L208" s="49"/>
      <c r="M208" s="69" t="str">
        <f t="shared" si="12"/>
        <v/>
      </c>
    </row>
    <row r="209" spans="1:13" ht="24.95" customHeight="1">
      <c r="A209" s="34">
        <v>202</v>
      </c>
      <c r="B209" s="36" t="str">
        <f>IFERROR(INDEX(Etapa5!$B$8:$H$307,MATCH(LARGE(Etapa5!$H$8:$H$307,$A209),Etapa5!$H$8:$H$307,0),1),"")</f>
        <v/>
      </c>
      <c r="C209" s="36" t="str">
        <f>IFERROR(INDEX(Etapa5!$B$8:$H$307,MATCH(LARGE(Etapa5!$H$8:$H$307,$A209),Etapa5!$H$8:$H$307,0),2),"")</f>
        <v/>
      </c>
      <c r="D209" s="14" t="str">
        <f>IF(B209="","",IFERROR(AVERAGE(Etapa1!D209,Etapa2!D209,Etapa3!D209,Etapa4!D209,Etapa5!D209),""))</f>
        <v/>
      </c>
      <c r="E209" s="36" t="str">
        <f>IFERROR(INDEX(Etapa5!$B$8:$H$307,MATCH(LARGE(Etapa5!$H$8:$H$307,$A209),Etapa5!$H$8:$H$307,0),4),"")</f>
        <v/>
      </c>
      <c r="F209" s="29" t="str">
        <f t="shared" si="10"/>
        <v/>
      </c>
      <c r="G209" s="29" t="str">
        <f t="shared" si="11"/>
        <v/>
      </c>
      <c r="H209" s="41" t="str">
        <f>IF($B209="","",IFERROR(INDEX(Proc!$B$8:$F$57,MATCH(Apro!$C209,Proc!$E$8:$E$57,0),1),""))</f>
        <v/>
      </c>
      <c r="I209" s="41" t="str">
        <f>IF($B209="","",IFERROR(INDEX(Proc!$B$8:$F$57,MATCH(Apro!$C209,Proc!$E$8:$E$57,0),2),""))</f>
        <v/>
      </c>
      <c r="J209" s="42" t="str">
        <f>IF($B209="","",IFERROR(INDEX(Proc!$B$8:$F$57,MATCH(Apro!$C209,Proc!$E$8:$E$57,0),5),""))</f>
        <v/>
      </c>
      <c r="K209" s="30"/>
      <c r="L209" s="49"/>
      <c r="M209" s="69" t="str">
        <f t="shared" si="12"/>
        <v/>
      </c>
    </row>
    <row r="210" spans="1:13" ht="24.95" customHeight="1">
      <c r="A210" s="34">
        <v>203</v>
      </c>
      <c r="B210" s="36" t="str">
        <f>IFERROR(INDEX(Etapa5!$B$8:$H$307,MATCH(LARGE(Etapa5!$H$8:$H$307,$A210),Etapa5!$H$8:$H$307,0),1),"")</f>
        <v/>
      </c>
      <c r="C210" s="36" t="str">
        <f>IFERROR(INDEX(Etapa5!$B$8:$H$307,MATCH(LARGE(Etapa5!$H$8:$H$307,$A210),Etapa5!$H$8:$H$307,0),2),"")</f>
        <v/>
      </c>
      <c r="D210" s="14" t="str">
        <f>IF(B210="","",IFERROR(AVERAGE(Etapa1!D210,Etapa2!D210,Etapa3!D210,Etapa4!D210,Etapa5!D210),""))</f>
        <v/>
      </c>
      <c r="E210" s="36" t="str">
        <f>IFERROR(INDEX(Etapa5!$B$8:$H$307,MATCH(LARGE(Etapa5!$H$8:$H$307,$A210),Etapa5!$H$8:$H$307,0),4),"")</f>
        <v/>
      </c>
      <c r="F210" s="29" t="str">
        <f t="shared" si="10"/>
        <v/>
      </c>
      <c r="G210" s="29" t="str">
        <f t="shared" si="11"/>
        <v/>
      </c>
      <c r="H210" s="41" t="str">
        <f>IF($B210="","",IFERROR(INDEX(Proc!$B$8:$F$57,MATCH(Apro!$C210,Proc!$E$8:$E$57,0),1),""))</f>
        <v/>
      </c>
      <c r="I210" s="41" t="str">
        <f>IF($B210="","",IFERROR(INDEX(Proc!$B$8:$F$57,MATCH(Apro!$C210,Proc!$E$8:$E$57,0),2),""))</f>
        <v/>
      </c>
      <c r="J210" s="42" t="str">
        <f>IF($B210="","",IFERROR(INDEX(Proc!$B$8:$F$57,MATCH(Apro!$C210,Proc!$E$8:$E$57,0),5),""))</f>
        <v/>
      </c>
      <c r="K210" s="30"/>
      <c r="L210" s="49"/>
      <c r="M210" s="69" t="str">
        <f t="shared" si="12"/>
        <v/>
      </c>
    </row>
    <row r="211" spans="1:13" ht="24.95" customHeight="1">
      <c r="A211" s="34">
        <v>204</v>
      </c>
      <c r="B211" s="36" t="str">
        <f>IFERROR(INDEX(Etapa5!$B$8:$H$307,MATCH(LARGE(Etapa5!$H$8:$H$307,$A211),Etapa5!$H$8:$H$307,0),1),"")</f>
        <v/>
      </c>
      <c r="C211" s="36" t="str">
        <f>IFERROR(INDEX(Etapa5!$B$8:$H$307,MATCH(LARGE(Etapa5!$H$8:$H$307,$A211),Etapa5!$H$8:$H$307,0),2),"")</f>
        <v/>
      </c>
      <c r="D211" s="14" t="str">
        <f>IF(B211="","",IFERROR(AVERAGE(Etapa1!D211,Etapa2!D211,Etapa3!D211,Etapa4!D211,Etapa5!D211),""))</f>
        <v/>
      </c>
      <c r="E211" s="36" t="str">
        <f>IFERROR(INDEX(Etapa5!$B$8:$H$307,MATCH(LARGE(Etapa5!$H$8:$H$307,$A211),Etapa5!$H$8:$H$307,0),4),"")</f>
        <v/>
      </c>
      <c r="F211" s="29" t="str">
        <f t="shared" si="10"/>
        <v/>
      </c>
      <c r="G211" s="29" t="str">
        <f t="shared" si="11"/>
        <v/>
      </c>
      <c r="H211" s="41" t="str">
        <f>IF($B211="","",IFERROR(INDEX(Proc!$B$8:$F$57,MATCH(Apro!$C211,Proc!$E$8:$E$57,0),1),""))</f>
        <v/>
      </c>
      <c r="I211" s="41" t="str">
        <f>IF($B211="","",IFERROR(INDEX(Proc!$B$8:$F$57,MATCH(Apro!$C211,Proc!$E$8:$E$57,0),2),""))</f>
        <v/>
      </c>
      <c r="J211" s="42" t="str">
        <f>IF($B211="","",IFERROR(INDEX(Proc!$B$8:$F$57,MATCH(Apro!$C211,Proc!$E$8:$E$57,0),5),""))</f>
        <v/>
      </c>
      <c r="K211" s="30"/>
      <c r="L211" s="49"/>
      <c r="M211" s="69" t="str">
        <f t="shared" si="12"/>
        <v/>
      </c>
    </row>
    <row r="212" spans="1:13" ht="24.95" customHeight="1">
      <c r="A212" s="34">
        <v>205</v>
      </c>
      <c r="B212" s="36" t="str">
        <f>IFERROR(INDEX(Etapa5!$B$8:$H$307,MATCH(LARGE(Etapa5!$H$8:$H$307,$A212),Etapa5!$H$8:$H$307,0),1),"")</f>
        <v/>
      </c>
      <c r="C212" s="36" t="str">
        <f>IFERROR(INDEX(Etapa5!$B$8:$H$307,MATCH(LARGE(Etapa5!$H$8:$H$307,$A212),Etapa5!$H$8:$H$307,0),2),"")</f>
        <v/>
      </c>
      <c r="D212" s="14" t="str">
        <f>IF(B212="","",IFERROR(AVERAGE(Etapa1!D212,Etapa2!D212,Etapa3!D212,Etapa4!D212,Etapa5!D212),""))</f>
        <v/>
      </c>
      <c r="E212" s="36" t="str">
        <f>IFERROR(INDEX(Etapa5!$B$8:$H$307,MATCH(LARGE(Etapa5!$H$8:$H$307,$A212),Etapa5!$H$8:$H$307,0),4),"")</f>
        <v/>
      </c>
      <c r="F212" s="29" t="str">
        <f t="shared" si="10"/>
        <v/>
      </c>
      <c r="G212" s="29" t="str">
        <f t="shared" si="11"/>
        <v/>
      </c>
      <c r="H212" s="41" t="str">
        <f>IF($B212="","",IFERROR(INDEX(Proc!$B$8:$F$57,MATCH(Apro!$C212,Proc!$E$8:$E$57,0),1),""))</f>
        <v/>
      </c>
      <c r="I212" s="41" t="str">
        <f>IF($B212="","",IFERROR(INDEX(Proc!$B$8:$F$57,MATCH(Apro!$C212,Proc!$E$8:$E$57,0),2),""))</f>
        <v/>
      </c>
      <c r="J212" s="42" t="str">
        <f>IF($B212="","",IFERROR(INDEX(Proc!$B$8:$F$57,MATCH(Apro!$C212,Proc!$E$8:$E$57,0),5),""))</f>
        <v/>
      </c>
      <c r="K212" s="30"/>
      <c r="L212" s="49"/>
      <c r="M212" s="69" t="str">
        <f t="shared" si="12"/>
        <v/>
      </c>
    </row>
    <row r="213" spans="1:13" ht="24.95" customHeight="1">
      <c r="A213" s="34">
        <v>206</v>
      </c>
      <c r="B213" s="36" t="str">
        <f>IFERROR(INDEX(Etapa5!$B$8:$H$307,MATCH(LARGE(Etapa5!$H$8:$H$307,$A213),Etapa5!$H$8:$H$307,0),1),"")</f>
        <v/>
      </c>
      <c r="C213" s="36" t="str">
        <f>IFERROR(INDEX(Etapa5!$B$8:$H$307,MATCH(LARGE(Etapa5!$H$8:$H$307,$A213),Etapa5!$H$8:$H$307,0),2),"")</f>
        <v/>
      </c>
      <c r="D213" s="14" t="str">
        <f>IF(B213="","",IFERROR(AVERAGE(Etapa1!D213,Etapa2!D213,Etapa3!D213,Etapa4!D213,Etapa5!D213),""))</f>
        <v/>
      </c>
      <c r="E213" s="36" t="str">
        <f>IFERROR(INDEX(Etapa5!$B$8:$H$307,MATCH(LARGE(Etapa5!$H$8:$H$307,$A213),Etapa5!$H$8:$H$307,0),4),"")</f>
        <v/>
      </c>
      <c r="F213" s="29" t="str">
        <f t="shared" si="10"/>
        <v/>
      </c>
      <c r="G213" s="29" t="str">
        <f t="shared" si="11"/>
        <v/>
      </c>
      <c r="H213" s="41" t="str">
        <f>IF($B213="","",IFERROR(INDEX(Proc!$B$8:$F$57,MATCH(Apro!$C213,Proc!$E$8:$E$57,0),1),""))</f>
        <v/>
      </c>
      <c r="I213" s="41" t="str">
        <f>IF($B213="","",IFERROR(INDEX(Proc!$B$8:$F$57,MATCH(Apro!$C213,Proc!$E$8:$E$57,0),2),""))</f>
        <v/>
      </c>
      <c r="J213" s="42" t="str">
        <f>IF($B213="","",IFERROR(INDEX(Proc!$B$8:$F$57,MATCH(Apro!$C213,Proc!$E$8:$E$57,0),5),""))</f>
        <v/>
      </c>
      <c r="K213" s="30"/>
      <c r="L213" s="49"/>
      <c r="M213" s="69" t="str">
        <f t="shared" si="12"/>
        <v/>
      </c>
    </row>
    <row r="214" spans="1:13" ht="24.95" customHeight="1">
      <c r="A214" s="34">
        <v>207</v>
      </c>
      <c r="B214" s="36" t="str">
        <f>IFERROR(INDEX(Etapa5!$B$8:$H$307,MATCH(LARGE(Etapa5!$H$8:$H$307,$A214),Etapa5!$H$8:$H$307,0),1),"")</f>
        <v/>
      </c>
      <c r="C214" s="36" t="str">
        <f>IFERROR(INDEX(Etapa5!$B$8:$H$307,MATCH(LARGE(Etapa5!$H$8:$H$307,$A214),Etapa5!$H$8:$H$307,0),2),"")</f>
        <v/>
      </c>
      <c r="D214" s="14" t="str">
        <f>IF(B214="","",IFERROR(AVERAGE(Etapa1!D214,Etapa2!D214,Etapa3!D214,Etapa4!D214,Etapa5!D214),""))</f>
        <v/>
      </c>
      <c r="E214" s="36" t="str">
        <f>IFERROR(INDEX(Etapa5!$B$8:$H$307,MATCH(LARGE(Etapa5!$H$8:$H$307,$A214),Etapa5!$H$8:$H$307,0),4),"")</f>
        <v/>
      </c>
      <c r="F214" s="29" t="str">
        <f t="shared" si="10"/>
        <v/>
      </c>
      <c r="G214" s="29" t="str">
        <f t="shared" si="11"/>
        <v/>
      </c>
      <c r="H214" s="41" t="str">
        <f>IF($B214="","",IFERROR(INDEX(Proc!$B$8:$F$57,MATCH(Apro!$C214,Proc!$E$8:$E$57,0),1),""))</f>
        <v/>
      </c>
      <c r="I214" s="41" t="str">
        <f>IF($B214="","",IFERROR(INDEX(Proc!$B$8:$F$57,MATCH(Apro!$C214,Proc!$E$8:$E$57,0),2),""))</f>
        <v/>
      </c>
      <c r="J214" s="42" t="str">
        <f>IF($B214="","",IFERROR(INDEX(Proc!$B$8:$F$57,MATCH(Apro!$C214,Proc!$E$8:$E$57,0),5),""))</f>
        <v/>
      </c>
      <c r="K214" s="30"/>
      <c r="L214" s="49"/>
      <c r="M214" s="69" t="str">
        <f t="shared" si="12"/>
        <v/>
      </c>
    </row>
    <row r="215" spans="1:13" ht="24.95" customHeight="1">
      <c r="A215" s="34">
        <v>208</v>
      </c>
      <c r="B215" s="36" t="str">
        <f>IFERROR(INDEX(Etapa5!$B$8:$H$307,MATCH(LARGE(Etapa5!$H$8:$H$307,$A215),Etapa5!$H$8:$H$307,0),1),"")</f>
        <v/>
      </c>
      <c r="C215" s="36" t="str">
        <f>IFERROR(INDEX(Etapa5!$B$8:$H$307,MATCH(LARGE(Etapa5!$H$8:$H$307,$A215),Etapa5!$H$8:$H$307,0),2),"")</f>
        <v/>
      </c>
      <c r="D215" s="14" t="str">
        <f>IF(B215="","",IFERROR(AVERAGE(Etapa1!D215,Etapa2!D215,Etapa3!D215,Etapa4!D215,Etapa5!D215),""))</f>
        <v/>
      </c>
      <c r="E215" s="36" t="str">
        <f>IFERROR(INDEX(Etapa5!$B$8:$H$307,MATCH(LARGE(Etapa5!$H$8:$H$307,$A215),Etapa5!$H$8:$H$307,0),4),"")</f>
        <v/>
      </c>
      <c r="F215" s="29" t="str">
        <f t="shared" si="10"/>
        <v/>
      </c>
      <c r="G215" s="29" t="str">
        <f t="shared" si="11"/>
        <v/>
      </c>
      <c r="H215" s="41" t="str">
        <f>IF($B215="","",IFERROR(INDEX(Proc!$B$8:$F$57,MATCH(Apro!$C215,Proc!$E$8:$E$57,0),1),""))</f>
        <v/>
      </c>
      <c r="I215" s="41" t="str">
        <f>IF($B215="","",IFERROR(INDEX(Proc!$B$8:$F$57,MATCH(Apro!$C215,Proc!$E$8:$E$57,0),2),""))</f>
        <v/>
      </c>
      <c r="J215" s="42" t="str">
        <f>IF($B215="","",IFERROR(INDEX(Proc!$B$8:$F$57,MATCH(Apro!$C215,Proc!$E$8:$E$57,0),5),""))</f>
        <v/>
      </c>
      <c r="K215" s="30"/>
      <c r="L215" s="49"/>
      <c r="M215" s="69" t="str">
        <f t="shared" si="12"/>
        <v/>
      </c>
    </row>
    <row r="216" spans="1:13" ht="24.95" customHeight="1">
      <c r="A216" s="34">
        <v>209</v>
      </c>
      <c r="B216" s="36" t="str">
        <f>IFERROR(INDEX(Etapa5!$B$8:$H$307,MATCH(LARGE(Etapa5!$H$8:$H$307,$A216),Etapa5!$H$8:$H$307,0),1),"")</f>
        <v/>
      </c>
      <c r="C216" s="36" t="str">
        <f>IFERROR(INDEX(Etapa5!$B$8:$H$307,MATCH(LARGE(Etapa5!$H$8:$H$307,$A216),Etapa5!$H$8:$H$307,0),2),"")</f>
        <v/>
      </c>
      <c r="D216" s="14" t="str">
        <f>IF(B216="","",IFERROR(AVERAGE(Etapa1!D216,Etapa2!D216,Etapa3!D216,Etapa4!D216,Etapa5!D216),""))</f>
        <v/>
      </c>
      <c r="E216" s="36" t="str">
        <f>IFERROR(INDEX(Etapa5!$B$8:$H$307,MATCH(LARGE(Etapa5!$H$8:$H$307,$A216),Etapa5!$H$8:$H$307,0),4),"")</f>
        <v/>
      </c>
      <c r="F216" s="29" t="str">
        <f t="shared" si="10"/>
        <v/>
      </c>
      <c r="G216" s="29" t="str">
        <f t="shared" si="11"/>
        <v/>
      </c>
      <c r="H216" s="41" t="str">
        <f>IF($B216="","",IFERROR(INDEX(Proc!$B$8:$F$57,MATCH(Apro!$C216,Proc!$E$8:$E$57,0),1),""))</f>
        <v/>
      </c>
      <c r="I216" s="41" t="str">
        <f>IF($B216="","",IFERROR(INDEX(Proc!$B$8:$F$57,MATCH(Apro!$C216,Proc!$E$8:$E$57,0),2),""))</f>
        <v/>
      </c>
      <c r="J216" s="42" t="str">
        <f>IF($B216="","",IFERROR(INDEX(Proc!$B$8:$F$57,MATCH(Apro!$C216,Proc!$E$8:$E$57,0),5),""))</f>
        <v/>
      </c>
      <c r="K216" s="30"/>
      <c r="L216" s="49"/>
      <c r="M216" s="69" t="str">
        <f t="shared" si="12"/>
        <v/>
      </c>
    </row>
    <row r="217" spans="1:13" ht="24.95" customHeight="1">
      <c r="A217" s="34">
        <v>210</v>
      </c>
      <c r="B217" s="36" t="str">
        <f>IFERROR(INDEX(Etapa5!$B$8:$H$307,MATCH(LARGE(Etapa5!$H$8:$H$307,$A217),Etapa5!$H$8:$H$307,0),1),"")</f>
        <v/>
      </c>
      <c r="C217" s="36" t="str">
        <f>IFERROR(INDEX(Etapa5!$B$8:$H$307,MATCH(LARGE(Etapa5!$H$8:$H$307,$A217),Etapa5!$H$8:$H$307,0),2),"")</f>
        <v/>
      </c>
      <c r="D217" s="14" t="str">
        <f>IF(B217="","",IFERROR(AVERAGE(Etapa1!D217,Etapa2!D217,Etapa3!D217,Etapa4!D217,Etapa5!D217),""))</f>
        <v/>
      </c>
      <c r="E217" s="36" t="str">
        <f>IFERROR(INDEX(Etapa5!$B$8:$H$307,MATCH(LARGE(Etapa5!$H$8:$H$307,$A217),Etapa5!$H$8:$H$307,0),4),"")</f>
        <v/>
      </c>
      <c r="F217" s="29" t="str">
        <f t="shared" si="10"/>
        <v/>
      </c>
      <c r="G217" s="29" t="str">
        <f t="shared" si="11"/>
        <v/>
      </c>
      <c r="H217" s="41" t="str">
        <f>IF($B217="","",IFERROR(INDEX(Proc!$B$8:$F$57,MATCH(Apro!$C217,Proc!$E$8:$E$57,0),1),""))</f>
        <v/>
      </c>
      <c r="I217" s="41" t="str">
        <f>IF($B217="","",IFERROR(INDEX(Proc!$B$8:$F$57,MATCH(Apro!$C217,Proc!$E$8:$E$57,0),2),""))</f>
        <v/>
      </c>
      <c r="J217" s="42" t="str">
        <f>IF($B217="","",IFERROR(INDEX(Proc!$B$8:$F$57,MATCH(Apro!$C217,Proc!$E$8:$E$57,0),5),""))</f>
        <v/>
      </c>
      <c r="K217" s="30"/>
      <c r="L217" s="49"/>
      <c r="M217" s="69" t="str">
        <f t="shared" si="12"/>
        <v/>
      </c>
    </row>
    <row r="218" spans="1:13" ht="24.95" customHeight="1">
      <c r="A218" s="34">
        <v>211</v>
      </c>
      <c r="B218" s="36" t="str">
        <f>IFERROR(INDEX(Etapa5!$B$8:$H$307,MATCH(LARGE(Etapa5!$H$8:$H$307,$A218),Etapa5!$H$8:$H$307,0),1),"")</f>
        <v/>
      </c>
      <c r="C218" s="36" t="str">
        <f>IFERROR(INDEX(Etapa5!$B$8:$H$307,MATCH(LARGE(Etapa5!$H$8:$H$307,$A218),Etapa5!$H$8:$H$307,0),2),"")</f>
        <v/>
      </c>
      <c r="D218" s="14" t="str">
        <f>IF(B218="","",IFERROR(AVERAGE(Etapa1!D218,Etapa2!D218,Etapa3!D218,Etapa4!D218,Etapa5!D218),""))</f>
        <v/>
      </c>
      <c r="E218" s="36" t="str">
        <f>IFERROR(INDEX(Etapa5!$B$8:$H$307,MATCH(LARGE(Etapa5!$H$8:$H$307,$A218),Etapa5!$H$8:$H$307,0),4),"")</f>
        <v/>
      </c>
      <c r="F218" s="29" t="str">
        <f t="shared" si="10"/>
        <v/>
      </c>
      <c r="G218" s="29" t="str">
        <f t="shared" si="11"/>
        <v/>
      </c>
      <c r="H218" s="41" t="str">
        <f>IF($B218="","",IFERROR(INDEX(Proc!$B$8:$F$57,MATCH(Apro!$C218,Proc!$E$8:$E$57,0),1),""))</f>
        <v/>
      </c>
      <c r="I218" s="41" t="str">
        <f>IF($B218="","",IFERROR(INDEX(Proc!$B$8:$F$57,MATCH(Apro!$C218,Proc!$E$8:$E$57,0),2),""))</f>
        <v/>
      </c>
      <c r="J218" s="42" t="str">
        <f>IF($B218="","",IFERROR(INDEX(Proc!$B$8:$F$57,MATCH(Apro!$C218,Proc!$E$8:$E$57,0),5),""))</f>
        <v/>
      </c>
      <c r="K218" s="30"/>
      <c r="L218" s="49"/>
      <c r="M218" s="69" t="str">
        <f t="shared" si="12"/>
        <v/>
      </c>
    </row>
    <row r="219" spans="1:13" ht="24.95" customHeight="1">
      <c r="A219" s="34">
        <v>212</v>
      </c>
      <c r="B219" s="36" t="str">
        <f>IFERROR(INDEX(Etapa5!$B$8:$H$307,MATCH(LARGE(Etapa5!$H$8:$H$307,$A219),Etapa5!$H$8:$H$307,0),1),"")</f>
        <v/>
      </c>
      <c r="C219" s="36" t="str">
        <f>IFERROR(INDEX(Etapa5!$B$8:$H$307,MATCH(LARGE(Etapa5!$H$8:$H$307,$A219),Etapa5!$H$8:$H$307,0),2),"")</f>
        <v/>
      </c>
      <c r="D219" s="14" t="str">
        <f>IF(B219="","",IFERROR(AVERAGE(Etapa1!D219,Etapa2!D219,Etapa3!D219,Etapa4!D219,Etapa5!D219),""))</f>
        <v/>
      </c>
      <c r="E219" s="36" t="str">
        <f>IFERROR(INDEX(Etapa5!$B$8:$H$307,MATCH(LARGE(Etapa5!$H$8:$H$307,$A219),Etapa5!$H$8:$H$307,0),4),"")</f>
        <v/>
      </c>
      <c r="F219" s="29" t="str">
        <f t="shared" si="10"/>
        <v/>
      </c>
      <c r="G219" s="29" t="str">
        <f t="shared" si="11"/>
        <v/>
      </c>
      <c r="H219" s="41" t="str">
        <f>IF($B219="","",IFERROR(INDEX(Proc!$B$8:$F$57,MATCH(Apro!$C219,Proc!$E$8:$E$57,0),1),""))</f>
        <v/>
      </c>
      <c r="I219" s="41" t="str">
        <f>IF($B219="","",IFERROR(INDEX(Proc!$B$8:$F$57,MATCH(Apro!$C219,Proc!$E$8:$E$57,0),2),""))</f>
        <v/>
      </c>
      <c r="J219" s="42" t="str">
        <f>IF($B219="","",IFERROR(INDEX(Proc!$B$8:$F$57,MATCH(Apro!$C219,Proc!$E$8:$E$57,0),5),""))</f>
        <v/>
      </c>
      <c r="K219" s="30"/>
      <c r="L219" s="49"/>
      <c r="M219" s="69" t="str">
        <f t="shared" si="12"/>
        <v/>
      </c>
    </row>
    <row r="220" spans="1:13" ht="24.95" customHeight="1">
      <c r="A220" s="34">
        <v>213</v>
      </c>
      <c r="B220" s="36" t="str">
        <f>IFERROR(INDEX(Etapa5!$B$8:$H$307,MATCH(LARGE(Etapa5!$H$8:$H$307,$A220),Etapa5!$H$8:$H$307,0),1),"")</f>
        <v/>
      </c>
      <c r="C220" s="36" t="str">
        <f>IFERROR(INDEX(Etapa5!$B$8:$H$307,MATCH(LARGE(Etapa5!$H$8:$H$307,$A220),Etapa5!$H$8:$H$307,0),2),"")</f>
        <v/>
      </c>
      <c r="D220" s="14" t="str">
        <f>IF(B220="","",IFERROR(AVERAGE(Etapa1!D220,Etapa2!D220,Etapa3!D220,Etapa4!D220,Etapa5!D220),""))</f>
        <v/>
      </c>
      <c r="E220" s="36" t="str">
        <f>IFERROR(INDEX(Etapa5!$B$8:$H$307,MATCH(LARGE(Etapa5!$H$8:$H$307,$A220),Etapa5!$H$8:$H$307,0),4),"")</f>
        <v/>
      </c>
      <c r="F220" s="29" t="str">
        <f t="shared" si="10"/>
        <v/>
      </c>
      <c r="G220" s="29" t="str">
        <f t="shared" si="11"/>
        <v/>
      </c>
      <c r="H220" s="41" t="str">
        <f>IF($B220="","",IFERROR(INDEX(Proc!$B$8:$F$57,MATCH(Apro!$C220,Proc!$E$8:$E$57,0),1),""))</f>
        <v/>
      </c>
      <c r="I220" s="41" t="str">
        <f>IF($B220="","",IFERROR(INDEX(Proc!$B$8:$F$57,MATCH(Apro!$C220,Proc!$E$8:$E$57,0),2),""))</f>
        <v/>
      </c>
      <c r="J220" s="42" t="str">
        <f>IF($B220="","",IFERROR(INDEX(Proc!$B$8:$F$57,MATCH(Apro!$C220,Proc!$E$8:$E$57,0),5),""))</f>
        <v/>
      </c>
      <c r="K220" s="30"/>
      <c r="L220" s="49"/>
      <c r="M220" s="69" t="str">
        <f t="shared" si="12"/>
        <v/>
      </c>
    </row>
    <row r="221" spans="1:13" ht="24.95" customHeight="1">
      <c r="A221" s="34">
        <v>214</v>
      </c>
      <c r="B221" s="36" t="str">
        <f>IFERROR(INDEX(Etapa5!$B$8:$H$307,MATCH(LARGE(Etapa5!$H$8:$H$307,$A221),Etapa5!$H$8:$H$307,0),1),"")</f>
        <v/>
      </c>
      <c r="C221" s="36" t="str">
        <f>IFERROR(INDEX(Etapa5!$B$8:$H$307,MATCH(LARGE(Etapa5!$H$8:$H$307,$A221),Etapa5!$H$8:$H$307,0),2),"")</f>
        <v/>
      </c>
      <c r="D221" s="14" t="str">
        <f>IF(B221="","",IFERROR(AVERAGE(Etapa1!D221,Etapa2!D221,Etapa3!D221,Etapa4!D221,Etapa5!D221),""))</f>
        <v/>
      </c>
      <c r="E221" s="36" t="str">
        <f>IFERROR(INDEX(Etapa5!$B$8:$H$307,MATCH(LARGE(Etapa5!$H$8:$H$307,$A221),Etapa5!$H$8:$H$307,0),4),"")</f>
        <v/>
      </c>
      <c r="F221" s="29" t="str">
        <f t="shared" si="10"/>
        <v/>
      </c>
      <c r="G221" s="29" t="str">
        <f t="shared" si="11"/>
        <v/>
      </c>
      <c r="H221" s="41" t="str">
        <f>IF($B221="","",IFERROR(INDEX(Proc!$B$8:$F$57,MATCH(Apro!$C221,Proc!$E$8:$E$57,0),1),""))</f>
        <v/>
      </c>
      <c r="I221" s="41" t="str">
        <f>IF($B221="","",IFERROR(INDEX(Proc!$B$8:$F$57,MATCH(Apro!$C221,Proc!$E$8:$E$57,0),2),""))</f>
        <v/>
      </c>
      <c r="J221" s="42" t="str">
        <f>IF($B221="","",IFERROR(INDEX(Proc!$B$8:$F$57,MATCH(Apro!$C221,Proc!$E$8:$E$57,0),5),""))</f>
        <v/>
      </c>
      <c r="K221" s="30"/>
      <c r="L221" s="49"/>
      <c r="M221" s="69" t="str">
        <f t="shared" si="12"/>
        <v/>
      </c>
    </row>
    <row r="222" spans="1:13" ht="24.95" customHeight="1">
      <c r="A222" s="34">
        <v>215</v>
      </c>
      <c r="B222" s="36" t="str">
        <f>IFERROR(INDEX(Etapa5!$B$8:$H$307,MATCH(LARGE(Etapa5!$H$8:$H$307,$A222),Etapa5!$H$8:$H$307,0),1),"")</f>
        <v/>
      </c>
      <c r="C222" s="36" t="str">
        <f>IFERROR(INDEX(Etapa5!$B$8:$H$307,MATCH(LARGE(Etapa5!$H$8:$H$307,$A222),Etapa5!$H$8:$H$307,0),2),"")</f>
        <v/>
      </c>
      <c r="D222" s="14" t="str">
        <f>IF(B222="","",IFERROR(AVERAGE(Etapa1!D222,Etapa2!D222,Etapa3!D222,Etapa4!D222,Etapa5!D222),""))</f>
        <v/>
      </c>
      <c r="E222" s="36" t="str">
        <f>IFERROR(INDEX(Etapa5!$B$8:$H$307,MATCH(LARGE(Etapa5!$H$8:$H$307,$A222),Etapa5!$H$8:$H$307,0),4),"")</f>
        <v/>
      </c>
      <c r="F222" s="29" t="str">
        <f t="shared" si="10"/>
        <v/>
      </c>
      <c r="G222" s="29" t="str">
        <f t="shared" si="11"/>
        <v/>
      </c>
      <c r="H222" s="41" t="str">
        <f>IF($B222="","",IFERROR(INDEX(Proc!$B$8:$F$57,MATCH(Apro!$C222,Proc!$E$8:$E$57,0),1),""))</f>
        <v/>
      </c>
      <c r="I222" s="41" t="str">
        <f>IF($B222="","",IFERROR(INDEX(Proc!$B$8:$F$57,MATCH(Apro!$C222,Proc!$E$8:$E$57,0),2),""))</f>
        <v/>
      </c>
      <c r="J222" s="42" t="str">
        <f>IF($B222="","",IFERROR(INDEX(Proc!$B$8:$F$57,MATCH(Apro!$C222,Proc!$E$8:$E$57,0),5),""))</f>
        <v/>
      </c>
      <c r="K222" s="30"/>
      <c r="L222" s="49"/>
      <c r="M222" s="69" t="str">
        <f t="shared" si="12"/>
        <v/>
      </c>
    </row>
    <row r="223" spans="1:13" ht="24.95" customHeight="1">
      <c r="A223" s="34">
        <v>216</v>
      </c>
      <c r="B223" s="36" t="str">
        <f>IFERROR(INDEX(Etapa5!$B$8:$H$307,MATCH(LARGE(Etapa5!$H$8:$H$307,$A223),Etapa5!$H$8:$H$307,0),1),"")</f>
        <v/>
      </c>
      <c r="C223" s="36" t="str">
        <f>IFERROR(INDEX(Etapa5!$B$8:$H$307,MATCH(LARGE(Etapa5!$H$8:$H$307,$A223),Etapa5!$H$8:$H$307,0),2),"")</f>
        <v/>
      </c>
      <c r="D223" s="14" t="str">
        <f>IF(B223="","",IFERROR(AVERAGE(Etapa1!D223,Etapa2!D223,Etapa3!D223,Etapa4!D223,Etapa5!D223),""))</f>
        <v/>
      </c>
      <c r="E223" s="36" t="str">
        <f>IFERROR(INDEX(Etapa5!$B$8:$H$307,MATCH(LARGE(Etapa5!$H$8:$H$307,$A223),Etapa5!$H$8:$H$307,0),4),"")</f>
        <v/>
      </c>
      <c r="F223" s="29" t="str">
        <f t="shared" si="10"/>
        <v/>
      </c>
      <c r="G223" s="29" t="str">
        <f t="shared" si="11"/>
        <v/>
      </c>
      <c r="H223" s="41" t="str">
        <f>IF($B223="","",IFERROR(INDEX(Proc!$B$8:$F$57,MATCH(Apro!$C223,Proc!$E$8:$E$57,0),1),""))</f>
        <v/>
      </c>
      <c r="I223" s="41" t="str">
        <f>IF($B223="","",IFERROR(INDEX(Proc!$B$8:$F$57,MATCH(Apro!$C223,Proc!$E$8:$E$57,0),2),""))</f>
        <v/>
      </c>
      <c r="J223" s="42" t="str">
        <f>IF($B223="","",IFERROR(INDEX(Proc!$B$8:$F$57,MATCH(Apro!$C223,Proc!$E$8:$E$57,0),5),""))</f>
        <v/>
      </c>
      <c r="K223" s="30"/>
      <c r="L223" s="49"/>
      <c r="M223" s="69" t="str">
        <f t="shared" si="12"/>
        <v/>
      </c>
    </row>
    <row r="224" spans="1:13" ht="24.95" customHeight="1">
      <c r="A224" s="34">
        <v>217</v>
      </c>
      <c r="B224" s="36" t="str">
        <f>IFERROR(INDEX(Etapa5!$B$8:$H$307,MATCH(LARGE(Etapa5!$H$8:$H$307,$A224),Etapa5!$H$8:$H$307,0),1),"")</f>
        <v/>
      </c>
      <c r="C224" s="36" t="str">
        <f>IFERROR(INDEX(Etapa5!$B$8:$H$307,MATCH(LARGE(Etapa5!$H$8:$H$307,$A224),Etapa5!$H$8:$H$307,0),2),"")</f>
        <v/>
      </c>
      <c r="D224" s="14" t="str">
        <f>IF(B224="","",IFERROR(AVERAGE(Etapa1!D224,Etapa2!D224,Etapa3!D224,Etapa4!D224,Etapa5!D224),""))</f>
        <v/>
      </c>
      <c r="E224" s="36" t="str">
        <f>IFERROR(INDEX(Etapa5!$B$8:$H$307,MATCH(LARGE(Etapa5!$H$8:$H$307,$A224),Etapa5!$H$8:$H$307,0),4),"")</f>
        <v/>
      </c>
      <c r="F224" s="29" t="str">
        <f t="shared" si="10"/>
        <v/>
      </c>
      <c r="G224" s="29" t="str">
        <f t="shared" si="11"/>
        <v/>
      </c>
      <c r="H224" s="41" t="str">
        <f>IF($B224="","",IFERROR(INDEX(Proc!$B$8:$F$57,MATCH(Apro!$C224,Proc!$E$8:$E$57,0),1),""))</f>
        <v/>
      </c>
      <c r="I224" s="41" t="str">
        <f>IF($B224="","",IFERROR(INDEX(Proc!$B$8:$F$57,MATCH(Apro!$C224,Proc!$E$8:$E$57,0),2),""))</f>
        <v/>
      </c>
      <c r="J224" s="42" t="str">
        <f>IF($B224="","",IFERROR(INDEX(Proc!$B$8:$F$57,MATCH(Apro!$C224,Proc!$E$8:$E$57,0),5),""))</f>
        <v/>
      </c>
      <c r="K224" s="30"/>
      <c r="L224" s="49"/>
      <c r="M224" s="69" t="str">
        <f t="shared" si="12"/>
        <v/>
      </c>
    </row>
    <row r="225" spans="1:13" ht="24.95" customHeight="1">
      <c r="A225" s="34">
        <v>218</v>
      </c>
      <c r="B225" s="36" t="str">
        <f>IFERROR(INDEX(Etapa5!$B$8:$H$307,MATCH(LARGE(Etapa5!$H$8:$H$307,$A225),Etapa5!$H$8:$H$307,0),1),"")</f>
        <v/>
      </c>
      <c r="C225" s="36" t="str">
        <f>IFERROR(INDEX(Etapa5!$B$8:$H$307,MATCH(LARGE(Etapa5!$H$8:$H$307,$A225),Etapa5!$H$8:$H$307,0),2),"")</f>
        <v/>
      </c>
      <c r="D225" s="14" t="str">
        <f>IF(B225="","",IFERROR(AVERAGE(Etapa1!D225,Etapa2!D225,Etapa3!D225,Etapa4!D225,Etapa5!D225),""))</f>
        <v/>
      </c>
      <c r="E225" s="36" t="str">
        <f>IFERROR(INDEX(Etapa5!$B$8:$H$307,MATCH(LARGE(Etapa5!$H$8:$H$307,$A225),Etapa5!$H$8:$H$307,0),4),"")</f>
        <v/>
      </c>
      <c r="F225" s="29" t="str">
        <f t="shared" si="10"/>
        <v/>
      </c>
      <c r="G225" s="29" t="str">
        <f t="shared" si="11"/>
        <v/>
      </c>
      <c r="H225" s="41" t="str">
        <f>IF($B225="","",IFERROR(INDEX(Proc!$B$8:$F$57,MATCH(Apro!$C225,Proc!$E$8:$E$57,0),1),""))</f>
        <v/>
      </c>
      <c r="I225" s="41" t="str">
        <f>IF($B225="","",IFERROR(INDEX(Proc!$B$8:$F$57,MATCH(Apro!$C225,Proc!$E$8:$E$57,0),2),""))</f>
        <v/>
      </c>
      <c r="J225" s="42" t="str">
        <f>IF($B225="","",IFERROR(INDEX(Proc!$B$8:$F$57,MATCH(Apro!$C225,Proc!$E$8:$E$57,0),5),""))</f>
        <v/>
      </c>
      <c r="K225" s="30"/>
      <c r="L225" s="49"/>
      <c r="M225" s="69" t="str">
        <f t="shared" si="12"/>
        <v/>
      </c>
    </row>
    <row r="226" spans="1:13" ht="24.95" customHeight="1">
      <c r="A226" s="34">
        <v>219</v>
      </c>
      <c r="B226" s="36" t="str">
        <f>IFERROR(INDEX(Etapa5!$B$8:$H$307,MATCH(LARGE(Etapa5!$H$8:$H$307,$A226),Etapa5!$H$8:$H$307,0),1),"")</f>
        <v/>
      </c>
      <c r="C226" s="36" t="str">
        <f>IFERROR(INDEX(Etapa5!$B$8:$H$307,MATCH(LARGE(Etapa5!$H$8:$H$307,$A226),Etapa5!$H$8:$H$307,0),2),"")</f>
        <v/>
      </c>
      <c r="D226" s="14" t="str">
        <f>IF(B226="","",IFERROR(AVERAGE(Etapa1!D226,Etapa2!D226,Etapa3!D226,Etapa4!D226,Etapa5!D226),""))</f>
        <v/>
      </c>
      <c r="E226" s="36" t="str">
        <f>IFERROR(INDEX(Etapa5!$B$8:$H$307,MATCH(LARGE(Etapa5!$H$8:$H$307,$A226),Etapa5!$H$8:$H$307,0),4),"")</f>
        <v/>
      </c>
      <c r="F226" s="29" t="str">
        <f t="shared" si="10"/>
        <v/>
      </c>
      <c r="G226" s="29" t="str">
        <f t="shared" si="11"/>
        <v/>
      </c>
      <c r="H226" s="41" t="str">
        <f>IF($B226="","",IFERROR(INDEX(Proc!$B$8:$F$57,MATCH(Apro!$C226,Proc!$E$8:$E$57,0),1),""))</f>
        <v/>
      </c>
      <c r="I226" s="41" t="str">
        <f>IF($B226="","",IFERROR(INDEX(Proc!$B$8:$F$57,MATCH(Apro!$C226,Proc!$E$8:$E$57,0),2),""))</f>
        <v/>
      </c>
      <c r="J226" s="42" t="str">
        <f>IF($B226="","",IFERROR(INDEX(Proc!$B$8:$F$57,MATCH(Apro!$C226,Proc!$E$8:$E$57,0),5),""))</f>
        <v/>
      </c>
      <c r="K226" s="30"/>
      <c r="L226" s="49"/>
      <c r="M226" s="69" t="str">
        <f t="shared" si="12"/>
        <v/>
      </c>
    </row>
    <row r="227" spans="1:13" ht="24.95" customHeight="1">
      <c r="A227" s="34">
        <v>220</v>
      </c>
      <c r="B227" s="36" t="str">
        <f>IFERROR(INDEX(Etapa5!$B$8:$H$307,MATCH(LARGE(Etapa5!$H$8:$H$307,$A227),Etapa5!$H$8:$H$307,0),1),"")</f>
        <v/>
      </c>
      <c r="C227" s="36" t="str">
        <f>IFERROR(INDEX(Etapa5!$B$8:$H$307,MATCH(LARGE(Etapa5!$H$8:$H$307,$A227),Etapa5!$H$8:$H$307,0),2),"")</f>
        <v/>
      </c>
      <c r="D227" s="14" t="str">
        <f>IF(B227="","",IFERROR(AVERAGE(Etapa1!D227,Etapa2!D227,Etapa3!D227,Etapa4!D227,Etapa5!D227),""))</f>
        <v/>
      </c>
      <c r="E227" s="36" t="str">
        <f>IFERROR(INDEX(Etapa5!$B$8:$H$307,MATCH(LARGE(Etapa5!$H$8:$H$307,$A227),Etapa5!$H$8:$H$307,0),4),"")</f>
        <v/>
      </c>
      <c r="F227" s="29" t="str">
        <f t="shared" si="10"/>
        <v/>
      </c>
      <c r="G227" s="29" t="str">
        <f t="shared" si="11"/>
        <v/>
      </c>
      <c r="H227" s="41" t="str">
        <f>IF($B227="","",IFERROR(INDEX(Proc!$B$8:$F$57,MATCH(Apro!$C227,Proc!$E$8:$E$57,0),1),""))</f>
        <v/>
      </c>
      <c r="I227" s="41" t="str">
        <f>IF($B227="","",IFERROR(INDEX(Proc!$B$8:$F$57,MATCH(Apro!$C227,Proc!$E$8:$E$57,0),2),""))</f>
        <v/>
      </c>
      <c r="J227" s="42" t="str">
        <f>IF($B227="","",IFERROR(INDEX(Proc!$B$8:$F$57,MATCH(Apro!$C227,Proc!$E$8:$E$57,0),5),""))</f>
        <v/>
      </c>
      <c r="K227" s="30"/>
      <c r="L227" s="49"/>
      <c r="M227" s="69" t="str">
        <f t="shared" si="12"/>
        <v/>
      </c>
    </row>
    <row r="228" spans="1:13" ht="24.95" customHeight="1">
      <c r="A228" s="34">
        <v>221</v>
      </c>
      <c r="B228" s="36" t="str">
        <f>IFERROR(INDEX(Etapa5!$B$8:$H$307,MATCH(LARGE(Etapa5!$H$8:$H$307,$A228),Etapa5!$H$8:$H$307,0),1),"")</f>
        <v/>
      </c>
      <c r="C228" s="36" t="str">
        <f>IFERROR(INDEX(Etapa5!$B$8:$H$307,MATCH(LARGE(Etapa5!$H$8:$H$307,$A228),Etapa5!$H$8:$H$307,0),2),"")</f>
        <v/>
      </c>
      <c r="D228" s="14" t="str">
        <f>IF(B228="","",IFERROR(AVERAGE(Etapa1!D228,Etapa2!D228,Etapa3!D228,Etapa4!D228,Etapa5!D228),""))</f>
        <v/>
      </c>
      <c r="E228" s="36" t="str">
        <f>IFERROR(INDEX(Etapa5!$B$8:$H$307,MATCH(LARGE(Etapa5!$H$8:$H$307,$A228),Etapa5!$H$8:$H$307,0),4),"")</f>
        <v/>
      </c>
      <c r="F228" s="29" t="str">
        <f t="shared" si="10"/>
        <v/>
      </c>
      <c r="G228" s="29" t="str">
        <f t="shared" si="11"/>
        <v/>
      </c>
      <c r="H228" s="41" t="str">
        <f>IF($B228="","",IFERROR(INDEX(Proc!$B$8:$F$57,MATCH(Apro!$C228,Proc!$E$8:$E$57,0),1),""))</f>
        <v/>
      </c>
      <c r="I228" s="41" t="str">
        <f>IF($B228="","",IFERROR(INDEX(Proc!$B$8:$F$57,MATCH(Apro!$C228,Proc!$E$8:$E$57,0),2),""))</f>
        <v/>
      </c>
      <c r="J228" s="42" t="str">
        <f>IF($B228="","",IFERROR(INDEX(Proc!$B$8:$F$57,MATCH(Apro!$C228,Proc!$E$8:$E$57,0),5),""))</f>
        <v/>
      </c>
      <c r="K228" s="30"/>
      <c r="L228" s="49"/>
      <c r="M228" s="69" t="str">
        <f t="shared" si="12"/>
        <v/>
      </c>
    </row>
    <row r="229" spans="1:13" ht="24.95" customHeight="1">
      <c r="A229" s="34">
        <v>222</v>
      </c>
      <c r="B229" s="36" t="str">
        <f>IFERROR(INDEX(Etapa5!$B$8:$H$307,MATCH(LARGE(Etapa5!$H$8:$H$307,$A229),Etapa5!$H$8:$H$307,0),1),"")</f>
        <v/>
      </c>
      <c r="C229" s="36" t="str">
        <f>IFERROR(INDEX(Etapa5!$B$8:$H$307,MATCH(LARGE(Etapa5!$H$8:$H$307,$A229),Etapa5!$H$8:$H$307,0),2),"")</f>
        <v/>
      </c>
      <c r="D229" s="14" t="str">
        <f>IF(B229="","",IFERROR(AVERAGE(Etapa1!D229,Etapa2!D229,Etapa3!D229,Etapa4!D229,Etapa5!D229),""))</f>
        <v/>
      </c>
      <c r="E229" s="36" t="str">
        <f>IFERROR(INDEX(Etapa5!$B$8:$H$307,MATCH(LARGE(Etapa5!$H$8:$H$307,$A229),Etapa5!$H$8:$H$307,0),4),"")</f>
        <v/>
      </c>
      <c r="F229" s="29" t="str">
        <f t="shared" si="10"/>
        <v/>
      </c>
      <c r="G229" s="29" t="str">
        <f t="shared" si="11"/>
        <v/>
      </c>
      <c r="H229" s="41" t="str">
        <f>IF($B229="","",IFERROR(INDEX(Proc!$B$8:$F$57,MATCH(Apro!$C229,Proc!$E$8:$E$57,0),1),""))</f>
        <v/>
      </c>
      <c r="I229" s="41" t="str">
        <f>IF($B229="","",IFERROR(INDEX(Proc!$B$8:$F$57,MATCH(Apro!$C229,Proc!$E$8:$E$57,0),2),""))</f>
        <v/>
      </c>
      <c r="J229" s="42" t="str">
        <f>IF($B229="","",IFERROR(INDEX(Proc!$B$8:$F$57,MATCH(Apro!$C229,Proc!$E$8:$E$57,0),5),""))</f>
        <v/>
      </c>
      <c r="K229" s="30"/>
      <c r="L229" s="49"/>
      <c r="M229" s="69" t="str">
        <f t="shared" si="12"/>
        <v/>
      </c>
    </row>
    <row r="230" spans="1:13" ht="24.95" customHeight="1">
      <c r="A230" s="34">
        <v>223</v>
      </c>
      <c r="B230" s="36" t="str">
        <f>IFERROR(INDEX(Etapa5!$B$8:$H$307,MATCH(LARGE(Etapa5!$H$8:$H$307,$A230),Etapa5!$H$8:$H$307,0),1),"")</f>
        <v/>
      </c>
      <c r="C230" s="36" t="str">
        <f>IFERROR(INDEX(Etapa5!$B$8:$H$307,MATCH(LARGE(Etapa5!$H$8:$H$307,$A230),Etapa5!$H$8:$H$307,0),2),"")</f>
        <v/>
      </c>
      <c r="D230" s="14" t="str">
        <f>IF(B230="","",IFERROR(AVERAGE(Etapa1!D230,Etapa2!D230,Etapa3!D230,Etapa4!D230,Etapa5!D230),""))</f>
        <v/>
      </c>
      <c r="E230" s="36" t="str">
        <f>IFERROR(INDEX(Etapa5!$B$8:$H$307,MATCH(LARGE(Etapa5!$H$8:$H$307,$A230),Etapa5!$H$8:$H$307,0),4),"")</f>
        <v/>
      </c>
      <c r="F230" s="29" t="str">
        <f t="shared" si="10"/>
        <v/>
      </c>
      <c r="G230" s="29" t="str">
        <f t="shared" si="11"/>
        <v/>
      </c>
      <c r="H230" s="41" t="str">
        <f>IF($B230="","",IFERROR(INDEX(Proc!$B$8:$F$57,MATCH(Apro!$C230,Proc!$E$8:$E$57,0),1),""))</f>
        <v/>
      </c>
      <c r="I230" s="41" t="str">
        <f>IF($B230="","",IFERROR(INDEX(Proc!$B$8:$F$57,MATCH(Apro!$C230,Proc!$E$8:$E$57,0),2),""))</f>
        <v/>
      </c>
      <c r="J230" s="42" t="str">
        <f>IF($B230="","",IFERROR(INDEX(Proc!$B$8:$F$57,MATCH(Apro!$C230,Proc!$E$8:$E$57,0),5),""))</f>
        <v/>
      </c>
      <c r="K230" s="30"/>
      <c r="L230" s="49"/>
      <c r="M230" s="69" t="str">
        <f t="shared" si="12"/>
        <v/>
      </c>
    </row>
    <row r="231" spans="1:13" ht="24.95" customHeight="1">
      <c r="A231" s="34">
        <v>224</v>
      </c>
      <c r="B231" s="36" t="str">
        <f>IFERROR(INDEX(Etapa5!$B$8:$H$307,MATCH(LARGE(Etapa5!$H$8:$H$307,$A231),Etapa5!$H$8:$H$307,0),1),"")</f>
        <v/>
      </c>
      <c r="C231" s="36" t="str">
        <f>IFERROR(INDEX(Etapa5!$B$8:$H$307,MATCH(LARGE(Etapa5!$H$8:$H$307,$A231),Etapa5!$H$8:$H$307,0),2),"")</f>
        <v/>
      </c>
      <c r="D231" s="14" t="str">
        <f>IF(B231="","",IFERROR(AVERAGE(Etapa1!D231,Etapa2!D231,Etapa3!D231,Etapa4!D231,Etapa5!D231),""))</f>
        <v/>
      </c>
      <c r="E231" s="36" t="str">
        <f>IFERROR(INDEX(Etapa5!$B$8:$H$307,MATCH(LARGE(Etapa5!$H$8:$H$307,$A231),Etapa5!$H$8:$H$307,0),4),"")</f>
        <v/>
      </c>
      <c r="F231" s="29" t="str">
        <f t="shared" si="10"/>
        <v/>
      </c>
      <c r="G231" s="29" t="str">
        <f t="shared" si="11"/>
        <v/>
      </c>
      <c r="H231" s="41" t="str">
        <f>IF($B231="","",IFERROR(INDEX(Proc!$B$8:$F$57,MATCH(Apro!$C231,Proc!$E$8:$E$57,0),1),""))</f>
        <v/>
      </c>
      <c r="I231" s="41" t="str">
        <f>IF($B231="","",IFERROR(INDEX(Proc!$B$8:$F$57,MATCH(Apro!$C231,Proc!$E$8:$E$57,0),2),""))</f>
        <v/>
      </c>
      <c r="J231" s="42" t="str">
        <f>IF($B231="","",IFERROR(INDEX(Proc!$B$8:$F$57,MATCH(Apro!$C231,Proc!$E$8:$E$57,0),5),""))</f>
        <v/>
      </c>
      <c r="K231" s="30"/>
      <c r="L231" s="49"/>
      <c r="M231" s="69" t="str">
        <f t="shared" si="12"/>
        <v/>
      </c>
    </row>
    <row r="232" spans="1:13" ht="24.95" customHeight="1">
      <c r="A232" s="34">
        <v>225</v>
      </c>
      <c r="B232" s="36" t="str">
        <f>IFERROR(INDEX(Etapa5!$B$8:$H$307,MATCH(LARGE(Etapa5!$H$8:$H$307,$A232),Etapa5!$H$8:$H$307,0),1),"")</f>
        <v/>
      </c>
      <c r="C232" s="36" t="str">
        <f>IFERROR(INDEX(Etapa5!$B$8:$H$307,MATCH(LARGE(Etapa5!$H$8:$H$307,$A232),Etapa5!$H$8:$H$307,0),2),"")</f>
        <v/>
      </c>
      <c r="D232" s="14" t="str">
        <f>IF(B232="","",IFERROR(AVERAGE(Etapa1!D232,Etapa2!D232,Etapa3!D232,Etapa4!D232,Etapa5!D232),""))</f>
        <v/>
      </c>
      <c r="E232" s="36" t="str">
        <f>IFERROR(INDEX(Etapa5!$B$8:$H$307,MATCH(LARGE(Etapa5!$H$8:$H$307,$A232),Etapa5!$H$8:$H$307,0),4),"")</f>
        <v/>
      </c>
      <c r="F232" s="29" t="str">
        <f t="shared" si="10"/>
        <v/>
      </c>
      <c r="G232" s="29" t="str">
        <f t="shared" si="11"/>
        <v/>
      </c>
      <c r="H232" s="41" t="str">
        <f>IF($B232="","",IFERROR(INDEX(Proc!$B$8:$F$57,MATCH(Apro!$C232,Proc!$E$8:$E$57,0),1),""))</f>
        <v/>
      </c>
      <c r="I232" s="41" t="str">
        <f>IF($B232="","",IFERROR(INDEX(Proc!$B$8:$F$57,MATCH(Apro!$C232,Proc!$E$8:$E$57,0),2),""))</f>
        <v/>
      </c>
      <c r="J232" s="42" t="str">
        <f>IF($B232="","",IFERROR(INDEX(Proc!$B$8:$F$57,MATCH(Apro!$C232,Proc!$E$8:$E$57,0),5),""))</f>
        <v/>
      </c>
      <c r="K232" s="30"/>
      <c r="L232" s="49"/>
      <c r="M232" s="69" t="str">
        <f t="shared" si="12"/>
        <v/>
      </c>
    </row>
    <row r="233" spans="1:13" ht="24.95" customHeight="1">
      <c r="A233" s="34">
        <v>226</v>
      </c>
      <c r="B233" s="36" t="str">
        <f>IFERROR(INDEX(Etapa5!$B$8:$H$307,MATCH(LARGE(Etapa5!$H$8:$H$307,$A233),Etapa5!$H$8:$H$307,0),1),"")</f>
        <v/>
      </c>
      <c r="C233" s="36" t="str">
        <f>IFERROR(INDEX(Etapa5!$B$8:$H$307,MATCH(LARGE(Etapa5!$H$8:$H$307,$A233),Etapa5!$H$8:$H$307,0),2),"")</f>
        <v/>
      </c>
      <c r="D233" s="14" t="str">
        <f>IF(B233="","",IFERROR(AVERAGE(Etapa1!D233,Etapa2!D233,Etapa3!D233,Etapa4!D233,Etapa5!D233),""))</f>
        <v/>
      </c>
      <c r="E233" s="36" t="str">
        <f>IFERROR(INDEX(Etapa5!$B$8:$H$307,MATCH(LARGE(Etapa5!$H$8:$H$307,$A233),Etapa5!$H$8:$H$307,0),4),"")</f>
        <v/>
      </c>
      <c r="F233" s="29" t="str">
        <f t="shared" si="10"/>
        <v/>
      </c>
      <c r="G233" s="29" t="str">
        <f t="shared" si="11"/>
        <v/>
      </c>
      <c r="H233" s="41" t="str">
        <f>IF($B233="","",IFERROR(INDEX(Proc!$B$8:$F$57,MATCH(Apro!$C233,Proc!$E$8:$E$57,0),1),""))</f>
        <v/>
      </c>
      <c r="I233" s="41" t="str">
        <f>IF($B233="","",IFERROR(INDEX(Proc!$B$8:$F$57,MATCH(Apro!$C233,Proc!$E$8:$E$57,0),2),""))</f>
        <v/>
      </c>
      <c r="J233" s="42" t="str">
        <f>IF($B233="","",IFERROR(INDEX(Proc!$B$8:$F$57,MATCH(Apro!$C233,Proc!$E$8:$E$57,0),5),""))</f>
        <v/>
      </c>
      <c r="K233" s="30"/>
      <c r="L233" s="49"/>
      <c r="M233" s="69" t="str">
        <f t="shared" si="12"/>
        <v/>
      </c>
    </row>
    <row r="234" spans="1:13" ht="24.95" customHeight="1">
      <c r="A234" s="34">
        <v>227</v>
      </c>
      <c r="B234" s="36" t="str">
        <f>IFERROR(INDEX(Etapa5!$B$8:$H$307,MATCH(LARGE(Etapa5!$H$8:$H$307,$A234),Etapa5!$H$8:$H$307,0),1),"")</f>
        <v/>
      </c>
      <c r="C234" s="36" t="str">
        <f>IFERROR(INDEX(Etapa5!$B$8:$H$307,MATCH(LARGE(Etapa5!$H$8:$H$307,$A234),Etapa5!$H$8:$H$307,0),2),"")</f>
        <v/>
      </c>
      <c r="D234" s="14" t="str">
        <f>IF(B234="","",IFERROR(AVERAGE(Etapa1!D234,Etapa2!D234,Etapa3!D234,Etapa4!D234,Etapa5!D234),""))</f>
        <v/>
      </c>
      <c r="E234" s="36" t="str">
        <f>IFERROR(INDEX(Etapa5!$B$8:$H$307,MATCH(LARGE(Etapa5!$H$8:$H$307,$A234),Etapa5!$H$8:$H$307,0),4),"")</f>
        <v/>
      </c>
      <c r="F234" s="29" t="str">
        <f t="shared" si="10"/>
        <v/>
      </c>
      <c r="G234" s="29" t="str">
        <f t="shared" si="11"/>
        <v/>
      </c>
      <c r="H234" s="41" t="str">
        <f>IF($B234="","",IFERROR(INDEX(Proc!$B$8:$F$57,MATCH(Apro!$C234,Proc!$E$8:$E$57,0),1),""))</f>
        <v/>
      </c>
      <c r="I234" s="41" t="str">
        <f>IF($B234="","",IFERROR(INDEX(Proc!$B$8:$F$57,MATCH(Apro!$C234,Proc!$E$8:$E$57,0),2),""))</f>
        <v/>
      </c>
      <c r="J234" s="42" t="str">
        <f>IF($B234="","",IFERROR(INDEX(Proc!$B$8:$F$57,MATCH(Apro!$C234,Proc!$E$8:$E$57,0),5),""))</f>
        <v/>
      </c>
      <c r="K234" s="30"/>
      <c r="L234" s="49"/>
      <c r="M234" s="69" t="str">
        <f t="shared" si="12"/>
        <v/>
      </c>
    </row>
    <row r="235" spans="1:13" ht="24.95" customHeight="1">
      <c r="A235" s="34">
        <v>228</v>
      </c>
      <c r="B235" s="36" t="str">
        <f>IFERROR(INDEX(Etapa5!$B$8:$H$307,MATCH(LARGE(Etapa5!$H$8:$H$307,$A235),Etapa5!$H$8:$H$307,0),1),"")</f>
        <v/>
      </c>
      <c r="C235" s="36" t="str">
        <f>IFERROR(INDEX(Etapa5!$B$8:$H$307,MATCH(LARGE(Etapa5!$H$8:$H$307,$A235),Etapa5!$H$8:$H$307,0),2),"")</f>
        <v/>
      </c>
      <c r="D235" s="14" t="str">
        <f>IF(B235="","",IFERROR(AVERAGE(Etapa1!D235,Etapa2!D235,Etapa3!D235,Etapa4!D235,Etapa5!D235),""))</f>
        <v/>
      </c>
      <c r="E235" s="36" t="str">
        <f>IFERROR(INDEX(Etapa5!$B$8:$H$307,MATCH(LARGE(Etapa5!$H$8:$H$307,$A235),Etapa5!$H$8:$H$307,0),4),"")</f>
        <v/>
      </c>
      <c r="F235" s="29" t="str">
        <f t="shared" si="10"/>
        <v/>
      </c>
      <c r="G235" s="29" t="str">
        <f t="shared" si="11"/>
        <v/>
      </c>
      <c r="H235" s="41" t="str">
        <f>IF($B235="","",IFERROR(INDEX(Proc!$B$8:$F$57,MATCH(Apro!$C235,Proc!$E$8:$E$57,0),1),""))</f>
        <v/>
      </c>
      <c r="I235" s="41" t="str">
        <f>IF($B235="","",IFERROR(INDEX(Proc!$B$8:$F$57,MATCH(Apro!$C235,Proc!$E$8:$E$57,0),2),""))</f>
        <v/>
      </c>
      <c r="J235" s="42" t="str">
        <f>IF($B235="","",IFERROR(INDEX(Proc!$B$8:$F$57,MATCH(Apro!$C235,Proc!$E$8:$E$57,0),5),""))</f>
        <v/>
      </c>
      <c r="K235" s="30"/>
      <c r="L235" s="49"/>
      <c r="M235" s="69" t="str">
        <f t="shared" si="12"/>
        <v/>
      </c>
    </row>
    <row r="236" spans="1:13" ht="24.95" customHeight="1">
      <c r="A236" s="34">
        <v>229</v>
      </c>
      <c r="B236" s="36" t="str">
        <f>IFERROR(INDEX(Etapa5!$B$8:$H$307,MATCH(LARGE(Etapa5!$H$8:$H$307,$A236),Etapa5!$H$8:$H$307,0),1),"")</f>
        <v/>
      </c>
      <c r="C236" s="36" t="str">
        <f>IFERROR(INDEX(Etapa5!$B$8:$H$307,MATCH(LARGE(Etapa5!$H$8:$H$307,$A236),Etapa5!$H$8:$H$307,0),2),"")</f>
        <v/>
      </c>
      <c r="D236" s="14" t="str">
        <f>IF(B236="","",IFERROR(AVERAGE(Etapa1!D236,Etapa2!D236,Etapa3!D236,Etapa4!D236,Etapa5!D236),""))</f>
        <v/>
      </c>
      <c r="E236" s="36" t="str">
        <f>IFERROR(INDEX(Etapa5!$B$8:$H$307,MATCH(LARGE(Etapa5!$H$8:$H$307,$A236),Etapa5!$H$8:$H$307,0),4),"")</f>
        <v/>
      </c>
      <c r="F236" s="29" t="str">
        <f t="shared" si="10"/>
        <v/>
      </c>
      <c r="G236" s="29" t="str">
        <f t="shared" si="11"/>
        <v/>
      </c>
      <c r="H236" s="41" t="str">
        <f>IF($B236="","",IFERROR(INDEX(Proc!$B$8:$F$57,MATCH(Apro!$C236,Proc!$E$8:$E$57,0),1),""))</f>
        <v/>
      </c>
      <c r="I236" s="41" t="str">
        <f>IF($B236="","",IFERROR(INDEX(Proc!$B$8:$F$57,MATCH(Apro!$C236,Proc!$E$8:$E$57,0),2),""))</f>
        <v/>
      </c>
      <c r="J236" s="42" t="str">
        <f>IF($B236="","",IFERROR(INDEX(Proc!$B$8:$F$57,MATCH(Apro!$C236,Proc!$E$8:$E$57,0),5),""))</f>
        <v/>
      </c>
      <c r="K236" s="30"/>
      <c r="L236" s="49"/>
      <c r="M236" s="69" t="str">
        <f t="shared" si="12"/>
        <v/>
      </c>
    </row>
    <row r="237" spans="1:13" ht="24.95" customHeight="1">
      <c r="A237" s="34">
        <v>230</v>
      </c>
      <c r="B237" s="36" t="str">
        <f>IFERROR(INDEX(Etapa5!$B$8:$H$307,MATCH(LARGE(Etapa5!$H$8:$H$307,$A237),Etapa5!$H$8:$H$307,0),1),"")</f>
        <v/>
      </c>
      <c r="C237" s="36" t="str">
        <f>IFERROR(INDEX(Etapa5!$B$8:$H$307,MATCH(LARGE(Etapa5!$H$8:$H$307,$A237),Etapa5!$H$8:$H$307,0),2),"")</f>
        <v/>
      </c>
      <c r="D237" s="14" t="str">
        <f>IF(B237="","",IFERROR(AVERAGE(Etapa1!D237,Etapa2!D237,Etapa3!D237,Etapa4!D237,Etapa5!D237),""))</f>
        <v/>
      </c>
      <c r="E237" s="36" t="str">
        <f>IFERROR(INDEX(Etapa5!$B$8:$H$307,MATCH(LARGE(Etapa5!$H$8:$H$307,$A237),Etapa5!$H$8:$H$307,0),4),"")</f>
        <v/>
      </c>
      <c r="F237" s="29" t="str">
        <f t="shared" si="10"/>
        <v/>
      </c>
      <c r="G237" s="29" t="str">
        <f t="shared" si="11"/>
        <v/>
      </c>
      <c r="H237" s="41" t="str">
        <f>IF($B237="","",IFERROR(INDEX(Proc!$B$8:$F$57,MATCH(Apro!$C237,Proc!$E$8:$E$57,0),1),""))</f>
        <v/>
      </c>
      <c r="I237" s="41" t="str">
        <f>IF($B237="","",IFERROR(INDEX(Proc!$B$8:$F$57,MATCH(Apro!$C237,Proc!$E$8:$E$57,0),2),""))</f>
        <v/>
      </c>
      <c r="J237" s="42" t="str">
        <f>IF($B237="","",IFERROR(INDEX(Proc!$B$8:$F$57,MATCH(Apro!$C237,Proc!$E$8:$E$57,0),5),""))</f>
        <v/>
      </c>
      <c r="K237" s="30"/>
      <c r="L237" s="49"/>
      <c r="M237" s="69" t="str">
        <f t="shared" si="12"/>
        <v/>
      </c>
    </row>
    <row r="238" spans="1:13" ht="24.95" customHeight="1">
      <c r="A238" s="34">
        <v>231</v>
      </c>
      <c r="B238" s="36" t="str">
        <f>IFERROR(INDEX(Etapa5!$B$8:$H$307,MATCH(LARGE(Etapa5!$H$8:$H$307,$A238),Etapa5!$H$8:$H$307,0),1),"")</f>
        <v/>
      </c>
      <c r="C238" s="36" t="str">
        <f>IFERROR(INDEX(Etapa5!$B$8:$H$307,MATCH(LARGE(Etapa5!$H$8:$H$307,$A238),Etapa5!$H$8:$H$307,0),2),"")</f>
        <v/>
      </c>
      <c r="D238" s="14" t="str">
        <f>IF(B238="","",IFERROR(AVERAGE(Etapa1!D238,Etapa2!D238,Etapa3!D238,Etapa4!D238,Etapa5!D238),""))</f>
        <v/>
      </c>
      <c r="E238" s="36" t="str">
        <f>IFERROR(INDEX(Etapa5!$B$8:$H$307,MATCH(LARGE(Etapa5!$H$8:$H$307,$A238),Etapa5!$H$8:$H$307,0),4),"")</f>
        <v/>
      </c>
      <c r="F238" s="29" t="str">
        <f t="shared" si="10"/>
        <v/>
      </c>
      <c r="G238" s="29" t="str">
        <f t="shared" si="11"/>
        <v/>
      </c>
      <c r="H238" s="41" t="str">
        <f>IF($B238="","",IFERROR(INDEX(Proc!$B$8:$F$57,MATCH(Apro!$C238,Proc!$E$8:$E$57,0),1),""))</f>
        <v/>
      </c>
      <c r="I238" s="41" t="str">
        <f>IF($B238="","",IFERROR(INDEX(Proc!$B$8:$F$57,MATCH(Apro!$C238,Proc!$E$8:$E$57,0),2),""))</f>
        <v/>
      </c>
      <c r="J238" s="42" t="str">
        <f>IF($B238="","",IFERROR(INDEX(Proc!$B$8:$F$57,MATCH(Apro!$C238,Proc!$E$8:$E$57,0),5),""))</f>
        <v/>
      </c>
      <c r="K238" s="30"/>
      <c r="L238" s="49"/>
      <c r="M238" s="69" t="str">
        <f t="shared" si="12"/>
        <v/>
      </c>
    </row>
    <row r="239" spans="1:13" ht="24.95" customHeight="1">
      <c r="A239" s="34">
        <v>232</v>
      </c>
      <c r="B239" s="36" t="str">
        <f>IFERROR(INDEX(Etapa5!$B$8:$H$307,MATCH(LARGE(Etapa5!$H$8:$H$307,$A239),Etapa5!$H$8:$H$307,0),1),"")</f>
        <v/>
      </c>
      <c r="C239" s="36" t="str">
        <f>IFERROR(INDEX(Etapa5!$B$8:$H$307,MATCH(LARGE(Etapa5!$H$8:$H$307,$A239),Etapa5!$H$8:$H$307,0),2),"")</f>
        <v/>
      </c>
      <c r="D239" s="14" t="str">
        <f>IF(B239="","",IFERROR(AVERAGE(Etapa1!D239,Etapa2!D239,Etapa3!D239,Etapa4!D239,Etapa5!D239),""))</f>
        <v/>
      </c>
      <c r="E239" s="36" t="str">
        <f>IFERROR(INDEX(Etapa5!$B$8:$H$307,MATCH(LARGE(Etapa5!$H$8:$H$307,$A239),Etapa5!$H$8:$H$307,0),4),"")</f>
        <v/>
      </c>
      <c r="F239" s="29" t="str">
        <f t="shared" si="10"/>
        <v/>
      </c>
      <c r="G239" s="29" t="str">
        <f t="shared" si="11"/>
        <v/>
      </c>
      <c r="H239" s="41" t="str">
        <f>IF($B239="","",IFERROR(INDEX(Proc!$B$8:$F$57,MATCH(Apro!$C239,Proc!$E$8:$E$57,0),1),""))</f>
        <v/>
      </c>
      <c r="I239" s="41" t="str">
        <f>IF($B239="","",IFERROR(INDEX(Proc!$B$8:$F$57,MATCH(Apro!$C239,Proc!$E$8:$E$57,0),2),""))</f>
        <v/>
      </c>
      <c r="J239" s="42" t="str">
        <f>IF($B239="","",IFERROR(INDEX(Proc!$B$8:$F$57,MATCH(Apro!$C239,Proc!$E$8:$E$57,0),5),""))</f>
        <v/>
      </c>
      <c r="K239" s="30"/>
      <c r="L239" s="49"/>
      <c r="M239" s="69" t="str">
        <f t="shared" si="12"/>
        <v/>
      </c>
    </row>
    <row r="240" spans="1:13" ht="24.95" customHeight="1">
      <c r="A240" s="34">
        <v>233</v>
      </c>
      <c r="B240" s="36" t="str">
        <f>IFERROR(INDEX(Etapa5!$B$8:$H$307,MATCH(LARGE(Etapa5!$H$8:$H$307,$A240),Etapa5!$H$8:$H$307,0),1),"")</f>
        <v/>
      </c>
      <c r="C240" s="36" t="str">
        <f>IFERROR(INDEX(Etapa5!$B$8:$H$307,MATCH(LARGE(Etapa5!$H$8:$H$307,$A240),Etapa5!$H$8:$H$307,0),2),"")</f>
        <v/>
      </c>
      <c r="D240" s="14" t="str">
        <f>IF(B240="","",IFERROR(AVERAGE(Etapa1!D240,Etapa2!D240,Etapa3!D240,Etapa4!D240,Etapa5!D240),""))</f>
        <v/>
      </c>
      <c r="E240" s="36" t="str">
        <f>IFERROR(INDEX(Etapa5!$B$8:$H$307,MATCH(LARGE(Etapa5!$H$8:$H$307,$A240),Etapa5!$H$8:$H$307,0),4),"")</f>
        <v/>
      </c>
      <c r="F240" s="29" t="str">
        <f t="shared" si="10"/>
        <v/>
      </c>
      <c r="G240" s="29" t="str">
        <f t="shared" si="11"/>
        <v/>
      </c>
      <c r="H240" s="41" t="str">
        <f>IF($B240="","",IFERROR(INDEX(Proc!$B$8:$F$57,MATCH(Apro!$C240,Proc!$E$8:$E$57,0),1),""))</f>
        <v/>
      </c>
      <c r="I240" s="41" t="str">
        <f>IF($B240="","",IFERROR(INDEX(Proc!$B$8:$F$57,MATCH(Apro!$C240,Proc!$E$8:$E$57,0),2),""))</f>
        <v/>
      </c>
      <c r="J240" s="42" t="str">
        <f>IF($B240="","",IFERROR(INDEX(Proc!$B$8:$F$57,MATCH(Apro!$C240,Proc!$E$8:$E$57,0),5),""))</f>
        <v/>
      </c>
      <c r="K240" s="30"/>
      <c r="L240" s="49"/>
      <c r="M240" s="69" t="str">
        <f t="shared" si="12"/>
        <v/>
      </c>
    </row>
    <row r="241" spans="1:13" ht="24.95" customHeight="1">
      <c r="A241" s="34">
        <v>234</v>
      </c>
      <c r="B241" s="36" t="str">
        <f>IFERROR(INDEX(Etapa5!$B$8:$H$307,MATCH(LARGE(Etapa5!$H$8:$H$307,$A241),Etapa5!$H$8:$H$307,0),1),"")</f>
        <v/>
      </c>
      <c r="C241" s="36" t="str">
        <f>IFERROR(INDEX(Etapa5!$B$8:$H$307,MATCH(LARGE(Etapa5!$H$8:$H$307,$A241),Etapa5!$H$8:$H$307,0),2),"")</f>
        <v/>
      </c>
      <c r="D241" s="14" t="str">
        <f>IF(B241="","",IFERROR(AVERAGE(Etapa1!D241,Etapa2!D241,Etapa3!D241,Etapa4!D241,Etapa5!D241),""))</f>
        <v/>
      </c>
      <c r="E241" s="36" t="str">
        <f>IFERROR(INDEX(Etapa5!$B$8:$H$307,MATCH(LARGE(Etapa5!$H$8:$H$307,$A241),Etapa5!$H$8:$H$307,0),4),"")</f>
        <v/>
      </c>
      <c r="F241" s="29" t="str">
        <f t="shared" si="10"/>
        <v/>
      </c>
      <c r="G241" s="29" t="str">
        <f t="shared" si="11"/>
        <v/>
      </c>
      <c r="H241" s="41" t="str">
        <f>IF($B241="","",IFERROR(INDEX(Proc!$B$8:$F$57,MATCH(Apro!$C241,Proc!$E$8:$E$57,0),1),""))</f>
        <v/>
      </c>
      <c r="I241" s="41" t="str">
        <f>IF($B241="","",IFERROR(INDEX(Proc!$B$8:$F$57,MATCH(Apro!$C241,Proc!$E$8:$E$57,0),2),""))</f>
        <v/>
      </c>
      <c r="J241" s="42" t="str">
        <f>IF($B241="","",IFERROR(INDEX(Proc!$B$8:$F$57,MATCH(Apro!$C241,Proc!$E$8:$E$57,0),5),""))</f>
        <v/>
      </c>
      <c r="K241" s="30"/>
      <c r="L241" s="49"/>
      <c r="M241" s="69" t="str">
        <f t="shared" si="12"/>
        <v/>
      </c>
    </row>
    <row r="242" spans="1:13" ht="24.95" customHeight="1">
      <c r="A242" s="34">
        <v>235</v>
      </c>
      <c r="B242" s="36" t="str">
        <f>IFERROR(INDEX(Etapa5!$B$8:$H$307,MATCH(LARGE(Etapa5!$H$8:$H$307,$A242),Etapa5!$H$8:$H$307,0),1),"")</f>
        <v/>
      </c>
      <c r="C242" s="36" t="str">
        <f>IFERROR(INDEX(Etapa5!$B$8:$H$307,MATCH(LARGE(Etapa5!$H$8:$H$307,$A242),Etapa5!$H$8:$H$307,0),2),"")</f>
        <v/>
      </c>
      <c r="D242" s="14" t="str">
        <f>IF(B242="","",IFERROR(AVERAGE(Etapa1!D242,Etapa2!D242,Etapa3!D242,Etapa4!D242,Etapa5!D242),""))</f>
        <v/>
      </c>
      <c r="E242" s="36" t="str">
        <f>IFERROR(INDEX(Etapa5!$B$8:$H$307,MATCH(LARGE(Etapa5!$H$8:$H$307,$A242),Etapa5!$H$8:$H$307,0),4),"")</f>
        <v/>
      </c>
      <c r="F242" s="29" t="str">
        <f t="shared" si="10"/>
        <v/>
      </c>
      <c r="G242" s="29" t="str">
        <f t="shared" si="11"/>
        <v/>
      </c>
      <c r="H242" s="41" t="str">
        <f>IF($B242="","",IFERROR(INDEX(Proc!$B$8:$F$57,MATCH(Apro!$C242,Proc!$E$8:$E$57,0),1),""))</f>
        <v/>
      </c>
      <c r="I242" s="41" t="str">
        <f>IF($B242="","",IFERROR(INDEX(Proc!$B$8:$F$57,MATCH(Apro!$C242,Proc!$E$8:$E$57,0),2),""))</f>
        <v/>
      </c>
      <c r="J242" s="42" t="str">
        <f>IF($B242="","",IFERROR(INDEX(Proc!$B$8:$F$57,MATCH(Apro!$C242,Proc!$E$8:$E$57,0),5),""))</f>
        <v/>
      </c>
      <c r="K242" s="30"/>
      <c r="L242" s="49"/>
      <c r="M242" s="69" t="str">
        <f t="shared" si="12"/>
        <v/>
      </c>
    </row>
    <row r="243" spans="1:13" ht="24.95" customHeight="1">
      <c r="A243" s="34">
        <v>236</v>
      </c>
      <c r="B243" s="36" t="str">
        <f>IFERROR(INDEX(Etapa5!$B$8:$H$307,MATCH(LARGE(Etapa5!$H$8:$H$307,$A243),Etapa5!$H$8:$H$307,0),1),"")</f>
        <v/>
      </c>
      <c r="C243" s="36" t="str">
        <f>IFERROR(INDEX(Etapa5!$B$8:$H$307,MATCH(LARGE(Etapa5!$H$8:$H$307,$A243),Etapa5!$H$8:$H$307,0),2),"")</f>
        <v/>
      </c>
      <c r="D243" s="14" t="str">
        <f>IF(B243="","",IFERROR(AVERAGE(Etapa1!D243,Etapa2!D243,Etapa3!D243,Etapa4!D243,Etapa5!D243),""))</f>
        <v/>
      </c>
      <c r="E243" s="36" t="str">
        <f>IFERROR(INDEX(Etapa5!$B$8:$H$307,MATCH(LARGE(Etapa5!$H$8:$H$307,$A243),Etapa5!$H$8:$H$307,0),4),"")</f>
        <v/>
      </c>
      <c r="F243" s="29" t="str">
        <f t="shared" si="10"/>
        <v/>
      </c>
      <c r="G243" s="29" t="str">
        <f t="shared" si="11"/>
        <v/>
      </c>
      <c r="H243" s="41" t="str">
        <f>IF($B243="","",IFERROR(INDEX(Proc!$B$8:$F$57,MATCH(Apro!$C243,Proc!$E$8:$E$57,0),1),""))</f>
        <v/>
      </c>
      <c r="I243" s="41" t="str">
        <f>IF($B243="","",IFERROR(INDEX(Proc!$B$8:$F$57,MATCH(Apro!$C243,Proc!$E$8:$E$57,0),2),""))</f>
        <v/>
      </c>
      <c r="J243" s="42" t="str">
        <f>IF($B243="","",IFERROR(INDEX(Proc!$B$8:$F$57,MATCH(Apro!$C243,Proc!$E$8:$E$57,0),5),""))</f>
        <v/>
      </c>
      <c r="K243" s="30"/>
      <c r="L243" s="49"/>
      <c r="M243" s="69" t="str">
        <f t="shared" si="12"/>
        <v/>
      </c>
    </row>
    <row r="244" spans="1:13" ht="24.95" customHeight="1">
      <c r="A244" s="34">
        <v>237</v>
      </c>
      <c r="B244" s="36" t="str">
        <f>IFERROR(INDEX(Etapa5!$B$8:$H$307,MATCH(LARGE(Etapa5!$H$8:$H$307,$A244),Etapa5!$H$8:$H$307,0),1),"")</f>
        <v/>
      </c>
      <c r="C244" s="36" t="str">
        <f>IFERROR(INDEX(Etapa5!$B$8:$H$307,MATCH(LARGE(Etapa5!$H$8:$H$307,$A244),Etapa5!$H$8:$H$307,0),2),"")</f>
        <v/>
      </c>
      <c r="D244" s="14" t="str">
        <f>IF(B244="","",IFERROR(AVERAGE(Etapa1!D244,Etapa2!D244,Etapa3!D244,Etapa4!D244,Etapa5!D244),""))</f>
        <v/>
      </c>
      <c r="E244" s="36" t="str">
        <f>IFERROR(INDEX(Etapa5!$B$8:$H$307,MATCH(LARGE(Etapa5!$H$8:$H$307,$A244),Etapa5!$H$8:$H$307,0),4),"")</f>
        <v/>
      </c>
      <c r="F244" s="29" t="str">
        <f t="shared" si="10"/>
        <v/>
      </c>
      <c r="G244" s="29" t="str">
        <f t="shared" si="11"/>
        <v/>
      </c>
      <c r="H244" s="41" t="str">
        <f>IF($B244="","",IFERROR(INDEX(Proc!$B$8:$F$57,MATCH(Apro!$C244,Proc!$E$8:$E$57,0),1),""))</f>
        <v/>
      </c>
      <c r="I244" s="41" t="str">
        <f>IF($B244="","",IFERROR(INDEX(Proc!$B$8:$F$57,MATCH(Apro!$C244,Proc!$E$8:$E$57,0),2),""))</f>
        <v/>
      </c>
      <c r="J244" s="42" t="str">
        <f>IF($B244="","",IFERROR(INDEX(Proc!$B$8:$F$57,MATCH(Apro!$C244,Proc!$E$8:$E$57,0),5),""))</f>
        <v/>
      </c>
      <c r="K244" s="30"/>
      <c r="L244" s="49"/>
      <c r="M244" s="69" t="str">
        <f t="shared" si="12"/>
        <v/>
      </c>
    </row>
    <row r="245" spans="1:13" ht="24.95" customHeight="1">
      <c r="A245" s="34">
        <v>238</v>
      </c>
      <c r="B245" s="36" t="str">
        <f>IFERROR(INDEX(Etapa5!$B$8:$H$307,MATCH(LARGE(Etapa5!$H$8:$H$307,$A245),Etapa5!$H$8:$H$307,0),1),"")</f>
        <v/>
      </c>
      <c r="C245" s="36" t="str">
        <f>IFERROR(INDEX(Etapa5!$B$8:$H$307,MATCH(LARGE(Etapa5!$H$8:$H$307,$A245),Etapa5!$H$8:$H$307,0),2),"")</f>
        <v/>
      </c>
      <c r="D245" s="14" t="str">
        <f>IF(B245="","",IFERROR(AVERAGE(Etapa1!D245,Etapa2!D245,Etapa3!D245,Etapa4!D245,Etapa5!D245),""))</f>
        <v/>
      </c>
      <c r="E245" s="36" t="str">
        <f>IFERROR(INDEX(Etapa5!$B$8:$H$307,MATCH(LARGE(Etapa5!$H$8:$H$307,$A245),Etapa5!$H$8:$H$307,0),4),"")</f>
        <v/>
      </c>
      <c r="F245" s="29" t="str">
        <f t="shared" si="10"/>
        <v/>
      </c>
      <c r="G245" s="29" t="str">
        <f t="shared" si="11"/>
        <v/>
      </c>
      <c r="H245" s="41" t="str">
        <f>IF($B245="","",IFERROR(INDEX(Proc!$B$8:$F$57,MATCH(Apro!$C245,Proc!$E$8:$E$57,0),1),""))</f>
        <v/>
      </c>
      <c r="I245" s="41" t="str">
        <f>IF($B245="","",IFERROR(INDEX(Proc!$B$8:$F$57,MATCH(Apro!$C245,Proc!$E$8:$E$57,0),2),""))</f>
        <v/>
      </c>
      <c r="J245" s="42" t="str">
        <f>IF($B245="","",IFERROR(INDEX(Proc!$B$8:$F$57,MATCH(Apro!$C245,Proc!$E$8:$E$57,0),5),""))</f>
        <v/>
      </c>
      <c r="K245" s="30"/>
      <c r="L245" s="49"/>
      <c r="M245" s="69" t="str">
        <f t="shared" si="12"/>
        <v/>
      </c>
    </row>
    <row r="246" spans="1:13" ht="24.95" customHeight="1">
      <c r="A246" s="34">
        <v>239</v>
      </c>
      <c r="B246" s="36" t="str">
        <f>IFERROR(INDEX(Etapa5!$B$8:$H$307,MATCH(LARGE(Etapa5!$H$8:$H$307,$A246),Etapa5!$H$8:$H$307,0),1),"")</f>
        <v/>
      </c>
      <c r="C246" s="36" t="str">
        <f>IFERROR(INDEX(Etapa5!$B$8:$H$307,MATCH(LARGE(Etapa5!$H$8:$H$307,$A246),Etapa5!$H$8:$H$307,0),2),"")</f>
        <v/>
      </c>
      <c r="D246" s="14" t="str">
        <f>IF(B246="","",IFERROR(AVERAGE(Etapa1!D246,Etapa2!D246,Etapa3!D246,Etapa4!D246,Etapa5!D246),""))</f>
        <v/>
      </c>
      <c r="E246" s="36" t="str">
        <f>IFERROR(INDEX(Etapa5!$B$8:$H$307,MATCH(LARGE(Etapa5!$H$8:$H$307,$A246),Etapa5!$H$8:$H$307,0),4),"")</f>
        <v/>
      </c>
      <c r="F246" s="29" t="str">
        <f t="shared" si="10"/>
        <v/>
      </c>
      <c r="G246" s="29" t="str">
        <f t="shared" si="11"/>
        <v/>
      </c>
      <c r="H246" s="41" t="str">
        <f>IF($B246="","",IFERROR(INDEX(Proc!$B$8:$F$57,MATCH(Apro!$C246,Proc!$E$8:$E$57,0),1),""))</f>
        <v/>
      </c>
      <c r="I246" s="41" t="str">
        <f>IF($B246="","",IFERROR(INDEX(Proc!$B$8:$F$57,MATCH(Apro!$C246,Proc!$E$8:$E$57,0),2),""))</f>
        <v/>
      </c>
      <c r="J246" s="42" t="str">
        <f>IF($B246="","",IFERROR(INDEX(Proc!$B$8:$F$57,MATCH(Apro!$C246,Proc!$E$8:$E$57,0),5),""))</f>
        <v/>
      </c>
      <c r="K246" s="30"/>
      <c r="L246" s="49"/>
      <c r="M246" s="69" t="str">
        <f t="shared" si="12"/>
        <v/>
      </c>
    </row>
    <row r="247" spans="1:13" ht="24.95" customHeight="1">
      <c r="A247" s="34">
        <v>240</v>
      </c>
      <c r="B247" s="36" t="str">
        <f>IFERROR(INDEX(Etapa5!$B$8:$H$307,MATCH(LARGE(Etapa5!$H$8:$H$307,$A247),Etapa5!$H$8:$H$307,0),1),"")</f>
        <v/>
      </c>
      <c r="C247" s="36" t="str">
        <f>IFERROR(INDEX(Etapa5!$B$8:$H$307,MATCH(LARGE(Etapa5!$H$8:$H$307,$A247),Etapa5!$H$8:$H$307,0),2),"")</f>
        <v/>
      </c>
      <c r="D247" s="14" t="str">
        <f>IF(B247="","",IFERROR(AVERAGE(Etapa1!D247,Etapa2!D247,Etapa3!D247,Etapa4!D247,Etapa5!D247),""))</f>
        <v/>
      </c>
      <c r="E247" s="36" t="str">
        <f>IFERROR(INDEX(Etapa5!$B$8:$H$307,MATCH(LARGE(Etapa5!$H$8:$H$307,$A247),Etapa5!$H$8:$H$307,0),4),"")</f>
        <v/>
      </c>
      <c r="F247" s="29" t="str">
        <f t="shared" si="10"/>
        <v/>
      </c>
      <c r="G247" s="29" t="str">
        <f t="shared" si="11"/>
        <v/>
      </c>
      <c r="H247" s="41" t="str">
        <f>IF($B247="","",IFERROR(INDEX(Proc!$B$8:$F$57,MATCH(Apro!$C247,Proc!$E$8:$E$57,0),1),""))</f>
        <v/>
      </c>
      <c r="I247" s="41" t="str">
        <f>IF($B247="","",IFERROR(INDEX(Proc!$B$8:$F$57,MATCH(Apro!$C247,Proc!$E$8:$E$57,0),2),""))</f>
        <v/>
      </c>
      <c r="J247" s="42" t="str">
        <f>IF($B247="","",IFERROR(INDEX(Proc!$B$8:$F$57,MATCH(Apro!$C247,Proc!$E$8:$E$57,0),5),""))</f>
        <v/>
      </c>
      <c r="K247" s="30"/>
      <c r="L247" s="49"/>
      <c r="M247" s="69" t="str">
        <f t="shared" si="12"/>
        <v/>
      </c>
    </row>
    <row r="248" spans="1:13" ht="24.95" customHeight="1">
      <c r="A248" s="34">
        <v>241</v>
      </c>
      <c r="B248" s="36" t="str">
        <f>IFERROR(INDEX(Etapa5!$B$8:$H$307,MATCH(LARGE(Etapa5!$H$8:$H$307,$A248),Etapa5!$H$8:$H$307,0),1),"")</f>
        <v/>
      </c>
      <c r="C248" s="36" t="str">
        <f>IFERROR(INDEX(Etapa5!$B$8:$H$307,MATCH(LARGE(Etapa5!$H$8:$H$307,$A248),Etapa5!$H$8:$H$307,0),2),"")</f>
        <v/>
      </c>
      <c r="D248" s="14" t="str">
        <f>IF(B248="","",IFERROR(AVERAGE(Etapa1!D248,Etapa2!D248,Etapa3!D248,Etapa4!D248,Etapa5!D248),""))</f>
        <v/>
      </c>
      <c r="E248" s="36" t="str">
        <f>IFERROR(INDEX(Etapa5!$B$8:$H$307,MATCH(LARGE(Etapa5!$H$8:$H$307,$A248),Etapa5!$H$8:$H$307,0),4),"")</f>
        <v/>
      </c>
      <c r="F248" s="29" t="str">
        <f t="shared" si="10"/>
        <v/>
      </c>
      <c r="G248" s="29" t="str">
        <f t="shared" si="11"/>
        <v/>
      </c>
      <c r="H248" s="41" t="str">
        <f>IF($B248="","",IFERROR(INDEX(Proc!$B$8:$F$57,MATCH(Apro!$C248,Proc!$E$8:$E$57,0),1),""))</f>
        <v/>
      </c>
      <c r="I248" s="41" t="str">
        <f>IF($B248="","",IFERROR(INDEX(Proc!$B$8:$F$57,MATCH(Apro!$C248,Proc!$E$8:$E$57,0),2),""))</f>
        <v/>
      </c>
      <c r="J248" s="42" t="str">
        <f>IF($B248="","",IFERROR(INDEX(Proc!$B$8:$F$57,MATCH(Apro!$C248,Proc!$E$8:$E$57,0),5),""))</f>
        <v/>
      </c>
      <c r="K248" s="30"/>
      <c r="L248" s="49"/>
      <c r="M248" s="69" t="str">
        <f t="shared" si="12"/>
        <v/>
      </c>
    </row>
    <row r="249" spans="1:13" ht="24.95" customHeight="1">
      <c r="A249" s="34">
        <v>242</v>
      </c>
      <c r="B249" s="36" t="str">
        <f>IFERROR(INDEX(Etapa5!$B$8:$H$307,MATCH(LARGE(Etapa5!$H$8:$H$307,$A249),Etapa5!$H$8:$H$307,0),1),"")</f>
        <v/>
      </c>
      <c r="C249" s="36" t="str">
        <f>IFERROR(INDEX(Etapa5!$B$8:$H$307,MATCH(LARGE(Etapa5!$H$8:$H$307,$A249),Etapa5!$H$8:$H$307,0),2),"")</f>
        <v/>
      </c>
      <c r="D249" s="14" t="str">
        <f>IF(B249="","",IFERROR(AVERAGE(Etapa1!D249,Etapa2!D249,Etapa3!D249,Etapa4!D249,Etapa5!D249),""))</f>
        <v/>
      </c>
      <c r="E249" s="36" t="str">
        <f>IFERROR(INDEX(Etapa5!$B$8:$H$307,MATCH(LARGE(Etapa5!$H$8:$H$307,$A249),Etapa5!$H$8:$H$307,0),4),"")</f>
        <v/>
      </c>
      <c r="F249" s="29" t="str">
        <f t="shared" si="10"/>
        <v/>
      </c>
      <c r="G249" s="29" t="str">
        <f t="shared" si="11"/>
        <v/>
      </c>
      <c r="H249" s="41" t="str">
        <f>IF($B249="","",IFERROR(INDEX(Proc!$B$8:$F$57,MATCH(Apro!$C249,Proc!$E$8:$E$57,0),1),""))</f>
        <v/>
      </c>
      <c r="I249" s="41" t="str">
        <f>IF($B249="","",IFERROR(INDEX(Proc!$B$8:$F$57,MATCH(Apro!$C249,Proc!$E$8:$E$57,0),2),""))</f>
        <v/>
      </c>
      <c r="J249" s="42" t="str">
        <f>IF($B249="","",IFERROR(INDEX(Proc!$B$8:$F$57,MATCH(Apro!$C249,Proc!$E$8:$E$57,0),5),""))</f>
        <v/>
      </c>
      <c r="K249" s="30"/>
      <c r="L249" s="49"/>
      <c r="M249" s="69" t="str">
        <f t="shared" si="12"/>
        <v/>
      </c>
    </row>
    <row r="250" spans="1:13" ht="24.95" customHeight="1">
      <c r="A250" s="34">
        <v>243</v>
      </c>
      <c r="B250" s="36" t="str">
        <f>IFERROR(INDEX(Etapa5!$B$8:$H$307,MATCH(LARGE(Etapa5!$H$8:$H$307,$A250),Etapa5!$H$8:$H$307,0),1),"")</f>
        <v/>
      </c>
      <c r="C250" s="36" t="str">
        <f>IFERROR(INDEX(Etapa5!$B$8:$H$307,MATCH(LARGE(Etapa5!$H$8:$H$307,$A250),Etapa5!$H$8:$H$307,0),2),"")</f>
        <v/>
      </c>
      <c r="D250" s="14" t="str">
        <f>IF(B250="","",IFERROR(AVERAGE(Etapa1!D250,Etapa2!D250,Etapa3!D250,Etapa4!D250,Etapa5!D250),""))</f>
        <v/>
      </c>
      <c r="E250" s="36" t="str">
        <f>IFERROR(INDEX(Etapa5!$B$8:$H$307,MATCH(LARGE(Etapa5!$H$8:$H$307,$A250),Etapa5!$H$8:$H$307,0),4),"")</f>
        <v/>
      </c>
      <c r="F250" s="29" t="str">
        <f t="shared" si="10"/>
        <v/>
      </c>
      <c r="G250" s="29" t="str">
        <f t="shared" si="11"/>
        <v/>
      </c>
      <c r="H250" s="41" t="str">
        <f>IF($B250="","",IFERROR(INDEX(Proc!$B$8:$F$57,MATCH(Apro!$C250,Proc!$E$8:$E$57,0),1),""))</f>
        <v/>
      </c>
      <c r="I250" s="41" t="str">
        <f>IF($B250="","",IFERROR(INDEX(Proc!$B$8:$F$57,MATCH(Apro!$C250,Proc!$E$8:$E$57,0),2),""))</f>
        <v/>
      </c>
      <c r="J250" s="42" t="str">
        <f>IF($B250="","",IFERROR(INDEX(Proc!$B$8:$F$57,MATCH(Apro!$C250,Proc!$E$8:$E$57,0),5),""))</f>
        <v/>
      </c>
      <c r="K250" s="30"/>
      <c r="L250" s="49"/>
      <c r="M250" s="69" t="str">
        <f t="shared" si="12"/>
        <v/>
      </c>
    </row>
    <row r="251" spans="1:13" ht="24.95" customHeight="1">
      <c r="A251" s="34">
        <v>244</v>
      </c>
      <c r="B251" s="36" t="str">
        <f>IFERROR(INDEX(Etapa5!$B$8:$H$307,MATCH(LARGE(Etapa5!$H$8:$H$307,$A251),Etapa5!$H$8:$H$307,0),1),"")</f>
        <v/>
      </c>
      <c r="C251" s="36" t="str">
        <f>IFERROR(INDEX(Etapa5!$B$8:$H$307,MATCH(LARGE(Etapa5!$H$8:$H$307,$A251),Etapa5!$H$8:$H$307,0),2),"")</f>
        <v/>
      </c>
      <c r="D251" s="14" t="str">
        <f>IF(B251="","",IFERROR(AVERAGE(Etapa1!D251,Etapa2!D251,Etapa3!D251,Etapa4!D251,Etapa5!D251),""))</f>
        <v/>
      </c>
      <c r="E251" s="36" t="str">
        <f>IFERROR(INDEX(Etapa5!$B$8:$H$307,MATCH(LARGE(Etapa5!$H$8:$H$307,$A251),Etapa5!$H$8:$H$307,0),4),"")</f>
        <v/>
      </c>
      <c r="F251" s="29" t="str">
        <f t="shared" si="10"/>
        <v/>
      </c>
      <c r="G251" s="29" t="str">
        <f t="shared" si="11"/>
        <v/>
      </c>
      <c r="H251" s="41" t="str">
        <f>IF($B251="","",IFERROR(INDEX(Proc!$B$8:$F$57,MATCH(Apro!$C251,Proc!$E$8:$E$57,0),1),""))</f>
        <v/>
      </c>
      <c r="I251" s="41" t="str">
        <f>IF($B251="","",IFERROR(INDEX(Proc!$B$8:$F$57,MATCH(Apro!$C251,Proc!$E$8:$E$57,0),2),""))</f>
        <v/>
      </c>
      <c r="J251" s="42" t="str">
        <f>IF($B251="","",IFERROR(INDEX(Proc!$B$8:$F$57,MATCH(Apro!$C251,Proc!$E$8:$E$57,0),5),""))</f>
        <v/>
      </c>
      <c r="K251" s="30"/>
      <c r="L251" s="49"/>
      <c r="M251" s="69" t="str">
        <f t="shared" si="12"/>
        <v/>
      </c>
    </row>
    <row r="252" spans="1:13" ht="24.95" customHeight="1">
      <c r="A252" s="34">
        <v>245</v>
      </c>
      <c r="B252" s="36" t="str">
        <f>IFERROR(INDEX(Etapa5!$B$8:$H$307,MATCH(LARGE(Etapa5!$H$8:$H$307,$A252),Etapa5!$H$8:$H$307,0),1),"")</f>
        <v/>
      </c>
      <c r="C252" s="36" t="str">
        <f>IFERROR(INDEX(Etapa5!$B$8:$H$307,MATCH(LARGE(Etapa5!$H$8:$H$307,$A252),Etapa5!$H$8:$H$307,0),2),"")</f>
        <v/>
      </c>
      <c r="D252" s="14" t="str">
        <f>IF(B252="","",IFERROR(AVERAGE(Etapa1!D252,Etapa2!D252,Etapa3!D252,Etapa4!D252,Etapa5!D252),""))</f>
        <v/>
      </c>
      <c r="E252" s="36" t="str">
        <f>IFERROR(INDEX(Etapa5!$B$8:$H$307,MATCH(LARGE(Etapa5!$H$8:$H$307,$A252),Etapa5!$H$8:$H$307,0),4),"")</f>
        <v/>
      </c>
      <c r="F252" s="29" t="str">
        <f t="shared" si="10"/>
        <v/>
      </c>
      <c r="G252" s="29" t="str">
        <f t="shared" si="11"/>
        <v/>
      </c>
      <c r="H252" s="41" t="str">
        <f>IF($B252="","",IFERROR(INDEX(Proc!$B$8:$F$57,MATCH(Apro!$C252,Proc!$E$8:$E$57,0),1),""))</f>
        <v/>
      </c>
      <c r="I252" s="41" t="str">
        <f>IF($B252="","",IFERROR(INDEX(Proc!$B$8:$F$57,MATCH(Apro!$C252,Proc!$E$8:$E$57,0),2),""))</f>
        <v/>
      </c>
      <c r="J252" s="42" t="str">
        <f>IF($B252="","",IFERROR(INDEX(Proc!$B$8:$F$57,MATCH(Apro!$C252,Proc!$E$8:$E$57,0),5),""))</f>
        <v/>
      </c>
      <c r="K252" s="30"/>
      <c r="L252" s="49"/>
      <c r="M252" s="69" t="str">
        <f t="shared" si="12"/>
        <v/>
      </c>
    </row>
    <row r="253" spans="1:13" ht="24.95" customHeight="1">
      <c r="A253" s="34">
        <v>246</v>
      </c>
      <c r="B253" s="36" t="str">
        <f>IFERROR(INDEX(Etapa5!$B$8:$H$307,MATCH(LARGE(Etapa5!$H$8:$H$307,$A253),Etapa5!$H$8:$H$307,0),1),"")</f>
        <v/>
      </c>
      <c r="C253" s="36" t="str">
        <f>IFERROR(INDEX(Etapa5!$B$8:$H$307,MATCH(LARGE(Etapa5!$H$8:$H$307,$A253),Etapa5!$H$8:$H$307,0),2),"")</f>
        <v/>
      </c>
      <c r="D253" s="14" t="str">
        <f>IF(B253="","",IFERROR(AVERAGE(Etapa1!D253,Etapa2!D253,Etapa3!D253,Etapa4!D253,Etapa5!D253),""))</f>
        <v/>
      </c>
      <c r="E253" s="36" t="str">
        <f>IFERROR(INDEX(Etapa5!$B$8:$H$307,MATCH(LARGE(Etapa5!$H$8:$H$307,$A253),Etapa5!$H$8:$H$307,0),4),"")</f>
        <v/>
      </c>
      <c r="F253" s="29" t="str">
        <f t="shared" si="10"/>
        <v/>
      </c>
      <c r="G253" s="29" t="str">
        <f t="shared" si="11"/>
        <v/>
      </c>
      <c r="H253" s="41" t="str">
        <f>IF($B253="","",IFERROR(INDEX(Proc!$B$8:$F$57,MATCH(Apro!$C253,Proc!$E$8:$E$57,0),1),""))</f>
        <v/>
      </c>
      <c r="I253" s="41" t="str">
        <f>IF($B253="","",IFERROR(INDEX(Proc!$B$8:$F$57,MATCH(Apro!$C253,Proc!$E$8:$E$57,0),2),""))</f>
        <v/>
      </c>
      <c r="J253" s="42" t="str">
        <f>IF($B253="","",IFERROR(INDEX(Proc!$B$8:$F$57,MATCH(Apro!$C253,Proc!$E$8:$E$57,0),5),""))</f>
        <v/>
      </c>
      <c r="K253" s="30"/>
      <c r="L253" s="49"/>
      <c r="M253" s="69" t="str">
        <f t="shared" si="12"/>
        <v/>
      </c>
    </row>
    <row r="254" spans="1:13" ht="24.95" customHeight="1">
      <c r="A254" s="34">
        <v>247</v>
      </c>
      <c r="B254" s="36" t="str">
        <f>IFERROR(INDEX(Etapa5!$B$8:$H$307,MATCH(LARGE(Etapa5!$H$8:$H$307,$A254),Etapa5!$H$8:$H$307,0),1),"")</f>
        <v/>
      </c>
      <c r="C254" s="36" t="str">
        <f>IFERROR(INDEX(Etapa5!$B$8:$H$307,MATCH(LARGE(Etapa5!$H$8:$H$307,$A254),Etapa5!$H$8:$H$307,0),2),"")</f>
        <v/>
      </c>
      <c r="D254" s="14" t="str">
        <f>IF(B254="","",IFERROR(AVERAGE(Etapa1!D254,Etapa2!D254,Etapa3!D254,Etapa4!D254,Etapa5!D254),""))</f>
        <v/>
      </c>
      <c r="E254" s="36" t="str">
        <f>IFERROR(INDEX(Etapa5!$B$8:$H$307,MATCH(LARGE(Etapa5!$H$8:$H$307,$A254),Etapa5!$H$8:$H$307,0),4),"")</f>
        <v/>
      </c>
      <c r="F254" s="29" t="str">
        <f t="shared" si="10"/>
        <v/>
      </c>
      <c r="G254" s="29" t="str">
        <f t="shared" si="11"/>
        <v/>
      </c>
      <c r="H254" s="41" t="str">
        <f>IF($B254="","",IFERROR(INDEX(Proc!$B$8:$F$57,MATCH(Apro!$C254,Proc!$E$8:$E$57,0),1),""))</f>
        <v/>
      </c>
      <c r="I254" s="41" t="str">
        <f>IF($B254="","",IFERROR(INDEX(Proc!$B$8:$F$57,MATCH(Apro!$C254,Proc!$E$8:$E$57,0),2),""))</f>
        <v/>
      </c>
      <c r="J254" s="42" t="str">
        <f>IF($B254="","",IFERROR(INDEX(Proc!$B$8:$F$57,MATCH(Apro!$C254,Proc!$E$8:$E$57,0),5),""))</f>
        <v/>
      </c>
      <c r="K254" s="30"/>
      <c r="L254" s="49"/>
      <c r="M254" s="69" t="str">
        <f t="shared" si="12"/>
        <v/>
      </c>
    </row>
    <row r="255" spans="1:13" ht="24.95" customHeight="1">
      <c r="A255" s="34">
        <v>248</v>
      </c>
      <c r="B255" s="36" t="str">
        <f>IFERROR(INDEX(Etapa5!$B$8:$H$307,MATCH(LARGE(Etapa5!$H$8:$H$307,$A255),Etapa5!$H$8:$H$307,0),1),"")</f>
        <v/>
      </c>
      <c r="C255" s="36" t="str">
        <f>IFERROR(INDEX(Etapa5!$B$8:$H$307,MATCH(LARGE(Etapa5!$H$8:$H$307,$A255),Etapa5!$H$8:$H$307,0),2),"")</f>
        <v/>
      </c>
      <c r="D255" s="14" t="str">
        <f>IF(B255="","",IFERROR(AVERAGE(Etapa1!D255,Etapa2!D255,Etapa3!D255,Etapa4!D255,Etapa5!D255),""))</f>
        <v/>
      </c>
      <c r="E255" s="36" t="str">
        <f>IFERROR(INDEX(Etapa5!$B$8:$H$307,MATCH(LARGE(Etapa5!$H$8:$H$307,$A255),Etapa5!$H$8:$H$307,0),4),"")</f>
        <v/>
      </c>
      <c r="F255" s="29" t="str">
        <f t="shared" si="10"/>
        <v/>
      </c>
      <c r="G255" s="29" t="str">
        <f t="shared" si="11"/>
        <v/>
      </c>
      <c r="H255" s="41" t="str">
        <f>IF($B255="","",IFERROR(INDEX(Proc!$B$8:$F$57,MATCH(Apro!$C255,Proc!$E$8:$E$57,0),1),""))</f>
        <v/>
      </c>
      <c r="I255" s="41" t="str">
        <f>IF($B255="","",IFERROR(INDEX(Proc!$B$8:$F$57,MATCH(Apro!$C255,Proc!$E$8:$E$57,0),2),""))</f>
        <v/>
      </c>
      <c r="J255" s="42" t="str">
        <f>IF($B255="","",IFERROR(INDEX(Proc!$B$8:$F$57,MATCH(Apro!$C255,Proc!$E$8:$E$57,0),5),""))</f>
        <v/>
      </c>
      <c r="K255" s="30"/>
      <c r="L255" s="49"/>
      <c r="M255" s="69" t="str">
        <f t="shared" si="12"/>
        <v/>
      </c>
    </row>
    <row r="256" spans="1:13" ht="24.95" customHeight="1">
      <c r="A256" s="34">
        <v>249</v>
      </c>
      <c r="B256" s="36" t="str">
        <f>IFERROR(INDEX(Etapa5!$B$8:$H$307,MATCH(LARGE(Etapa5!$H$8:$H$307,$A256),Etapa5!$H$8:$H$307,0),1),"")</f>
        <v/>
      </c>
      <c r="C256" s="36" t="str">
        <f>IFERROR(INDEX(Etapa5!$B$8:$H$307,MATCH(LARGE(Etapa5!$H$8:$H$307,$A256),Etapa5!$H$8:$H$307,0),2),"")</f>
        <v/>
      </c>
      <c r="D256" s="14" t="str">
        <f>IF(B256="","",IFERROR(AVERAGE(Etapa1!D256,Etapa2!D256,Etapa3!D256,Etapa4!D256,Etapa5!D256),""))</f>
        <v/>
      </c>
      <c r="E256" s="36" t="str">
        <f>IFERROR(INDEX(Etapa5!$B$8:$H$307,MATCH(LARGE(Etapa5!$H$8:$H$307,$A256),Etapa5!$H$8:$H$307,0),4),"")</f>
        <v/>
      </c>
      <c r="F256" s="29" t="str">
        <f t="shared" si="10"/>
        <v/>
      </c>
      <c r="G256" s="29" t="str">
        <f t="shared" si="11"/>
        <v/>
      </c>
      <c r="H256" s="41" t="str">
        <f>IF($B256="","",IFERROR(INDEX(Proc!$B$8:$F$57,MATCH(Apro!$C256,Proc!$E$8:$E$57,0),1),""))</f>
        <v/>
      </c>
      <c r="I256" s="41" t="str">
        <f>IF($B256="","",IFERROR(INDEX(Proc!$B$8:$F$57,MATCH(Apro!$C256,Proc!$E$8:$E$57,0),2),""))</f>
        <v/>
      </c>
      <c r="J256" s="42" t="str">
        <f>IF($B256="","",IFERROR(INDEX(Proc!$B$8:$F$57,MATCH(Apro!$C256,Proc!$E$8:$E$57,0),5),""))</f>
        <v/>
      </c>
      <c r="K256" s="30"/>
      <c r="L256" s="49"/>
      <c r="M256" s="69" t="str">
        <f t="shared" si="12"/>
        <v/>
      </c>
    </row>
    <row r="257" spans="1:13" ht="24.95" customHeight="1">
      <c r="A257" s="34">
        <v>250</v>
      </c>
      <c r="B257" s="36" t="str">
        <f>IFERROR(INDEX(Etapa5!$B$8:$H$307,MATCH(LARGE(Etapa5!$H$8:$H$307,$A257),Etapa5!$H$8:$H$307,0),1),"")</f>
        <v/>
      </c>
      <c r="C257" s="36" t="str">
        <f>IFERROR(INDEX(Etapa5!$B$8:$H$307,MATCH(LARGE(Etapa5!$H$8:$H$307,$A257),Etapa5!$H$8:$H$307,0),2),"")</f>
        <v/>
      </c>
      <c r="D257" s="14" t="str">
        <f>IF(B257="","",IFERROR(AVERAGE(Etapa1!D257,Etapa2!D257,Etapa3!D257,Etapa4!D257,Etapa5!D257),""))</f>
        <v/>
      </c>
      <c r="E257" s="36" t="str">
        <f>IFERROR(INDEX(Etapa5!$B$8:$H$307,MATCH(LARGE(Etapa5!$H$8:$H$307,$A257),Etapa5!$H$8:$H$307,0),4),"")</f>
        <v/>
      </c>
      <c r="F257" s="29" t="str">
        <f t="shared" si="10"/>
        <v/>
      </c>
      <c r="G257" s="29" t="str">
        <f t="shared" si="11"/>
        <v/>
      </c>
      <c r="H257" s="41" t="str">
        <f>IF($B257="","",IFERROR(INDEX(Proc!$B$8:$F$57,MATCH(Apro!$C257,Proc!$E$8:$E$57,0),1),""))</f>
        <v/>
      </c>
      <c r="I257" s="41" t="str">
        <f>IF($B257="","",IFERROR(INDEX(Proc!$B$8:$F$57,MATCH(Apro!$C257,Proc!$E$8:$E$57,0),2),""))</f>
        <v/>
      </c>
      <c r="J257" s="42" t="str">
        <f>IF($B257="","",IFERROR(INDEX(Proc!$B$8:$F$57,MATCH(Apro!$C257,Proc!$E$8:$E$57,0),5),""))</f>
        <v/>
      </c>
      <c r="K257" s="30"/>
      <c r="L257" s="49"/>
      <c r="M257" s="69" t="str">
        <f t="shared" si="12"/>
        <v/>
      </c>
    </row>
    <row r="258" spans="1:13" ht="24.95" customHeight="1">
      <c r="A258" s="34">
        <v>251</v>
      </c>
      <c r="B258" s="36" t="str">
        <f>IFERROR(INDEX(Etapa5!$B$8:$H$307,MATCH(LARGE(Etapa5!$H$8:$H$307,$A258),Etapa5!$H$8:$H$307,0),1),"")</f>
        <v/>
      </c>
      <c r="C258" s="36" t="str">
        <f>IFERROR(INDEX(Etapa5!$B$8:$H$307,MATCH(LARGE(Etapa5!$H$8:$H$307,$A258),Etapa5!$H$8:$H$307,0),2),"")</f>
        <v/>
      </c>
      <c r="D258" s="14" t="str">
        <f>IF(B258="","",IFERROR(AVERAGE(Etapa1!D258,Etapa2!D258,Etapa3!D258,Etapa4!D258,Etapa5!D258),""))</f>
        <v/>
      </c>
      <c r="E258" s="36" t="str">
        <f>IFERROR(INDEX(Etapa5!$B$8:$H$307,MATCH(LARGE(Etapa5!$H$8:$H$307,$A258),Etapa5!$H$8:$H$307,0),4),"")</f>
        <v/>
      </c>
      <c r="F258" s="29" t="str">
        <f t="shared" si="10"/>
        <v/>
      </c>
      <c r="G258" s="29" t="str">
        <f t="shared" si="11"/>
        <v/>
      </c>
      <c r="H258" s="41" t="str">
        <f>IF($B258="","",IFERROR(INDEX(Proc!$B$8:$F$57,MATCH(Apro!$C258,Proc!$E$8:$E$57,0),1),""))</f>
        <v/>
      </c>
      <c r="I258" s="41" t="str">
        <f>IF($B258="","",IFERROR(INDEX(Proc!$B$8:$F$57,MATCH(Apro!$C258,Proc!$E$8:$E$57,0),2),""))</f>
        <v/>
      </c>
      <c r="J258" s="42" t="str">
        <f>IF($B258="","",IFERROR(INDEX(Proc!$B$8:$F$57,MATCH(Apro!$C258,Proc!$E$8:$E$57,0),5),""))</f>
        <v/>
      </c>
      <c r="K258" s="30"/>
      <c r="L258" s="49"/>
      <c r="M258" s="69" t="str">
        <f t="shared" si="12"/>
        <v/>
      </c>
    </row>
    <row r="259" spans="1:13" ht="24.95" customHeight="1">
      <c r="A259" s="34">
        <v>252</v>
      </c>
      <c r="B259" s="36" t="str">
        <f>IFERROR(INDEX(Etapa5!$B$8:$H$307,MATCH(LARGE(Etapa5!$H$8:$H$307,$A259),Etapa5!$H$8:$H$307,0),1),"")</f>
        <v/>
      </c>
      <c r="C259" s="36" t="str">
        <f>IFERROR(INDEX(Etapa5!$B$8:$H$307,MATCH(LARGE(Etapa5!$H$8:$H$307,$A259),Etapa5!$H$8:$H$307,0),2),"")</f>
        <v/>
      </c>
      <c r="D259" s="14" t="str">
        <f>IF(B259="","",IFERROR(AVERAGE(Etapa1!D259,Etapa2!D259,Etapa3!D259,Etapa4!D259,Etapa5!D259),""))</f>
        <v/>
      </c>
      <c r="E259" s="36" t="str">
        <f>IFERROR(INDEX(Etapa5!$B$8:$H$307,MATCH(LARGE(Etapa5!$H$8:$H$307,$A259),Etapa5!$H$8:$H$307,0),4),"")</f>
        <v/>
      </c>
      <c r="F259" s="29" t="str">
        <f t="shared" si="10"/>
        <v/>
      </c>
      <c r="G259" s="29" t="str">
        <f t="shared" si="11"/>
        <v/>
      </c>
      <c r="H259" s="41" t="str">
        <f>IF($B259="","",IFERROR(INDEX(Proc!$B$8:$F$57,MATCH(Apro!$C259,Proc!$E$8:$E$57,0),1),""))</f>
        <v/>
      </c>
      <c r="I259" s="41" t="str">
        <f>IF($B259="","",IFERROR(INDEX(Proc!$B$8:$F$57,MATCH(Apro!$C259,Proc!$E$8:$E$57,0),2),""))</f>
        <v/>
      </c>
      <c r="J259" s="42" t="str">
        <f>IF($B259="","",IFERROR(INDEX(Proc!$B$8:$F$57,MATCH(Apro!$C259,Proc!$E$8:$E$57,0),5),""))</f>
        <v/>
      </c>
      <c r="K259" s="30"/>
      <c r="L259" s="49"/>
      <c r="M259" s="69" t="str">
        <f t="shared" si="12"/>
        <v/>
      </c>
    </row>
    <row r="260" spans="1:13" ht="24.95" customHeight="1">
      <c r="A260" s="34">
        <v>253</v>
      </c>
      <c r="B260" s="36" t="str">
        <f>IFERROR(INDEX(Etapa5!$B$8:$H$307,MATCH(LARGE(Etapa5!$H$8:$H$307,$A260),Etapa5!$H$8:$H$307,0),1),"")</f>
        <v/>
      </c>
      <c r="C260" s="36" t="str">
        <f>IFERROR(INDEX(Etapa5!$B$8:$H$307,MATCH(LARGE(Etapa5!$H$8:$H$307,$A260),Etapa5!$H$8:$H$307,0),2),"")</f>
        <v/>
      </c>
      <c r="D260" s="14" t="str">
        <f>IF(B260="","",IFERROR(AVERAGE(Etapa1!D260,Etapa2!D260,Etapa3!D260,Etapa4!D260,Etapa5!D260),""))</f>
        <v/>
      </c>
      <c r="E260" s="36" t="str">
        <f>IFERROR(INDEX(Etapa5!$B$8:$H$307,MATCH(LARGE(Etapa5!$H$8:$H$307,$A260),Etapa5!$H$8:$H$307,0),4),"")</f>
        <v/>
      </c>
      <c r="F260" s="29" t="str">
        <f t="shared" si="10"/>
        <v/>
      </c>
      <c r="G260" s="29" t="str">
        <f t="shared" si="11"/>
        <v/>
      </c>
      <c r="H260" s="41" t="str">
        <f>IF($B260="","",IFERROR(INDEX(Proc!$B$8:$F$57,MATCH(Apro!$C260,Proc!$E$8:$E$57,0),1),""))</f>
        <v/>
      </c>
      <c r="I260" s="41" t="str">
        <f>IF($B260="","",IFERROR(INDEX(Proc!$B$8:$F$57,MATCH(Apro!$C260,Proc!$E$8:$E$57,0),2),""))</f>
        <v/>
      </c>
      <c r="J260" s="42" t="str">
        <f>IF($B260="","",IFERROR(INDEX(Proc!$B$8:$F$57,MATCH(Apro!$C260,Proc!$E$8:$E$57,0),5),""))</f>
        <v/>
      </c>
      <c r="K260" s="30"/>
      <c r="L260" s="49"/>
      <c r="M260" s="69" t="str">
        <f t="shared" si="12"/>
        <v/>
      </c>
    </row>
    <row r="261" spans="1:13" ht="24.95" customHeight="1">
      <c r="A261" s="34">
        <v>254</v>
      </c>
      <c r="B261" s="36" t="str">
        <f>IFERROR(INDEX(Etapa5!$B$8:$H$307,MATCH(LARGE(Etapa5!$H$8:$H$307,$A261),Etapa5!$H$8:$H$307,0),1),"")</f>
        <v/>
      </c>
      <c r="C261" s="36" t="str">
        <f>IFERROR(INDEX(Etapa5!$B$8:$H$307,MATCH(LARGE(Etapa5!$H$8:$H$307,$A261),Etapa5!$H$8:$H$307,0),2),"")</f>
        <v/>
      </c>
      <c r="D261" s="14" t="str">
        <f>IF(B261="","",IFERROR(AVERAGE(Etapa1!D261,Etapa2!D261,Etapa3!D261,Etapa4!D261,Etapa5!D261),""))</f>
        <v/>
      </c>
      <c r="E261" s="36" t="str">
        <f>IFERROR(INDEX(Etapa5!$B$8:$H$307,MATCH(LARGE(Etapa5!$H$8:$H$307,$A261),Etapa5!$H$8:$H$307,0),4),"")</f>
        <v/>
      </c>
      <c r="F261" s="29" t="str">
        <f t="shared" si="10"/>
        <v/>
      </c>
      <c r="G261" s="29" t="str">
        <f t="shared" si="11"/>
        <v/>
      </c>
      <c r="H261" s="41" t="str">
        <f>IF($B261="","",IFERROR(INDEX(Proc!$B$8:$F$57,MATCH(Apro!$C261,Proc!$E$8:$E$57,0),1),""))</f>
        <v/>
      </c>
      <c r="I261" s="41" t="str">
        <f>IF($B261="","",IFERROR(INDEX(Proc!$B$8:$F$57,MATCH(Apro!$C261,Proc!$E$8:$E$57,0),2),""))</f>
        <v/>
      </c>
      <c r="J261" s="42" t="str">
        <f>IF($B261="","",IFERROR(INDEX(Proc!$B$8:$F$57,MATCH(Apro!$C261,Proc!$E$8:$E$57,0),5),""))</f>
        <v/>
      </c>
      <c r="K261" s="30"/>
      <c r="L261" s="49"/>
      <c r="M261" s="69" t="str">
        <f t="shared" si="12"/>
        <v/>
      </c>
    </row>
    <row r="262" spans="1:13" ht="24.95" customHeight="1">
      <c r="A262" s="34">
        <v>255</v>
      </c>
      <c r="B262" s="36" t="str">
        <f>IFERROR(INDEX(Etapa5!$B$8:$H$307,MATCH(LARGE(Etapa5!$H$8:$H$307,$A262),Etapa5!$H$8:$H$307,0),1),"")</f>
        <v/>
      </c>
      <c r="C262" s="36" t="str">
        <f>IFERROR(INDEX(Etapa5!$B$8:$H$307,MATCH(LARGE(Etapa5!$H$8:$H$307,$A262),Etapa5!$H$8:$H$307,0),2),"")</f>
        <v/>
      </c>
      <c r="D262" s="14" t="str">
        <f>IF(B262="","",IFERROR(AVERAGE(Etapa1!D262,Etapa2!D262,Etapa3!D262,Etapa4!D262,Etapa5!D262),""))</f>
        <v/>
      </c>
      <c r="E262" s="36" t="str">
        <f>IFERROR(INDEX(Etapa5!$B$8:$H$307,MATCH(LARGE(Etapa5!$H$8:$H$307,$A262),Etapa5!$H$8:$H$307,0),4),"")</f>
        <v/>
      </c>
      <c r="F262" s="29" t="str">
        <f t="shared" si="10"/>
        <v/>
      </c>
      <c r="G262" s="29" t="str">
        <f t="shared" si="11"/>
        <v/>
      </c>
      <c r="H262" s="41" t="str">
        <f>IF($B262="","",IFERROR(INDEX(Proc!$B$8:$F$57,MATCH(Apro!$C262,Proc!$E$8:$E$57,0),1),""))</f>
        <v/>
      </c>
      <c r="I262" s="41" t="str">
        <f>IF($B262="","",IFERROR(INDEX(Proc!$B$8:$F$57,MATCH(Apro!$C262,Proc!$E$8:$E$57,0),2),""))</f>
        <v/>
      </c>
      <c r="J262" s="42" t="str">
        <f>IF($B262="","",IFERROR(INDEX(Proc!$B$8:$F$57,MATCH(Apro!$C262,Proc!$E$8:$E$57,0),5),""))</f>
        <v/>
      </c>
      <c r="K262" s="30"/>
      <c r="L262" s="49"/>
      <c r="M262" s="69" t="str">
        <f t="shared" si="12"/>
        <v/>
      </c>
    </row>
    <row r="263" spans="1:13" ht="24.95" customHeight="1">
      <c r="A263" s="34">
        <v>256</v>
      </c>
      <c r="B263" s="36" t="str">
        <f>IFERROR(INDEX(Etapa5!$B$8:$H$307,MATCH(LARGE(Etapa5!$H$8:$H$307,$A263),Etapa5!$H$8:$H$307,0),1),"")</f>
        <v/>
      </c>
      <c r="C263" s="36" t="str">
        <f>IFERROR(INDEX(Etapa5!$B$8:$H$307,MATCH(LARGE(Etapa5!$H$8:$H$307,$A263),Etapa5!$H$8:$H$307,0),2),"")</f>
        <v/>
      </c>
      <c r="D263" s="14" t="str">
        <f>IF(B263="","",IFERROR(AVERAGE(Etapa1!D263,Etapa2!D263,Etapa3!D263,Etapa4!D263,Etapa5!D263),""))</f>
        <v/>
      </c>
      <c r="E263" s="36" t="str">
        <f>IFERROR(INDEX(Etapa5!$B$8:$H$307,MATCH(LARGE(Etapa5!$H$8:$H$307,$A263),Etapa5!$H$8:$H$307,0),4),"")</f>
        <v/>
      </c>
      <c r="F263" s="29" t="str">
        <f t="shared" si="10"/>
        <v/>
      </c>
      <c r="G263" s="29" t="str">
        <f t="shared" si="11"/>
        <v/>
      </c>
      <c r="H263" s="41" t="str">
        <f>IF($B263="","",IFERROR(INDEX(Proc!$B$8:$F$57,MATCH(Apro!$C263,Proc!$E$8:$E$57,0),1),""))</f>
        <v/>
      </c>
      <c r="I263" s="41" t="str">
        <f>IF($B263="","",IFERROR(INDEX(Proc!$B$8:$F$57,MATCH(Apro!$C263,Proc!$E$8:$E$57,0),2),""))</f>
        <v/>
      </c>
      <c r="J263" s="42" t="str">
        <f>IF($B263="","",IFERROR(INDEX(Proc!$B$8:$F$57,MATCH(Apro!$C263,Proc!$E$8:$E$57,0),5),""))</f>
        <v/>
      </c>
      <c r="K263" s="30"/>
      <c r="L263" s="49"/>
      <c r="M263" s="69" t="str">
        <f t="shared" si="12"/>
        <v/>
      </c>
    </row>
    <row r="264" spans="1:13" ht="24.95" customHeight="1">
      <c r="A264" s="34">
        <v>257</v>
      </c>
      <c r="B264" s="36" t="str">
        <f>IFERROR(INDEX(Etapa5!$B$8:$H$307,MATCH(LARGE(Etapa5!$H$8:$H$307,$A264),Etapa5!$H$8:$H$307,0),1),"")</f>
        <v/>
      </c>
      <c r="C264" s="36" t="str">
        <f>IFERROR(INDEX(Etapa5!$B$8:$H$307,MATCH(LARGE(Etapa5!$H$8:$H$307,$A264),Etapa5!$H$8:$H$307,0),2),"")</f>
        <v/>
      </c>
      <c r="D264" s="14" t="str">
        <f>IF(B264="","",IFERROR(AVERAGE(Etapa1!D264,Etapa2!D264,Etapa3!D264,Etapa4!D264,Etapa5!D264),""))</f>
        <v/>
      </c>
      <c r="E264" s="36" t="str">
        <f>IFERROR(INDEX(Etapa5!$B$8:$H$307,MATCH(LARGE(Etapa5!$H$8:$H$307,$A264),Etapa5!$H$8:$H$307,0),4),"")</f>
        <v/>
      </c>
      <c r="F264" s="29" t="str">
        <f t="shared" si="10"/>
        <v/>
      </c>
      <c r="G264" s="29" t="str">
        <f t="shared" si="11"/>
        <v/>
      </c>
      <c r="H264" s="41" t="str">
        <f>IF($B264="","",IFERROR(INDEX(Proc!$B$8:$F$57,MATCH(Apro!$C264,Proc!$E$8:$E$57,0),1),""))</f>
        <v/>
      </c>
      <c r="I264" s="41" t="str">
        <f>IF($B264="","",IFERROR(INDEX(Proc!$B$8:$F$57,MATCH(Apro!$C264,Proc!$E$8:$E$57,0),2),""))</f>
        <v/>
      </c>
      <c r="J264" s="42" t="str">
        <f>IF($B264="","",IFERROR(INDEX(Proc!$B$8:$F$57,MATCH(Apro!$C264,Proc!$E$8:$E$57,0),5),""))</f>
        <v/>
      </c>
      <c r="K264" s="30"/>
      <c r="L264" s="49"/>
      <c r="M264" s="69" t="str">
        <f t="shared" si="12"/>
        <v/>
      </c>
    </row>
    <row r="265" spans="1:13" ht="24.95" customHeight="1">
      <c r="A265" s="34">
        <v>258</v>
      </c>
      <c r="B265" s="36" t="str">
        <f>IFERROR(INDEX(Etapa5!$B$8:$H$307,MATCH(LARGE(Etapa5!$H$8:$H$307,$A265),Etapa5!$H$8:$H$307,0),1),"")</f>
        <v/>
      </c>
      <c r="C265" s="36" t="str">
        <f>IFERROR(INDEX(Etapa5!$B$8:$H$307,MATCH(LARGE(Etapa5!$H$8:$H$307,$A265),Etapa5!$H$8:$H$307,0),2),"")</f>
        <v/>
      </c>
      <c r="D265" s="14" t="str">
        <f>IF(B265="","",IFERROR(AVERAGE(Etapa1!D265,Etapa2!D265,Etapa3!D265,Etapa4!D265,Etapa5!D265),""))</f>
        <v/>
      </c>
      <c r="E265" s="36" t="str">
        <f>IFERROR(INDEX(Etapa5!$B$8:$H$307,MATCH(LARGE(Etapa5!$H$8:$H$307,$A265),Etapa5!$H$8:$H$307,0),4),"")</f>
        <v/>
      </c>
      <c r="F265" s="29" t="str">
        <f t="shared" ref="F265:F307" si="13">IF(OR(B265="",D265=""),"",IFERROR(IF(D265&gt;$S$9,$T$8,IF(D265&gt;$S$10,$T$9,IF(D265&gt;$S$11,$T$10,IF(D265&gt;$S$12,$T$11,$T$12)))),""))</f>
        <v/>
      </c>
      <c r="G265" s="29" t="str">
        <f t="shared" ref="G265:G307" si="14">IF(OR($B265="",$C265=""),"",IFERROR(LEFT($C265,SEARCH("-",$C265)-1),""))</f>
        <v/>
      </c>
      <c r="H265" s="41" t="str">
        <f>IF($B265="","",IFERROR(INDEX(Proc!$B$8:$F$57,MATCH(Apro!$C265,Proc!$E$8:$E$57,0),1),""))</f>
        <v/>
      </c>
      <c r="I265" s="41" t="str">
        <f>IF($B265="","",IFERROR(INDEX(Proc!$B$8:$F$57,MATCH(Apro!$C265,Proc!$E$8:$E$57,0),2),""))</f>
        <v/>
      </c>
      <c r="J265" s="42" t="str">
        <f>IF($B265="","",IFERROR(INDEX(Proc!$B$8:$F$57,MATCH(Apro!$C265,Proc!$E$8:$E$57,0),5),""))</f>
        <v/>
      </c>
      <c r="K265" s="30"/>
      <c r="L265" s="49"/>
      <c r="M265" s="69" t="str">
        <f t="shared" ref="M265:M307" si="15">IF(OR(B265="",E265="",E265&lt;&gt;"Aprovado"),"",D265+(ROW()/100000))</f>
        <v/>
      </c>
    </row>
    <row r="266" spans="1:13" ht="24.95" customHeight="1">
      <c r="A266" s="34">
        <v>259</v>
      </c>
      <c r="B266" s="36" t="str">
        <f>IFERROR(INDEX(Etapa5!$B$8:$H$307,MATCH(LARGE(Etapa5!$H$8:$H$307,$A266),Etapa5!$H$8:$H$307,0),1),"")</f>
        <v/>
      </c>
      <c r="C266" s="36" t="str">
        <f>IFERROR(INDEX(Etapa5!$B$8:$H$307,MATCH(LARGE(Etapa5!$H$8:$H$307,$A266),Etapa5!$H$8:$H$307,0),2),"")</f>
        <v/>
      </c>
      <c r="D266" s="14" t="str">
        <f>IF(B266="","",IFERROR(AVERAGE(Etapa1!D266,Etapa2!D266,Etapa3!D266,Etapa4!D266,Etapa5!D266),""))</f>
        <v/>
      </c>
      <c r="E266" s="36" t="str">
        <f>IFERROR(INDEX(Etapa5!$B$8:$H$307,MATCH(LARGE(Etapa5!$H$8:$H$307,$A266),Etapa5!$H$8:$H$307,0),4),"")</f>
        <v/>
      </c>
      <c r="F266" s="29" t="str">
        <f t="shared" si="13"/>
        <v/>
      </c>
      <c r="G266" s="29" t="str">
        <f t="shared" si="14"/>
        <v/>
      </c>
      <c r="H266" s="41" t="str">
        <f>IF($B266="","",IFERROR(INDEX(Proc!$B$8:$F$57,MATCH(Apro!$C266,Proc!$E$8:$E$57,0),1),""))</f>
        <v/>
      </c>
      <c r="I266" s="41" t="str">
        <f>IF($B266="","",IFERROR(INDEX(Proc!$B$8:$F$57,MATCH(Apro!$C266,Proc!$E$8:$E$57,0),2),""))</f>
        <v/>
      </c>
      <c r="J266" s="42" t="str">
        <f>IF($B266="","",IFERROR(INDEX(Proc!$B$8:$F$57,MATCH(Apro!$C266,Proc!$E$8:$E$57,0),5),""))</f>
        <v/>
      </c>
      <c r="K266" s="30"/>
      <c r="L266" s="49"/>
      <c r="M266" s="69" t="str">
        <f t="shared" si="15"/>
        <v/>
      </c>
    </row>
    <row r="267" spans="1:13" ht="24.95" customHeight="1">
      <c r="A267" s="34">
        <v>260</v>
      </c>
      <c r="B267" s="36" t="str">
        <f>IFERROR(INDEX(Etapa5!$B$8:$H$307,MATCH(LARGE(Etapa5!$H$8:$H$307,$A267),Etapa5!$H$8:$H$307,0),1),"")</f>
        <v/>
      </c>
      <c r="C267" s="36" t="str">
        <f>IFERROR(INDEX(Etapa5!$B$8:$H$307,MATCH(LARGE(Etapa5!$H$8:$H$307,$A267),Etapa5!$H$8:$H$307,0),2),"")</f>
        <v/>
      </c>
      <c r="D267" s="14" t="str">
        <f>IF(B267="","",IFERROR(AVERAGE(Etapa1!D267,Etapa2!D267,Etapa3!D267,Etapa4!D267,Etapa5!D267),""))</f>
        <v/>
      </c>
      <c r="E267" s="36" t="str">
        <f>IFERROR(INDEX(Etapa5!$B$8:$H$307,MATCH(LARGE(Etapa5!$H$8:$H$307,$A267),Etapa5!$H$8:$H$307,0),4),"")</f>
        <v/>
      </c>
      <c r="F267" s="29" t="str">
        <f t="shared" si="13"/>
        <v/>
      </c>
      <c r="G267" s="29" t="str">
        <f t="shared" si="14"/>
        <v/>
      </c>
      <c r="H267" s="41" t="str">
        <f>IF($B267="","",IFERROR(INDEX(Proc!$B$8:$F$57,MATCH(Apro!$C267,Proc!$E$8:$E$57,0),1),""))</f>
        <v/>
      </c>
      <c r="I267" s="41" t="str">
        <f>IF($B267="","",IFERROR(INDEX(Proc!$B$8:$F$57,MATCH(Apro!$C267,Proc!$E$8:$E$57,0),2),""))</f>
        <v/>
      </c>
      <c r="J267" s="42" t="str">
        <f>IF($B267="","",IFERROR(INDEX(Proc!$B$8:$F$57,MATCH(Apro!$C267,Proc!$E$8:$E$57,0),5),""))</f>
        <v/>
      </c>
      <c r="K267" s="30"/>
      <c r="L267" s="49"/>
      <c r="M267" s="69" t="str">
        <f t="shared" si="15"/>
        <v/>
      </c>
    </row>
    <row r="268" spans="1:13" ht="24.95" customHeight="1">
      <c r="A268" s="34">
        <v>261</v>
      </c>
      <c r="B268" s="36" t="str">
        <f>IFERROR(INDEX(Etapa5!$B$8:$H$307,MATCH(LARGE(Etapa5!$H$8:$H$307,$A268),Etapa5!$H$8:$H$307,0),1),"")</f>
        <v/>
      </c>
      <c r="C268" s="36" t="str">
        <f>IFERROR(INDEX(Etapa5!$B$8:$H$307,MATCH(LARGE(Etapa5!$H$8:$H$307,$A268),Etapa5!$H$8:$H$307,0),2),"")</f>
        <v/>
      </c>
      <c r="D268" s="14" t="str">
        <f>IF(B268="","",IFERROR(AVERAGE(Etapa1!D268,Etapa2!D268,Etapa3!D268,Etapa4!D268,Etapa5!D268),""))</f>
        <v/>
      </c>
      <c r="E268" s="36" t="str">
        <f>IFERROR(INDEX(Etapa5!$B$8:$H$307,MATCH(LARGE(Etapa5!$H$8:$H$307,$A268),Etapa5!$H$8:$H$307,0),4),"")</f>
        <v/>
      </c>
      <c r="F268" s="29" t="str">
        <f t="shared" si="13"/>
        <v/>
      </c>
      <c r="G268" s="29" t="str">
        <f t="shared" si="14"/>
        <v/>
      </c>
      <c r="H268" s="41" t="str">
        <f>IF($B268="","",IFERROR(INDEX(Proc!$B$8:$F$57,MATCH(Apro!$C268,Proc!$E$8:$E$57,0),1),""))</f>
        <v/>
      </c>
      <c r="I268" s="41" t="str">
        <f>IF($B268="","",IFERROR(INDEX(Proc!$B$8:$F$57,MATCH(Apro!$C268,Proc!$E$8:$E$57,0),2),""))</f>
        <v/>
      </c>
      <c r="J268" s="42" t="str">
        <f>IF($B268="","",IFERROR(INDEX(Proc!$B$8:$F$57,MATCH(Apro!$C268,Proc!$E$8:$E$57,0),5),""))</f>
        <v/>
      </c>
      <c r="K268" s="30"/>
      <c r="L268" s="49"/>
      <c r="M268" s="69" t="str">
        <f t="shared" si="15"/>
        <v/>
      </c>
    </row>
    <row r="269" spans="1:13" ht="24.95" customHeight="1">
      <c r="A269" s="34">
        <v>262</v>
      </c>
      <c r="B269" s="36" t="str">
        <f>IFERROR(INDEX(Etapa5!$B$8:$H$307,MATCH(LARGE(Etapa5!$H$8:$H$307,$A269),Etapa5!$H$8:$H$307,0),1),"")</f>
        <v/>
      </c>
      <c r="C269" s="36" t="str">
        <f>IFERROR(INDEX(Etapa5!$B$8:$H$307,MATCH(LARGE(Etapa5!$H$8:$H$307,$A269),Etapa5!$H$8:$H$307,0),2),"")</f>
        <v/>
      </c>
      <c r="D269" s="14" t="str">
        <f>IF(B269="","",IFERROR(AVERAGE(Etapa1!D269,Etapa2!D269,Etapa3!D269,Etapa4!D269,Etapa5!D269),""))</f>
        <v/>
      </c>
      <c r="E269" s="36" t="str">
        <f>IFERROR(INDEX(Etapa5!$B$8:$H$307,MATCH(LARGE(Etapa5!$H$8:$H$307,$A269),Etapa5!$H$8:$H$307,0),4),"")</f>
        <v/>
      </c>
      <c r="F269" s="29" t="str">
        <f t="shared" si="13"/>
        <v/>
      </c>
      <c r="G269" s="29" t="str">
        <f t="shared" si="14"/>
        <v/>
      </c>
      <c r="H269" s="41" t="str">
        <f>IF($B269="","",IFERROR(INDEX(Proc!$B$8:$F$57,MATCH(Apro!$C269,Proc!$E$8:$E$57,0),1),""))</f>
        <v/>
      </c>
      <c r="I269" s="41" t="str">
        <f>IF($B269="","",IFERROR(INDEX(Proc!$B$8:$F$57,MATCH(Apro!$C269,Proc!$E$8:$E$57,0),2),""))</f>
        <v/>
      </c>
      <c r="J269" s="42" t="str">
        <f>IF($B269="","",IFERROR(INDEX(Proc!$B$8:$F$57,MATCH(Apro!$C269,Proc!$E$8:$E$57,0),5),""))</f>
        <v/>
      </c>
      <c r="K269" s="30"/>
      <c r="L269" s="49"/>
      <c r="M269" s="69" t="str">
        <f t="shared" si="15"/>
        <v/>
      </c>
    </row>
    <row r="270" spans="1:13" ht="24.95" customHeight="1">
      <c r="A270" s="34">
        <v>263</v>
      </c>
      <c r="B270" s="36" t="str">
        <f>IFERROR(INDEX(Etapa5!$B$8:$H$307,MATCH(LARGE(Etapa5!$H$8:$H$307,$A270),Etapa5!$H$8:$H$307,0),1),"")</f>
        <v/>
      </c>
      <c r="C270" s="36" t="str">
        <f>IFERROR(INDEX(Etapa5!$B$8:$H$307,MATCH(LARGE(Etapa5!$H$8:$H$307,$A270),Etapa5!$H$8:$H$307,0),2),"")</f>
        <v/>
      </c>
      <c r="D270" s="14" t="str">
        <f>IF(B270="","",IFERROR(AVERAGE(Etapa1!D270,Etapa2!D270,Etapa3!D270,Etapa4!D270,Etapa5!D270),""))</f>
        <v/>
      </c>
      <c r="E270" s="36" t="str">
        <f>IFERROR(INDEX(Etapa5!$B$8:$H$307,MATCH(LARGE(Etapa5!$H$8:$H$307,$A270),Etapa5!$H$8:$H$307,0),4),"")</f>
        <v/>
      </c>
      <c r="F270" s="29" t="str">
        <f t="shared" si="13"/>
        <v/>
      </c>
      <c r="G270" s="29" t="str">
        <f t="shared" si="14"/>
        <v/>
      </c>
      <c r="H270" s="41" t="str">
        <f>IF($B270="","",IFERROR(INDEX(Proc!$B$8:$F$57,MATCH(Apro!$C270,Proc!$E$8:$E$57,0),1),""))</f>
        <v/>
      </c>
      <c r="I270" s="41" t="str">
        <f>IF($B270="","",IFERROR(INDEX(Proc!$B$8:$F$57,MATCH(Apro!$C270,Proc!$E$8:$E$57,0),2),""))</f>
        <v/>
      </c>
      <c r="J270" s="42" t="str">
        <f>IF($B270="","",IFERROR(INDEX(Proc!$B$8:$F$57,MATCH(Apro!$C270,Proc!$E$8:$E$57,0),5),""))</f>
        <v/>
      </c>
      <c r="K270" s="30"/>
      <c r="L270" s="49"/>
      <c r="M270" s="69" t="str">
        <f t="shared" si="15"/>
        <v/>
      </c>
    </row>
    <row r="271" spans="1:13" ht="24.95" customHeight="1">
      <c r="A271" s="34">
        <v>264</v>
      </c>
      <c r="B271" s="36" t="str">
        <f>IFERROR(INDEX(Etapa5!$B$8:$H$307,MATCH(LARGE(Etapa5!$H$8:$H$307,$A271),Etapa5!$H$8:$H$307,0),1),"")</f>
        <v/>
      </c>
      <c r="C271" s="36" t="str">
        <f>IFERROR(INDEX(Etapa5!$B$8:$H$307,MATCH(LARGE(Etapa5!$H$8:$H$307,$A271),Etapa5!$H$8:$H$307,0),2),"")</f>
        <v/>
      </c>
      <c r="D271" s="14" t="str">
        <f>IF(B271="","",IFERROR(AVERAGE(Etapa1!D271,Etapa2!D271,Etapa3!D271,Etapa4!D271,Etapa5!D271),""))</f>
        <v/>
      </c>
      <c r="E271" s="36" t="str">
        <f>IFERROR(INDEX(Etapa5!$B$8:$H$307,MATCH(LARGE(Etapa5!$H$8:$H$307,$A271),Etapa5!$H$8:$H$307,0),4),"")</f>
        <v/>
      </c>
      <c r="F271" s="29" t="str">
        <f t="shared" si="13"/>
        <v/>
      </c>
      <c r="G271" s="29" t="str">
        <f t="shared" si="14"/>
        <v/>
      </c>
      <c r="H271" s="41" t="str">
        <f>IF($B271="","",IFERROR(INDEX(Proc!$B$8:$F$57,MATCH(Apro!$C271,Proc!$E$8:$E$57,0),1),""))</f>
        <v/>
      </c>
      <c r="I271" s="41" t="str">
        <f>IF($B271="","",IFERROR(INDEX(Proc!$B$8:$F$57,MATCH(Apro!$C271,Proc!$E$8:$E$57,0),2),""))</f>
        <v/>
      </c>
      <c r="J271" s="42" t="str">
        <f>IF($B271="","",IFERROR(INDEX(Proc!$B$8:$F$57,MATCH(Apro!$C271,Proc!$E$8:$E$57,0),5),""))</f>
        <v/>
      </c>
      <c r="K271" s="30"/>
      <c r="L271" s="49"/>
      <c r="M271" s="69" t="str">
        <f t="shared" si="15"/>
        <v/>
      </c>
    </row>
    <row r="272" spans="1:13" ht="24.95" customHeight="1">
      <c r="A272" s="34">
        <v>265</v>
      </c>
      <c r="B272" s="36" t="str">
        <f>IFERROR(INDEX(Etapa5!$B$8:$H$307,MATCH(LARGE(Etapa5!$H$8:$H$307,$A272),Etapa5!$H$8:$H$307,0),1),"")</f>
        <v/>
      </c>
      <c r="C272" s="36" t="str">
        <f>IFERROR(INDEX(Etapa5!$B$8:$H$307,MATCH(LARGE(Etapa5!$H$8:$H$307,$A272),Etapa5!$H$8:$H$307,0),2),"")</f>
        <v/>
      </c>
      <c r="D272" s="14" t="str">
        <f>IF(B272="","",IFERROR(AVERAGE(Etapa1!D272,Etapa2!D272,Etapa3!D272,Etapa4!D272,Etapa5!D272),""))</f>
        <v/>
      </c>
      <c r="E272" s="36" t="str">
        <f>IFERROR(INDEX(Etapa5!$B$8:$H$307,MATCH(LARGE(Etapa5!$H$8:$H$307,$A272),Etapa5!$H$8:$H$307,0),4),"")</f>
        <v/>
      </c>
      <c r="F272" s="29" t="str">
        <f t="shared" si="13"/>
        <v/>
      </c>
      <c r="G272" s="29" t="str">
        <f t="shared" si="14"/>
        <v/>
      </c>
      <c r="H272" s="41" t="str">
        <f>IF($B272="","",IFERROR(INDEX(Proc!$B$8:$F$57,MATCH(Apro!$C272,Proc!$E$8:$E$57,0),1),""))</f>
        <v/>
      </c>
      <c r="I272" s="41" t="str">
        <f>IF($B272="","",IFERROR(INDEX(Proc!$B$8:$F$57,MATCH(Apro!$C272,Proc!$E$8:$E$57,0),2),""))</f>
        <v/>
      </c>
      <c r="J272" s="42" t="str">
        <f>IF($B272="","",IFERROR(INDEX(Proc!$B$8:$F$57,MATCH(Apro!$C272,Proc!$E$8:$E$57,0),5),""))</f>
        <v/>
      </c>
      <c r="K272" s="30"/>
      <c r="L272" s="49"/>
      <c r="M272" s="69" t="str">
        <f t="shared" si="15"/>
        <v/>
      </c>
    </row>
    <row r="273" spans="1:13" ht="24.95" customHeight="1">
      <c r="A273" s="34">
        <v>266</v>
      </c>
      <c r="B273" s="36" t="str">
        <f>IFERROR(INDEX(Etapa5!$B$8:$H$307,MATCH(LARGE(Etapa5!$H$8:$H$307,$A273),Etapa5!$H$8:$H$307,0),1),"")</f>
        <v/>
      </c>
      <c r="C273" s="36" t="str">
        <f>IFERROR(INDEX(Etapa5!$B$8:$H$307,MATCH(LARGE(Etapa5!$H$8:$H$307,$A273),Etapa5!$H$8:$H$307,0),2),"")</f>
        <v/>
      </c>
      <c r="D273" s="14" t="str">
        <f>IF(B273="","",IFERROR(AVERAGE(Etapa1!D273,Etapa2!D273,Etapa3!D273,Etapa4!D273,Etapa5!D273),""))</f>
        <v/>
      </c>
      <c r="E273" s="36" t="str">
        <f>IFERROR(INDEX(Etapa5!$B$8:$H$307,MATCH(LARGE(Etapa5!$H$8:$H$307,$A273),Etapa5!$H$8:$H$307,0),4),"")</f>
        <v/>
      </c>
      <c r="F273" s="29" t="str">
        <f t="shared" si="13"/>
        <v/>
      </c>
      <c r="G273" s="29" t="str">
        <f t="shared" si="14"/>
        <v/>
      </c>
      <c r="H273" s="41" t="str">
        <f>IF($B273="","",IFERROR(INDEX(Proc!$B$8:$F$57,MATCH(Apro!$C273,Proc!$E$8:$E$57,0),1),""))</f>
        <v/>
      </c>
      <c r="I273" s="41" t="str">
        <f>IF($B273="","",IFERROR(INDEX(Proc!$B$8:$F$57,MATCH(Apro!$C273,Proc!$E$8:$E$57,0),2),""))</f>
        <v/>
      </c>
      <c r="J273" s="42" t="str">
        <f>IF($B273="","",IFERROR(INDEX(Proc!$B$8:$F$57,MATCH(Apro!$C273,Proc!$E$8:$E$57,0),5),""))</f>
        <v/>
      </c>
      <c r="K273" s="30"/>
      <c r="L273" s="49"/>
      <c r="M273" s="69" t="str">
        <f t="shared" si="15"/>
        <v/>
      </c>
    </row>
    <row r="274" spans="1:13" ht="24.95" customHeight="1">
      <c r="A274" s="34">
        <v>267</v>
      </c>
      <c r="B274" s="36" t="str">
        <f>IFERROR(INDEX(Etapa5!$B$8:$H$307,MATCH(LARGE(Etapa5!$H$8:$H$307,$A274),Etapa5!$H$8:$H$307,0),1),"")</f>
        <v/>
      </c>
      <c r="C274" s="36" t="str">
        <f>IFERROR(INDEX(Etapa5!$B$8:$H$307,MATCH(LARGE(Etapa5!$H$8:$H$307,$A274),Etapa5!$H$8:$H$307,0),2),"")</f>
        <v/>
      </c>
      <c r="D274" s="14" t="str">
        <f>IF(B274="","",IFERROR(AVERAGE(Etapa1!D274,Etapa2!D274,Etapa3!D274,Etapa4!D274,Etapa5!D274),""))</f>
        <v/>
      </c>
      <c r="E274" s="36" t="str">
        <f>IFERROR(INDEX(Etapa5!$B$8:$H$307,MATCH(LARGE(Etapa5!$H$8:$H$307,$A274),Etapa5!$H$8:$H$307,0),4),"")</f>
        <v/>
      </c>
      <c r="F274" s="29" t="str">
        <f t="shared" si="13"/>
        <v/>
      </c>
      <c r="G274" s="29" t="str">
        <f t="shared" si="14"/>
        <v/>
      </c>
      <c r="H274" s="41" t="str">
        <f>IF($B274="","",IFERROR(INDEX(Proc!$B$8:$F$57,MATCH(Apro!$C274,Proc!$E$8:$E$57,0),1),""))</f>
        <v/>
      </c>
      <c r="I274" s="41" t="str">
        <f>IF($B274="","",IFERROR(INDEX(Proc!$B$8:$F$57,MATCH(Apro!$C274,Proc!$E$8:$E$57,0),2),""))</f>
        <v/>
      </c>
      <c r="J274" s="42" t="str">
        <f>IF($B274="","",IFERROR(INDEX(Proc!$B$8:$F$57,MATCH(Apro!$C274,Proc!$E$8:$E$57,0),5),""))</f>
        <v/>
      </c>
      <c r="K274" s="30"/>
      <c r="L274" s="49"/>
      <c r="M274" s="69" t="str">
        <f t="shared" si="15"/>
        <v/>
      </c>
    </row>
    <row r="275" spans="1:13" ht="24.95" customHeight="1">
      <c r="A275" s="34">
        <v>268</v>
      </c>
      <c r="B275" s="36" t="str">
        <f>IFERROR(INDEX(Etapa5!$B$8:$H$307,MATCH(LARGE(Etapa5!$H$8:$H$307,$A275),Etapa5!$H$8:$H$307,0),1),"")</f>
        <v/>
      </c>
      <c r="C275" s="36" t="str">
        <f>IFERROR(INDEX(Etapa5!$B$8:$H$307,MATCH(LARGE(Etapa5!$H$8:$H$307,$A275),Etapa5!$H$8:$H$307,0),2),"")</f>
        <v/>
      </c>
      <c r="D275" s="14" t="str">
        <f>IF(B275="","",IFERROR(AVERAGE(Etapa1!D275,Etapa2!D275,Etapa3!D275,Etapa4!D275,Etapa5!D275),""))</f>
        <v/>
      </c>
      <c r="E275" s="36" t="str">
        <f>IFERROR(INDEX(Etapa5!$B$8:$H$307,MATCH(LARGE(Etapa5!$H$8:$H$307,$A275),Etapa5!$H$8:$H$307,0),4),"")</f>
        <v/>
      </c>
      <c r="F275" s="29" t="str">
        <f t="shared" si="13"/>
        <v/>
      </c>
      <c r="G275" s="29" t="str">
        <f t="shared" si="14"/>
        <v/>
      </c>
      <c r="H275" s="41" t="str">
        <f>IF($B275="","",IFERROR(INDEX(Proc!$B$8:$F$57,MATCH(Apro!$C275,Proc!$E$8:$E$57,0),1),""))</f>
        <v/>
      </c>
      <c r="I275" s="41" t="str">
        <f>IF($B275="","",IFERROR(INDEX(Proc!$B$8:$F$57,MATCH(Apro!$C275,Proc!$E$8:$E$57,0),2),""))</f>
        <v/>
      </c>
      <c r="J275" s="42" t="str">
        <f>IF($B275="","",IFERROR(INDEX(Proc!$B$8:$F$57,MATCH(Apro!$C275,Proc!$E$8:$E$57,0),5),""))</f>
        <v/>
      </c>
      <c r="K275" s="30"/>
      <c r="L275" s="49"/>
      <c r="M275" s="69" t="str">
        <f t="shared" si="15"/>
        <v/>
      </c>
    </row>
    <row r="276" spans="1:13" ht="24.95" customHeight="1">
      <c r="A276" s="34">
        <v>269</v>
      </c>
      <c r="B276" s="36" t="str">
        <f>IFERROR(INDEX(Etapa5!$B$8:$H$307,MATCH(LARGE(Etapa5!$H$8:$H$307,$A276),Etapa5!$H$8:$H$307,0),1),"")</f>
        <v/>
      </c>
      <c r="C276" s="36" t="str">
        <f>IFERROR(INDEX(Etapa5!$B$8:$H$307,MATCH(LARGE(Etapa5!$H$8:$H$307,$A276),Etapa5!$H$8:$H$307,0),2),"")</f>
        <v/>
      </c>
      <c r="D276" s="14" t="str">
        <f>IF(B276="","",IFERROR(AVERAGE(Etapa1!D276,Etapa2!D276,Etapa3!D276,Etapa4!D276,Etapa5!D276),""))</f>
        <v/>
      </c>
      <c r="E276" s="36" t="str">
        <f>IFERROR(INDEX(Etapa5!$B$8:$H$307,MATCH(LARGE(Etapa5!$H$8:$H$307,$A276),Etapa5!$H$8:$H$307,0),4),"")</f>
        <v/>
      </c>
      <c r="F276" s="29" t="str">
        <f t="shared" si="13"/>
        <v/>
      </c>
      <c r="G276" s="29" t="str">
        <f t="shared" si="14"/>
        <v/>
      </c>
      <c r="H276" s="41" t="str">
        <f>IF($B276="","",IFERROR(INDEX(Proc!$B$8:$F$57,MATCH(Apro!$C276,Proc!$E$8:$E$57,0),1),""))</f>
        <v/>
      </c>
      <c r="I276" s="41" t="str">
        <f>IF($B276="","",IFERROR(INDEX(Proc!$B$8:$F$57,MATCH(Apro!$C276,Proc!$E$8:$E$57,0),2),""))</f>
        <v/>
      </c>
      <c r="J276" s="42" t="str">
        <f>IF($B276="","",IFERROR(INDEX(Proc!$B$8:$F$57,MATCH(Apro!$C276,Proc!$E$8:$E$57,0),5),""))</f>
        <v/>
      </c>
      <c r="K276" s="30"/>
      <c r="L276" s="49"/>
      <c r="M276" s="69" t="str">
        <f t="shared" si="15"/>
        <v/>
      </c>
    </row>
    <row r="277" spans="1:13" ht="24.95" customHeight="1">
      <c r="A277" s="34">
        <v>270</v>
      </c>
      <c r="B277" s="36" t="str">
        <f>IFERROR(INDEX(Etapa5!$B$8:$H$307,MATCH(LARGE(Etapa5!$H$8:$H$307,$A277),Etapa5!$H$8:$H$307,0),1),"")</f>
        <v/>
      </c>
      <c r="C277" s="36" t="str">
        <f>IFERROR(INDEX(Etapa5!$B$8:$H$307,MATCH(LARGE(Etapa5!$H$8:$H$307,$A277),Etapa5!$H$8:$H$307,0),2),"")</f>
        <v/>
      </c>
      <c r="D277" s="14" t="str">
        <f>IF(B277="","",IFERROR(AVERAGE(Etapa1!D277,Etapa2!D277,Etapa3!D277,Etapa4!D277,Etapa5!D277),""))</f>
        <v/>
      </c>
      <c r="E277" s="36" t="str">
        <f>IFERROR(INDEX(Etapa5!$B$8:$H$307,MATCH(LARGE(Etapa5!$H$8:$H$307,$A277),Etapa5!$H$8:$H$307,0),4),"")</f>
        <v/>
      </c>
      <c r="F277" s="29" t="str">
        <f t="shared" si="13"/>
        <v/>
      </c>
      <c r="G277" s="29" t="str">
        <f t="shared" si="14"/>
        <v/>
      </c>
      <c r="H277" s="41" t="str">
        <f>IF($B277="","",IFERROR(INDEX(Proc!$B$8:$F$57,MATCH(Apro!$C277,Proc!$E$8:$E$57,0),1),""))</f>
        <v/>
      </c>
      <c r="I277" s="41" t="str">
        <f>IF($B277="","",IFERROR(INDEX(Proc!$B$8:$F$57,MATCH(Apro!$C277,Proc!$E$8:$E$57,0),2),""))</f>
        <v/>
      </c>
      <c r="J277" s="42" t="str">
        <f>IF($B277="","",IFERROR(INDEX(Proc!$B$8:$F$57,MATCH(Apro!$C277,Proc!$E$8:$E$57,0),5),""))</f>
        <v/>
      </c>
      <c r="K277" s="30"/>
      <c r="L277" s="49"/>
      <c r="M277" s="69" t="str">
        <f t="shared" si="15"/>
        <v/>
      </c>
    </row>
    <row r="278" spans="1:13" ht="24.95" customHeight="1">
      <c r="A278" s="34">
        <v>271</v>
      </c>
      <c r="B278" s="36" t="str">
        <f>IFERROR(INDEX(Etapa5!$B$8:$H$307,MATCH(LARGE(Etapa5!$H$8:$H$307,$A278),Etapa5!$H$8:$H$307,0),1),"")</f>
        <v/>
      </c>
      <c r="C278" s="36" t="str">
        <f>IFERROR(INDEX(Etapa5!$B$8:$H$307,MATCH(LARGE(Etapa5!$H$8:$H$307,$A278),Etapa5!$H$8:$H$307,0),2),"")</f>
        <v/>
      </c>
      <c r="D278" s="14" t="str">
        <f>IF(B278="","",IFERROR(AVERAGE(Etapa1!D278,Etapa2!D278,Etapa3!D278,Etapa4!D278,Etapa5!D278),""))</f>
        <v/>
      </c>
      <c r="E278" s="36" t="str">
        <f>IFERROR(INDEX(Etapa5!$B$8:$H$307,MATCH(LARGE(Etapa5!$H$8:$H$307,$A278),Etapa5!$H$8:$H$307,0),4),"")</f>
        <v/>
      </c>
      <c r="F278" s="29" t="str">
        <f t="shared" si="13"/>
        <v/>
      </c>
      <c r="G278" s="29" t="str">
        <f t="shared" si="14"/>
        <v/>
      </c>
      <c r="H278" s="41" t="str">
        <f>IF($B278="","",IFERROR(INDEX(Proc!$B$8:$F$57,MATCH(Apro!$C278,Proc!$E$8:$E$57,0),1),""))</f>
        <v/>
      </c>
      <c r="I278" s="41" t="str">
        <f>IF($B278="","",IFERROR(INDEX(Proc!$B$8:$F$57,MATCH(Apro!$C278,Proc!$E$8:$E$57,0),2),""))</f>
        <v/>
      </c>
      <c r="J278" s="42" t="str">
        <f>IF($B278="","",IFERROR(INDEX(Proc!$B$8:$F$57,MATCH(Apro!$C278,Proc!$E$8:$E$57,0),5),""))</f>
        <v/>
      </c>
      <c r="K278" s="30"/>
      <c r="L278" s="49"/>
      <c r="M278" s="69" t="str">
        <f t="shared" si="15"/>
        <v/>
      </c>
    </row>
    <row r="279" spans="1:13" ht="24.95" customHeight="1">
      <c r="A279" s="34">
        <v>272</v>
      </c>
      <c r="B279" s="36" t="str">
        <f>IFERROR(INDEX(Etapa5!$B$8:$H$307,MATCH(LARGE(Etapa5!$H$8:$H$307,$A279),Etapa5!$H$8:$H$307,0),1),"")</f>
        <v/>
      </c>
      <c r="C279" s="36" t="str">
        <f>IFERROR(INDEX(Etapa5!$B$8:$H$307,MATCH(LARGE(Etapa5!$H$8:$H$307,$A279),Etapa5!$H$8:$H$307,0),2),"")</f>
        <v/>
      </c>
      <c r="D279" s="14" t="str">
        <f>IF(B279="","",IFERROR(AVERAGE(Etapa1!D279,Etapa2!D279,Etapa3!D279,Etapa4!D279,Etapa5!D279),""))</f>
        <v/>
      </c>
      <c r="E279" s="36" t="str">
        <f>IFERROR(INDEX(Etapa5!$B$8:$H$307,MATCH(LARGE(Etapa5!$H$8:$H$307,$A279),Etapa5!$H$8:$H$307,0),4),"")</f>
        <v/>
      </c>
      <c r="F279" s="29" t="str">
        <f t="shared" si="13"/>
        <v/>
      </c>
      <c r="G279" s="29" t="str">
        <f t="shared" si="14"/>
        <v/>
      </c>
      <c r="H279" s="41" t="str">
        <f>IF($B279="","",IFERROR(INDEX(Proc!$B$8:$F$57,MATCH(Apro!$C279,Proc!$E$8:$E$57,0),1),""))</f>
        <v/>
      </c>
      <c r="I279" s="41" t="str">
        <f>IF($B279="","",IFERROR(INDEX(Proc!$B$8:$F$57,MATCH(Apro!$C279,Proc!$E$8:$E$57,0),2),""))</f>
        <v/>
      </c>
      <c r="J279" s="42" t="str">
        <f>IF($B279="","",IFERROR(INDEX(Proc!$B$8:$F$57,MATCH(Apro!$C279,Proc!$E$8:$E$57,0),5),""))</f>
        <v/>
      </c>
      <c r="K279" s="30"/>
      <c r="L279" s="49"/>
      <c r="M279" s="69" t="str">
        <f t="shared" si="15"/>
        <v/>
      </c>
    </row>
    <row r="280" spans="1:13" ht="24.95" customHeight="1">
      <c r="A280" s="34">
        <v>273</v>
      </c>
      <c r="B280" s="36" t="str">
        <f>IFERROR(INDEX(Etapa5!$B$8:$H$307,MATCH(LARGE(Etapa5!$H$8:$H$307,$A280),Etapa5!$H$8:$H$307,0),1),"")</f>
        <v/>
      </c>
      <c r="C280" s="36" t="str">
        <f>IFERROR(INDEX(Etapa5!$B$8:$H$307,MATCH(LARGE(Etapa5!$H$8:$H$307,$A280),Etapa5!$H$8:$H$307,0),2),"")</f>
        <v/>
      </c>
      <c r="D280" s="14" t="str">
        <f>IF(B280="","",IFERROR(AVERAGE(Etapa1!D280,Etapa2!D280,Etapa3!D280,Etapa4!D280,Etapa5!D280),""))</f>
        <v/>
      </c>
      <c r="E280" s="36" t="str">
        <f>IFERROR(INDEX(Etapa5!$B$8:$H$307,MATCH(LARGE(Etapa5!$H$8:$H$307,$A280),Etapa5!$H$8:$H$307,0),4),"")</f>
        <v/>
      </c>
      <c r="F280" s="29" t="str">
        <f t="shared" si="13"/>
        <v/>
      </c>
      <c r="G280" s="29" t="str">
        <f t="shared" si="14"/>
        <v/>
      </c>
      <c r="H280" s="41" t="str">
        <f>IF($B280="","",IFERROR(INDEX(Proc!$B$8:$F$57,MATCH(Apro!$C280,Proc!$E$8:$E$57,0),1),""))</f>
        <v/>
      </c>
      <c r="I280" s="41" t="str">
        <f>IF($B280="","",IFERROR(INDEX(Proc!$B$8:$F$57,MATCH(Apro!$C280,Proc!$E$8:$E$57,0),2),""))</f>
        <v/>
      </c>
      <c r="J280" s="42" t="str">
        <f>IF($B280="","",IFERROR(INDEX(Proc!$B$8:$F$57,MATCH(Apro!$C280,Proc!$E$8:$E$57,0),5),""))</f>
        <v/>
      </c>
      <c r="K280" s="30"/>
      <c r="L280" s="49"/>
      <c r="M280" s="69" t="str">
        <f t="shared" si="15"/>
        <v/>
      </c>
    </row>
    <row r="281" spans="1:13" ht="24.95" customHeight="1">
      <c r="A281" s="34">
        <v>274</v>
      </c>
      <c r="B281" s="36" t="str">
        <f>IFERROR(INDEX(Etapa5!$B$8:$H$307,MATCH(LARGE(Etapa5!$H$8:$H$307,$A281),Etapa5!$H$8:$H$307,0),1),"")</f>
        <v/>
      </c>
      <c r="C281" s="36" t="str">
        <f>IFERROR(INDEX(Etapa5!$B$8:$H$307,MATCH(LARGE(Etapa5!$H$8:$H$307,$A281),Etapa5!$H$8:$H$307,0),2),"")</f>
        <v/>
      </c>
      <c r="D281" s="14" t="str">
        <f>IF(B281="","",IFERROR(AVERAGE(Etapa1!D281,Etapa2!D281,Etapa3!D281,Etapa4!D281,Etapa5!D281),""))</f>
        <v/>
      </c>
      <c r="E281" s="36" t="str">
        <f>IFERROR(INDEX(Etapa5!$B$8:$H$307,MATCH(LARGE(Etapa5!$H$8:$H$307,$A281),Etapa5!$H$8:$H$307,0),4),"")</f>
        <v/>
      </c>
      <c r="F281" s="29" t="str">
        <f t="shared" si="13"/>
        <v/>
      </c>
      <c r="G281" s="29" t="str">
        <f t="shared" si="14"/>
        <v/>
      </c>
      <c r="H281" s="41" t="str">
        <f>IF($B281="","",IFERROR(INDEX(Proc!$B$8:$F$57,MATCH(Apro!$C281,Proc!$E$8:$E$57,0),1),""))</f>
        <v/>
      </c>
      <c r="I281" s="41" t="str">
        <f>IF($B281="","",IFERROR(INDEX(Proc!$B$8:$F$57,MATCH(Apro!$C281,Proc!$E$8:$E$57,0),2),""))</f>
        <v/>
      </c>
      <c r="J281" s="42" t="str">
        <f>IF($B281="","",IFERROR(INDEX(Proc!$B$8:$F$57,MATCH(Apro!$C281,Proc!$E$8:$E$57,0),5),""))</f>
        <v/>
      </c>
      <c r="K281" s="30"/>
      <c r="L281" s="49"/>
      <c r="M281" s="69" t="str">
        <f t="shared" si="15"/>
        <v/>
      </c>
    </row>
    <row r="282" spans="1:13" ht="24.95" customHeight="1">
      <c r="A282" s="34">
        <v>275</v>
      </c>
      <c r="B282" s="36" t="str">
        <f>IFERROR(INDEX(Etapa5!$B$8:$H$307,MATCH(LARGE(Etapa5!$H$8:$H$307,$A282),Etapa5!$H$8:$H$307,0),1),"")</f>
        <v/>
      </c>
      <c r="C282" s="36" t="str">
        <f>IFERROR(INDEX(Etapa5!$B$8:$H$307,MATCH(LARGE(Etapa5!$H$8:$H$307,$A282),Etapa5!$H$8:$H$307,0),2),"")</f>
        <v/>
      </c>
      <c r="D282" s="14" t="str">
        <f>IF(B282="","",IFERROR(AVERAGE(Etapa1!D282,Etapa2!D282,Etapa3!D282,Etapa4!D282,Etapa5!D282),""))</f>
        <v/>
      </c>
      <c r="E282" s="36" t="str">
        <f>IFERROR(INDEX(Etapa5!$B$8:$H$307,MATCH(LARGE(Etapa5!$H$8:$H$307,$A282),Etapa5!$H$8:$H$307,0),4),"")</f>
        <v/>
      </c>
      <c r="F282" s="29" t="str">
        <f t="shared" si="13"/>
        <v/>
      </c>
      <c r="G282" s="29" t="str">
        <f t="shared" si="14"/>
        <v/>
      </c>
      <c r="H282" s="41" t="str">
        <f>IF($B282="","",IFERROR(INDEX(Proc!$B$8:$F$57,MATCH(Apro!$C282,Proc!$E$8:$E$57,0),1),""))</f>
        <v/>
      </c>
      <c r="I282" s="41" t="str">
        <f>IF($B282="","",IFERROR(INDEX(Proc!$B$8:$F$57,MATCH(Apro!$C282,Proc!$E$8:$E$57,0),2),""))</f>
        <v/>
      </c>
      <c r="J282" s="42" t="str">
        <f>IF($B282="","",IFERROR(INDEX(Proc!$B$8:$F$57,MATCH(Apro!$C282,Proc!$E$8:$E$57,0),5),""))</f>
        <v/>
      </c>
      <c r="K282" s="30"/>
      <c r="L282" s="49"/>
      <c r="M282" s="69" t="str">
        <f t="shared" si="15"/>
        <v/>
      </c>
    </row>
    <row r="283" spans="1:13" ht="24.95" customHeight="1">
      <c r="A283" s="34">
        <v>276</v>
      </c>
      <c r="B283" s="36" t="str">
        <f>IFERROR(INDEX(Etapa5!$B$8:$H$307,MATCH(LARGE(Etapa5!$H$8:$H$307,$A283),Etapa5!$H$8:$H$307,0),1),"")</f>
        <v/>
      </c>
      <c r="C283" s="36" t="str">
        <f>IFERROR(INDEX(Etapa5!$B$8:$H$307,MATCH(LARGE(Etapa5!$H$8:$H$307,$A283),Etapa5!$H$8:$H$307,0),2),"")</f>
        <v/>
      </c>
      <c r="D283" s="14" t="str">
        <f>IF(B283="","",IFERROR(AVERAGE(Etapa1!D283,Etapa2!D283,Etapa3!D283,Etapa4!D283,Etapa5!D283),""))</f>
        <v/>
      </c>
      <c r="E283" s="36" t="str">
        <f>IFERROR(INDEX(Etapa5!$B$8:$H$307,MATCH(LARGE(Etapa5!$H$8:$H$307,$A283),Etapa5!$H$8:$H$307,0),4),"")</f>
        <v/>
      </c>
      <c r="F283" s="29" t="str">
        <f t="shared" si="13"/>
        <v/>
      </c>
      <c r="G283" s="29" t="str">
        <f t="shared" si="14"/>
        <v/>
      </c>
      <c r="H283" s="41" t="str">
        <f>IF($B283="","",IFERROR(INDEX(Proc!$B$8:$F$57,MATCH(Apro!$C283,Proc!$E$8:$E$57,0),1),""))</f>
        <v/>
      </c>
      <c r="I283" s="41" t="str">
        <f>IF($B283="","",IFERROR(INDEX(Proc!$B$8:$F$57,MATCH(Apro!$C283,Proc!$E$8:$E$57,0),2),""))</f>
        <v/>
      </c>
      <c r="J283" s="42" t="str">
        <f>IF($B283="","",IFERROR(INDEX(Proc!$B$8:$F$57,MATCH(Apro!$C283,Proc!$E$8:$E$57,0),5),""))</f>
        <v/>
      </c>
      <c r="K283" s="30"/>
      <c r="L283" s="49"/>
      <c r="M283" s="69" t="str">
        <f t="shared" si="15"/>
        <v/>
      </c>
    </row>
    <row r="284" spans="1:13" ht="24.95" customHeight="1">
      <c r="A284" s="34">
        <v>277</v>
      </c>
      <c r="B284" s="36" t="str">
        <f>IFERROR(INDEX(Etapa5!$B$8:$H$307,MATCH(LARGE(Etapa5!$H$8:$H$307,$A284),Etapa5!$H$8:$H$307,0),1),"")</f>
        <v/>
      </c>
      <c r="C284" s="36" t="str">
        <f>IFERROR(INDEX(Etapa5!$B$8:$H$307,MATCH(LARGE(Etapa5!$H$8:$H$307,$A284),Etapa5!$H$8:$H$307,0),2),"")</f>
        <v/>
      </c>
      <c r="D284" s="14" t="str">
        <f>IF(B284="","",IFERROR(AVERAGE(Etapa1!D284,Etapa2!D284,Etapa3!D284,Etapa4!D284,Etapa5!D284),""))</f>
        <v/>
      </c>
      <c r="E284" s="36" t="str">
        <f>IFERROR(INDEX(Etapa5!$B$8:$H$307,MATCH(LARGE(Etapa5!$H$8:$H$307,$A284),Etapa5!$H$8:$H$307,0),4),"")</f>
        <v/>
      </c>
      <c r="F284" s="29" t="str">
        <f t="shared" si="13"/>
        <v/>
      </c>
      <c r="G284" s="29" t="str">
        <f t="shared" si="14"/>
        <v/>
      </c>
      <c r="H284" s="41" t="str">
        <f>IF($B284="","",IFERROR(INDEX(Proc!$B$8:$F$57,MATCH(Apro!$C284,Proc!$E$8:$E$57,0),1),""))</f>
        <v/>
      </c>
      <c r="I284" s="41" t="str">
        <f>IF($B284="","",IFERROR(INDEX(Proc!$B$8:$F$57,MATCH(Apro!$C284,Proc!$E$8:$E$57,0),2),""))</f>
        <v/>
      </c>
      <c r="J284" s="42" t="str">
        <f>IF($B284="","",IFERROR(INDEX(Proc!$B$8:$F$57,MATCH(Apro!$C284,Proc!$E$8:$E$57,0),5),""))</f>
        <v/>
      </c>
      <c r="K284" s="30"/>
      <c r="L284" s="49"/>
      <c r="M284" s="69" t="str">
        <f t="shared" si="15"/>
        <v/>
      </c>
    </row>
    <row r="285" spans="1:13" ht="24.95" customHeight="1">
      <c r="A285" s="34">
        <v>278</v>
      </c>
      <c r="B285" s="36" t="str">
        <f>IFERROR(INDEX(Etapa5!$B$8:$H$307,MATCH(LARGE(Etapa5!$H$8:$H$307,$A285),Etapa5!$H$8:$H$307,0),1),"")</f>
        <v/>
      </c>
      <c r="C285" s="36" t="str">
        <f>IFERROR(INDEX(Etapa5!$B$8:$H$307,MATCH(LARGE(Etapa5!$H$8:$H$307,$A285),Etapa5!$H$8:$H$307,0),2),"")</f>
        <v/>
      </c>
      <c r="D285" s="14" t="str">
        <f>IF(B285="","",IFERROR(AVERAGE(Etapa1!D285,Etapa2!D285,Etapa3!D285,Etapa4!D285,Etapa5!D285),""))</f>
        <v/>
      </c>
      <c r="E285" s="36" t="str">
        <f>IFERROR(INDEX(Etapa5!$B$8:$H$307,MATCH(LARGE(Etapa5!$H$8:$H$307,$A285),Etapa5!$H$8:$H$307,0),4),"")</f>
        <v/>
      </c>
      <c r="F285" s="29" t="str">
        <f t="shared" si="13"/>
        <v/>
      </c>
      <c r="G285" s="29" t="str">
        <f t="shared" si="14"/>
        <v/>
      </c>
      <c r="H285" s="41" t="str">
        <f>IF($B285="","",IFERROR(INDEX(Proc!$B$8:$F$57,MATCH(Apro!$C285,Proc!$E$8:$E$57,0),1),""))</f>
        <v/>
      </c>
      <c r="I285" s="41" t="str">
        <f>IF($B285="","",IFERROR(INDEX(Proc!$B$8:$F$57,MATCH(Apro!$C285,Proc!$E$8:$E$57,0),2),""))</f>
        <v/>
      </c>
      <c r="J285" s="42" t="str">
        <f>IF($B285="","",IFERROR(INDEX(Proc!$B$8:$F$57,MATCH(Apro!$C285,Proc!$E$8:$E$57,0),5),""))</f>
        <v/>
      </c>
      <c r="K285" s="30"/>
      <c r="L285" s="49"/>
      <c r="M285" s="69" t="str">
        <f t="shared" si="15"/>
        <v/>
      </c>
    </row>
    <row r="286" spans="1:13" ht="24.95" customHeight="1">
      <c r="A286" s="34">
        <v>279</v>
      </c>
      <c r="B286" s="36" t="str">
        <f>IFERROR(INDEX(Etapa5!$B$8:$H$307,MATCH(LARGE(Etapa5!$H$8:$H$307,$A286),Etapa5!$H$8:$H$307,0),1),"")</f>
        <v/>
      </c>
      <c r="C286" s="36" t="str">
        <f>IFERROR(INDEX(Etapa5!$B$8:$H$307,MATCH(LARGE(Etapa5!$H$8:$H$307,$A286),Etapa5!$H$8:$H$307,0),2),"")</f>
        <v/>
      </c>
      <c r="D286" s="14" t="str">
        <f>IF(B286="","",IFERROR(AVERAGE(Etapa1!D286,Etapa2!D286,Etapa3!D286,Etapa4!D286,Etapa5!D286),""))</f>
        <v/>
      </c>
      <c r="E286" s="36" t="str">
        <f>IFERROR(INDEX(Etapa5!$B$8:$H$307,MATCH(LARGE(Etapa5!$H$8:$H$307,$A286),Etapa5!$H$8:$H$307,0),4),"")</f>
        <v/>
      </c>
      <c r="F286" s="29" t="str">
        <f t="shared" si="13"/>
        <v/>
      </c>
      <c r="G286" s="29" t="str">
        <f t="shared" si="14"/>
        <v/>
      </c>
      <c r="H286" s="41" t="str">
        <f>IF($B286="","",IFERROR(INDEX(Proc!$B$8:$F$57,MATCH(Apro!$C286,Proc!$E$8:$E$57,0),1),""))</f>
        <v/>
      </c>
      <c r="I286" s="41" t="str">
        <f>IF($B286="","",IFERROR(INDEX(Proc!$B$8:$F$57,MATCH(Apro!$C286,Proc!$E$8:$E$57,0),2),""))</f>
        <v/>
      </c>
      <c r="J286" s="42" t="str">
        <f>IF($B286="","",IFERROR(INDEX(Proc!$B$8:$F$57,MATCH(Apro!$C286,Proc!$E$8:$E$57,0),5),""))</f>
        <v/>
      </c>
      <c r="K286" s="30"/>
      <c r="L286" s="49"/>
      <c r="M286" s="69" t="str">
        <f t="shared" si="15"/>
        <v/>
      </c>
    </row>
    <row r="287" spans="1:13" ht="24.95" customHeight="1">
      <c r="A287" s="34">
        <v>280</v>
      </c>
      <c r="B287" s="36" t="str">
        <f>IFERROR(INDEX(Etapa5!$B$8:$H$307,MATCH(LARGE(Etapa5!$H$8:$H$307,$A287),Etapa5!$H$8:$H$307,0),1),"")</f>
        <v/>
      </c>
      <c r="C287" s="36" t="str">
        <f>IFERROR(INDEX(Etapa5!$B$8:$H$307,MATCH(LARGE(Etapa5!$H$8:$H$307,$A287),Etapa5!$H$8:$H$307,0),2),"")</f>
        <v/>
      </c>
      <c r="D287" s="14" t="str">
        <f>IF(B287="","",IFERROR(AVERAGE(Etapa1!D287,Etapa2!D287,Etapa3!D287,Etapa4!D287,Etapa5!D287),""))</f>
        <v/>
      </c>
      <c r="E287" s="36" t="str">
        <f>IFERROR(INDEX(Etapa5!$B$8:$H$307,MATCH(LARGE(Etapa5!$H$8:$H$307,$A287),Etapa5!$H$8:$H$307,0),4),"")</f>
        <v/>
      </c>
      <c r="F287" s="29" t="str">
        <f t="shared" si="13"/>
        <v/>
      </c>
      <c r="G287" s="29" t="str">
        <f t="shared" si="14"/>
        <v/>
      </c>
      <c r="H287" s="41" t="str">
        <f>IF($B287="","",IFERROR(INDEX(Proc!$B$8:$F$57,MATCH(Apro!$C287,Proc!$E$8:$E$57,0),1),""))</f>
        <v/>
      </c>
      <c r="I287" s="41" t="str">
        <f>IF($B287="","",IFERROR(INDEX(Proc!$B$8:$F$57,MATCH(Apro!$C287,Proc!$E$8:$E$57,0),2),""))</f>
        <v/>
      </c>
      <c r="J287" s="42" t="str">
        <f>IF($B287="","",IFERROR(INDEX(Proc!$B$8:$F$57,MATCH(Apro!$C287,Proc!$E$8:$E$57,0),5),""))</f>
        <v/>
      </c>
      <c r="K287" s="30"/>
      <c r="L287" s="49"/>
      <c r="M287" s="69" t="str">
        <f t="shared" si="15"/>
        <v/>
      </c>
    </row>
    <row r="288" spans="1:13" ht="24.95" customHeight="1">
      <c r="A288" s="34">
        <v>281</v>
      </c>
      <c r="B288" s="36" t="str">
        <f>IFERROR(INDEX(Etapa5!$B$8:$H$307,MATCH(LARGE(Etapa5!$H$8:$H$307,$A288),Etapa5!$H$8:$H$307,0),1),"")</f>
        <v/>
      </c>
      <c r="C288" s="36" t="str">
        <f>IFERROR(INDEX(Etapa5!$B$8:$H$307,MATCH(LARGE(Etapa5!$H$8:$H$307,$A288),Etapa5!$H$8:$H$307,0),2),"")</f>
        <v/>
      </c>
      <c r="D288" s="14" t="str">
        <f>IF(B288="","",IFERROR(AVERAGE(Etapa1!D288,Etapa2!D288,Etapa3!D288,Etapa4!D288,Etapa5!D288),""))</f>
        <v/>
      </c>
      <c r="E288" s="36" t="str">
        <f>IFERROR(INDEX(Etapa5!$B$8:$H$307,MATCH(LARGE(Etapa5!$H$8:$H$307,$A288),Etapa5!$H$8:$H$307,0),4),"")</f>
        <v/>
      </c>
      <c r="F288" s="29" t="str">
        <f t="shared" si="13"/>
        <v/>
      </c>
      <c r="G288" s="29" t="str">
        <f t="shared" si="14"/>
        <v/>
      </c>
      <c r="H288" s="41" t="str">
        <f>IF($B288="","",IFERROR(INDEX(Proc!$B$8:$F$57,MATCH(Apro!$C288,Proc!$E$8:$E$57,0),1),""))</f>
        <v/>
      </c>
      <c r="I288" s="41" t="str">
        <f>IF($B288="","",IFERROR(INDEX(Proc!$B$8:$F$57,MATCH(Apro!$C288,Proc!$E$8:$E$57,0),2),""))</f>
        <v/>
      </c>
      <c r="J288" s="42" t="str">
        <f>IF($B288="","",IFERROR(INDEX(Proc!$B$8:$F$57,MATCH(Apro!$C288,Proc!$E$8:$E$57,0),5),""))</f>
        <v/>
      </c>
      <c r="K288" s="30"/>
      <c r="L288" s="49"/>
      <c r="M288" s="69" t="str">
        <f t="shared" si="15"/>
        <v/>
      </c>
    </row>
    <row r="289" spans="1:13" ht="24.95" customHeight="1">
      <c r="A289" s="34">
        <v>282</v>
      </c>
      <c r="B289" s="36" t="str">
        <f>IFERROR(INDEX(Etapa5!$B$8:$H$307,MATCH(LARGE(Etapa5!$H$8:$H$307,$A289),Etapa5!$H$8:$H$307,0),1),"")</f>
        <v/>
      </c>
      <c r="C289" s="36" t="str">
        <f>IFERROR(INDEX(Etapa5!$B$8:$H$307,MATCH(LARGE(Etapa5!$H$8:$H$307,$A289),Etapa5!$H$8:$H$307,0),2),"")</f>
        <v/>
      </c>
      <c r="D289" s="14" t="str">
        <f>IF(B289="","",IFERROR(AVERAGE(Etapa1!D289,Etapa2!D289,Etapa3!D289,Etapa4!D289,Etapa5!D289),""))</f>
        <v/>
      </c>
      <c r="E289" s="36" t="str">
        <f>IFERROR(INDEX(Etapa5!$B$8:$H$307,MATCH(LARGE(Etapa5!$H$8:$H$307,$A289),Etapa5!$H$8:$H$307,0),4),"")</f>
        <v/>
      </c>
      <c r="F289" s="29" t="str">
        <f t="shared" si="13"/>
        <v/>
      </c>
      <c r="G289" s="29" t="str">
        <f t="shared" si="14"/>
        <v/>
      </c>
      <c r="H289" s="41" t="str">
        <f>IF($B289="","",IFERROR(INDEX(Proc!$B$8:$F$57,MATCH(Apro!$C289,Proc!$E$8:$E$57,0),1),""))</f>
        <v/>
      </c>
      <c r="I289" s="41" t="str">
        <f>IF($B289="","",IFERROR(INDEX(Proc!$B$8:$F$57,MATCH(Apro!$C289,Proc!$E$8:$E$57,0),2),""))</f>
        <v/>
      </c>
      <c r="J289" s="42" t="str">
        <f>IF($B289="","",IFERROR(INDEX(Proc!$B$8:$F$57,MATCH(Apro!$C289,Proc!$E$8:$E$57,0),5),""))</f>
        <v/>
      </c>
      <c r="K289" s="30"/>
      <c r="L289" s="49"/>
      <c r="M289" s="69" t="str">
        <f t="shared" si="15"/>
        <v/>
      </c>
    </row>
    <row r="290" spans="1:13" ht="24.95" customHeight="1">
      <c r="A290" s="34">
        <v>283</v>
      </c>
      <c r="B290" s="36" t="str">
        <f>IFERROR(INDEX(Etapa5!$B$8:$H$307,MATCH(LARGE(Etapa5!$H$8:$H$307,$A290),Etapa5!$H$8:$H$307,0),1),"")</f>
        <v/>
      </c>
      <c r="C290" s="36" t="str">
        <f>IFERROR(INDEX(Etapa5!$B$8:$H$307,MATCH(LARGE(Etapa5!$H$8:$H$307,$A290),Etapa5!$H$8:$H$307,0),2),"")</f>
        <v/>
      </c>
      <c r="D290" s="14" t="str">
        <f>IF(B290="","",IFERROR(AVERAGE(Etapa1!D290,Etapa2!D290,Etapa3!D290,Etapa4!D290,Etapa5!D290),""))</f>
        <v/>
      </c>
      <c r="E290" s="36" t="str">
        <f>IFERROR(INDEX(Etapa5!$B$8:$H$307,MATCH(LARGE(Etapa5!$H$8:$H$307,$A290),Etapa5!$H$8:$H$307,0),4),"")</f>
        <v/>
      </c>
      <c r="F290" s="29" t="str">
        <f t="shared" si="13"/>
        <v/>
      </c>
      <c r="G290" s="29" t="str">
        <f t="shared" si="14"/>
        <v/>
      </c>
      <c r="H290" s="41" t="str">
        <f>IF($B290="","",IFERROR(INDEX(Proc!$B$8:$F$57,MATCH(Apro!$C290,Proc!$E$8:$E$57,0),1),""))</f>
        <v/>
      </c>
      <c r="I290" s="41" t="str">
        <f>IF($B290="","",IFERROR(INDEX(Proc!$B$8:$F$57,MATCH(Apro!$C290,Proc!$E$8:$E$57,0),2),""))</f>
        <v/>
      </c>
      <c r="J290" s="42" t="str">
        <f>IF($B290="","",IFERROR(INDEX(Proc!$B$8:$F$57,MATCH(Apro!$C290,Proc!$E$8:$E$57,0),5),""))</f>
        <v/>
      </c>
      <c r="K290" s="30"/>
      <c r="L290" s="49"/>
      <c r="M290" s="69" t="str">
        <f t="shared" si="15"/>
        <v/>
      </c>
    </row>
    <row r="291" spans="1:13" ht="24.95" customHeight="1">
      <c r="A291" s="34">
        <v>284</v>
      </c>
      <c r="B291" s="36" t="str">
        <f>IFERROR(INDEX(Etapa5!$B$8:$H$307,MATCH(LARGE(Etapa5!$H$8:$H$307,$A291),Etapa5!$H$8:$H$307,0),1),"")</f>
        <v/>
      </c>
      <c r="C291" s="36" t="str">
        <f>IFERROR(INDEX(Etapa5!$B$8:$H$307,MATCH(LARGE(Etapa5!$H$8:$H$307,$A291),Etapa5!$H$8:$H$307,0),2),"")</f>
        <v/>
      </c>
      <c r="D291" s="14" t="str">
        <f>IF(B291="","",IFERROR(AVERAGE(Etapa1!D291,Etapa2!D291,Etapa3!D291,Etapa4!D291,Etapa5!D291),""))</f>
        <v/>
      </c>
      <c r="E291" s="36" t="str">
        <f>IFERROR(INDEX(Etapa5!$B$8:$H$307,MATCH(LARGE(Etapa5!$H$8:$H$307,$A291),Etapa5!$H$8:$H$307,0),4),"")</f>
        <v/>
      </c>
      <c r="F291" s="29" t="str">
        <f t="shared" si="13"/>
        <v/>
      </c>
      <c r="G291" s="29" t="str">
        <f t="shared" si="14"/>
        <v/>
      </c>
      <c r="H291" s="41" t="str">
        <f>IF($B291="","",IFERROR(INDEX(Proc!$B$8:$F$57,MATCH(Apro!$C291,Proc!$E$8:$E$57,0),1),""))</f>
        <v/>
      </c>
      <c r="I291" s="41" t="str">
        <f>IF($B291="","",IFERROR(INDEX(Proc!$B$8:$F$57,MATCH(Apro!$C291,Proc!$E$8:$E$57,0),2),""))</f>
        <v/>
      </c>
      <c r="J291" s="42" t="str">
        <f>IF($B291="","",IFERROR(INDEX(Proc!$B$8:$F$57,MATCH(Apro!$C291,Proc!$E$8:$E$57,0),5),""))</f>
        <v/>
      </c>
      <c r="K291" s="30"/>
      <c r="L291" s="49"/>
      <c r="M291" s="69" t="str">
        <f t="shared" si="15"/>
        <v/>
      </c>
    </row>
    <row r="292" spans="1:13" ht="24.95" customHeight="1">
      <c r="A292" s="34">
        <v>285</v>
      </c>
      <c r="B292" s="36" t="str">
        <f>IFERROR(INDEX(Etapa5!$B$8:$H$307,MATCH(LARGE(Etapa5!$H$8:$H$307,$A292),Etapa5!$H$8:$H$307,0),1),"")</f>
        <v/>
      </c>
      <c r="C292" s="36" t="str">
        <f>IFERROR(INDEX(Etapa5!$B$8:$H$307,MATCH(LARGE(Etapa5!$H$8:$H$307,$A292),Etapa5!$H$8:$H$307,0),2),"")</f>
        <v/>
      </c>
      <c r="D292" s="14" t="str">
        <f>IF(B292="","",IFERROR(AVERAGE(Etapa1!D292,Etapa2!D292,Etapa3!D292,Etapa4!D292,Etapa5!D292),""))</f>
        <v/>
      </c>
      <c r="E292" s="36" t="str">
        <f>IFERROR(INDEX(Etapa5!$B$8:$H$307,MATCH(LARGE(Etapa5!$H$8:$H$307,$A292),Etapa5!$H$8:$H$307,0),4),"")</f>
        <v/>
      </c>
      <c r="F292" s="29" t="str">
        <f t="shared" si="13"/>
        <v/>
      </c>
      <c r="G292" s="29" t="str">
        <f t="shared" si="14"/>
        <v/>
      </c>
      <c r="H292" s="41" t="str">
        <f>IF($B292="","",IFERROR(INDEX(Proc!$B$8:$F$57,MATCH(Apro!$C292,Proc!$E$8:$E$57,0),1),""))</f>
        <v/>
      </c>
      <c r="I292" s="41" t="str">
        <f>IF($B292="","",IFERROR(INDEX(Proc!$B$8:$F$57,MATCH(Apro!$C292,Proc!$E$8:$E$57,0),2),""))</f>
        <v/>
      </c>
      <c r="J292" s="42" t="str">
        <f>IF($B292="","",IFERROR(INDEX(Proc!$B$8:$F$57,MATCH(Apro!$C292,Proc!$E$8:$E$57,0),5),""))</f>
        <v/>
      </c>
      <c r="K292" s="30"/>
      <c r="L292" s="49"/>
      <c r="M292" s="69" t="str">
        <f t="shared" si="15"/>
        <v/>
      </c>
    </row>
    <row r="293" spans="1:13" ht="24.95" customHeight="1">
      <c r="A293" s="34">
        <v>286</v>
      </c>
      <c r="B293" s="36" t="str">
        <f>IFERROR(INDEX(Etapa5!$B$8:$H$307,MATCH(LARGE(Etapa5!$H$8:$H$307,$A293),Etapa5!$H$8:$H$307,0),1),"")</f>
        <v/>
      </c>
      <c r="C293" s="36" t="str">
        <f>IFERROR(INDEX(Etapa5!$B$8:$H$307,MATCH(LARGE(Etapa5!$H$8:$H$307,$A293),Etapa5!$H$8:$H$307,0),2),"")</f>
        <v/>
      </c>
      <c r="D293" s="14" t="str">
        <f>IF(B293="","",IFERROR(AVERAGE(Etapa1!D293,Etapa2!D293,Etapa3!D293,Etapa4!D293,Etapa5!D293),""))</f>
        <v/>
      </c>
      <c r="E293" s="36" t="str">
        <f>IFERROR(INDEX(Etapa5!$B$8:$H$307,MATCH(LARGE(Etapa5!$H$8:$H$307,$A293),Etapa5!$H$8:$H$307,0),4),"")</f>
        <v/>
      </c>
      <c r="F293" s="29" t="str">
        <f t="shared" si="13"/>
        <v/>
      </c>
      <c r="G293" s="29" t="str">
        <f t="shared" si="14"/>
        <v/>
      </c>
      <c r="H293" s="41" t="str">
        <f>IF($B293="","",IFERROR(INDEX(Proc!$B$8:$F$57,MATCH(Apro!$C293,Proc!$E$8:$E$57,0),1),""))</f>
        <v/>
      </c>
      <c r="I293" s="41" t="str">
        <f>IF($B293="","",IFERROR(INDEX(Proc!$B$8:$F$57,MATCH(Apro!$C293,Proc!$E$8:$E$57,0),2),""))</f>
        <v/>
      </c>
      <c r="J293" s="42" t="str">
        <f>IF($B293="","",IFERROR(INDEX(Proc!$B$8:$F$57,MATCH(Apro!$C293,Proc!$E$8:$E$57,0),5),""))</f>
        <v/>
      </c>
      <c r="K293" s="30"/>
      <c r="L293" s="49"/>
      <c r="M293" s="69" t="str">
        <f t="shared" si="15"/>
        <v/>
      </c>
    </row>
    <row r="294" spans="1:13" ht="24.95" customHeight="1">
      <c r="A294" s="34">
        <v>287</v>
      </c>
      <c r="B294" s="36" t="str">
        <f>IFERROR(INDEX(Etapa5!$B$8:$H$307,MATCH(LARGE(Etapa5!$H$8:$H$307,$A294),Etapa5!$H$8:$H$307,0),1),"")</f>
        <v/>
      </c>
      <c r="C294" s="36" t="str">
        <f>IFERROR(INDEX(Etapa5!$B$8:$H$307,MATCH(LARGE(Etapa5!$H$8:$H$307,$A294),Etapa5!$H$8:$H$307,0),2),"")</f>
        <v/>
      </c>
      <c r="D294" s="14" t="str">
        <f>IF(B294="","",IFERROR(AVERAGE(Etapa1!D294,Etapa2!D294,Etapa3!D294,Etapa4!D294,Etapa5!D294),""))</f>
        <v/>
      </c>
      <c r="E294" s="36" t="str">
        <f>IFERROR(INDEX(Etapa5!$B$8:$H$307,MATCH(LARGE(Etapa5!$H$8:$H$307,$A294),Etapa5!$H$8:$H$307,0),4),"")</f>
        <v/>
      </c>
      <c r="F294" s="29" t="str">
        <f t="shared" si="13"/>
        <v/>
      </c>
      <c r="G294" s="29" t="str">
        <f t="shared" si="14"/>
        <v/>
      </c>
      <c r="H294" s="41" t="str">
        <f>IF($B294="","",IFERROR(INDEX(Proc!$B$8:$F$57,MATCH(Apro!$C294,Proc!$E$8:$E$57,0),1),""))</f>
        <v/>
      </c>
      <c r="I294" s="41" t="str">
        <f>IF($B294="","",IFERROR(INDEX(Proc!$B$8:$F$57,MATCH(Apro!$C294,Proc!$E$8:$E$57,0),2),""))</f>
        <v/>
      </c>
      <c r="J294" s="42" t="str">
        <f>IF($B294="","",IFERROR(INDEX(Proc!$B$8:$F$57,MATCH(Apro!$C294,Proc!$E$8:$E$57,0),5),""))</f>
        <v/>
      </c>
      <c r="K294" s="30"/>
      <c r="L294" s="49"/>
      <c r="M294" s="69" t="str">
        <f t="shared" si="15"/>
        <v/>
      </c>
    </row>
    <row r="295" spans="1:13" ht="24.95" customHeight="1">
      <c r="A295" s="34">
        <v>288</v>
      </c>
      <c r="B295" s="36" t="str">
        <f>IFERROR(INDEX(Etapa5!$B$8:$H$307,MATCH(LARGE(Etapa5!$H$8:$H$307,$A295),Etapa5!$H$8:$H$307,0),1),"")</f>
        <v/>
      </c>
      <c r="C295" s="36" t="str">
        <f>IFERROR(INDEX(Etapa5!$B$8:$H$307,MATCH(LARGE(Etapa5!$H$8:$H$307,$A295),Etapa5!$H$8:$H$307,0),2),"")</f>
        <v/>
      </c>
      <c r="D295" s="14" t="str">
        <f>IF(B295="","",IFERROR(AVERAGE(Etapa1!D295,Etapa2!D295,Etapa3!D295,Etapa4!D295,Etapa5!D295),""))</f>
        <v/>
      </c>
      <c r="E295" s="36" t="str">
        <f>IFERROR(INDEX(Etapa5!$B$8:$H$307,MATCH(LARGE(Etapa5!$H$8:$H$307,$A295),Etapa5!$H$8:$H$307,0),4),"")</f>
        <v/>
      </c>
      <c r="F295" s="29" t="str">
        <f t="shared" si="13"/>
        <v/>
      </c>
      <c r="G295" s="29" t="str">
        <f t="shared" si="14"/>
        <v/>
      </c>
      <c r="H295" s="41" t="str">
        <f>IF($B295="","",IFERROR(INDEX(Proc!$B$8:$F$57,MATCH(Apro!$C295,Proc!$E$8:$E$57,0),1),""))</f>
        <v/>
      </c>
      <c r="I295" s="41" t="str">
        <f>IF($B295="","",IFERROR(INDEX(Proc!$B$8:$F$57,MATCH(Apro!$C295,Proc!$E$8:$E$57,0),2),""))</f>
        <v/>
      </c>
      <c r="J295" s="42" t="str">
        <f>IF($B295="","",IFERROR(INDEX(Proc!$B$8:$F$57,MATCH(Apro!$C295,Proc!$E$8:$E$57,0),5),""))</f>
        <v/>
      </c>
      <c r="K295" s="30"/>
      <c r="L295" s="49"/>
      <c r="M295" s="69" t="str">
        <f t="shared" si="15"/>
        <v/>
      </c>
    </row>
    <row r="296" spans="1:13" ht="24.95" customHeight="1">
      <c r="A296" s="34">
        <v>289</v>
      </c>
      <c r="B296" s="36" t="str">
        <f>IFERROR(INDEX(Etapa5!$B$8:$H$307,MATCH(LARGE(Etapa5!$H$8:$H$307,$A296),Etapa5!$H$8:$H$307,0),1),"")</f>
        <v/>
      </c>
      <c r="C296" s="36" t="str">
        <f>IFERROR(INDEX(Etapa5!$B$8:$H$307,MATCH(LARGE(Etapa5!$H$8:$H$307,$A296),Etapa5!$H$8:$H$307,0),2),"")</f>
        <v/>
      </c>
      <c r="D296" s="14" t="str">
        <f>IF(B296="","",IFERROR(AVERAGE(Etapa1!D296,Etapa2!D296,Etapa3!D296,Etapa4!D296,Etapa5!D296),""))</f>
        <v/>
      </c>
      <c r="E296" s="36" t="str">
        <f>IFERROR(INDEX(Etapa5!$B$8:$H$307,MATCH(LARGE(Etapa5!$H$8:$H$307,$A296),Etapa5!$H$8:$H$307,0),4),"")</f>
        <v/>
      </c>
      <c r="F296" s="29" t="str">
        <f t="shared" si="13"/>
        <v/>
      </c>
      <c r="G296" s="29" t="str">
        <f t="shared" si="14"/>
        <v/>
      </c>
      <c r="H296" s="41" t="str">
        <f>IF($B296="","",IFERROR(INDEX(Proc!$B$8:$F$57,MATCH(Apro!$C296,Proc!$E$8:$E$57,0),1),""))</f>
        <v/>
      </c>
      <c r="I296" s="41" t="str">
        <f>IF($B296="","",IFERROR(INDEX(Proc!$B$8:$F$57,MATCH(Apro!$C296,Proc!$E$8:$E$57,0),2),""))</f>
        <v/>
      </c>
      <c r="J296" s="42" t="str">
        <f>IF($B296="","",IFERROR(INDEX(Proc!$B$8:$F$57,MATCH(Apro!$C296,Proc!$E$8:$E$57,0),5),""))</f>
        <v/>
      </c>
      <c r="K296" s="30"/>
      <c r="L296" s="49"/>
      <c r="M296" s="69" t="str">
        <f t="shared" si="15"/>
        <v/>
      </c>
    </row>
    <row r="297" spans="1:13" ht="24.95" customHeight="1">
      <c r="A297" s="34">
        <v>290</v>
      </c>
      <c r="B297" s="36" t="str">
        <f>IFERROR(INDEX(Etapa5!$B$8:$H$307,MATCH(LARGE(Etapa5!$H$8:$H$307,$A297),Etapa5!$H$8:$H$307,0),1),"")</f>
        <v/>
      </c>
      <c r="C297" s="36" t="str">
        <f>IFERROR(INDEX(Etapa5!$B$8:$H$307,MATCH(LARGE(Etapa5!$H$8:$H$307,$A297),Etapa5!$H$8:$H$307,0),2),"")</f>
        <v/>
      </c>
      <c r="D297" s="14" t="str">
        <f>IF(B297="","",IFERROR(AVERAGE(Etapa1!D297,Etapa2!D297,Etapa3!D297,Etapa4!D297,Etapa5!D297),""))</f>
        <v/>
      </c>
      <c r="E297" s="36" t="str">
        <f>IFERROR(INDEX(Etapa5!$B$8:$H$307,MATCH(LARGE(Etapa5!$H$8:$H$307,$A297),Etapa5!$H$8:$H$307,0),4),"")</f>
        <v/>
      </c>
      <c r="F297" s="29" t="str">
        <f t="shared" si="13"/>
        <v/>
      </c>
      <c r="G297" s="29" t="str">
        <f t="shared" si="14"/>
        <v/>
      </c>
      <c r="H297" s="41" t="str">
        <f>IF($B297="","",IFERROR(INDEX(Proc!$B$8:$F$57,MATCH(Apro!$C297,Proc!$E$8:$E$57,0),1),""))</f>
        <v/>
      </c>
      <c r="I297" s="41" t="str">
        <f>IF($B297="","",IFERROR(INDEX(Proc!$B$8:$F$57,MATCH(Apro!$C297,Proc!$E$8:$E$57,0),2),""))</f>
        <v/>
      </c>
      <c r="J297" s="42" t="str">
        <f>IF($B297="","",IFERROR(INDEX(Proc!$B$8:$F$57,MATCH(Apro!$C297,Proc!$E$8:$E$57,0),5),""))</f>
        <v/>
      </c>
      <c r="K297" s="30"/>
      <c r="L297" s="49"/>
      <c r="M297" s="69" t="str">
        <f t="shared" si="15"/>
        <v/>
      </c>
    </row>
    <row r="298" spans="1:13" ht="24.95" customHeight="1">
      <c r="A298" s="34">
        <v>291</v>
      </c>
      <c r="B298" s="36" t="str">
        <f>IFERROR(INDEX(Etapa5!$B$8:$H$307,MATCH(LARGE(Etapa5!$H$8:$H$307,$A298),Etapa5!$H$8:$H$307,0),1),"")</f>
        <v/>
      </c>
      <c r="C298" s="36" t="str">
        <f>IFERROR(INDEX(Etapa5!$B$8:$H$307,MATCH(LARGE(Etapa5!$H$8:$H$307,$A298),Etapa5!$H$8:$H$307,0),2),"")</f>
        <v/>
      </c>
      <c r="D298" s="14" t="str">
        <f>IF(B298="","",IFERROR(AVERAGE(Etapa1!D298,Etapa2!D298,Etapa3!D298,Etapa4!D298,Etapa5!D298),""))</f>
        <v/>
      </c>
      <c r="E298" s="36" t="str">
        <f>IFERROR(INDEX(Etapa5!$B$8:$H$307,MATCH(LARGE(Etapa5!$H$8:$H$307,$A298),Etapa5!$H$8:$H$307,0),4),"")</f>
        <v/>
      </c>
      <c r="F298" s="29" t="str">
        <f t="shared" si="13"/>
        <v/>
      </c>
      <c r="G298" s="29" t="str">
        <f t="shared" si="14"/>
        <v/>
      </c>
      <c r="H298" s="41" t="str">
        <f>IF($B298="","",IFERROR(INDEX(Proc!$B$8:$F$57,MATCH(Apro!$C298,Proc!$E$8:$E$57,0),1),""))</f>
        <v/>
      </c>
      <c r="I298" s="41" t="str">
        <f>IF($B298="","",IFERROR(INDEX(Proc!$B$8:$F$57,MATCH(Apro!$C298,Proc!$E$8:$E$57,0),2),""))</f>
        <v/>
      </c>
      <c r="J298" s="42" t="str">
        <f>IF($B298="","",IFERROR(INDEX(Proc!$B$8:$F$57,MATCH(Apro!$C298,Proc!$E$8:$E$57,0),5),""))</f>
        <v/>
      </c>
      <c r="K298" s="30"/>
      <c r="L298" s="49"/>
      <c r="M298" s="69" t="str">
        <f t="shared" si="15"/>
        <v/>
      </c>
    </row>
    <row r="299" spans="1:13" ht="24.95" customHeight="1">
      <c r="A299" s="34">
        <v>292</v>
      </c>
      <c r="B299" s="36" t="str">
        <f>IFERROR(INDEX(Etapa5!$B$8:$H$307,MATCH(LARGE(Etapa5!$H$8:$H$307,$A299),Etapa5!$H$8:$H$307,0),1),"")</f>
        <v/>
      </c>
      <c r="C299" s="36" t="str">
        <f>IFERROR(INDEX(Etapa5!$B$8:$H$307,MATCH(LARGE(Etapa5!$H$8:$H$307,$A299),Etapa5!$H$8:$H$307,0),2),"")</f>
        <v/>
      </c>
      <c r="D299" s="14" t="str">
        <f>IF(B299="","",IFERROR(AVERAGE(Etapa1!D299,Etapa2!D299,Etapa3!D299,Etapa4!D299,Etapa5!D299),""))</f>
        <v/>
      </c>
      <c r="E299" s="36" t="str">
        <f>IFERROR(INDEX(Etapa5!$B$8:$H$307,MATCH(LARGE(Etapa5!$H$8:$H$307,$A299),Etapa5!$H$8:$H$307,0),4),"")</f>
        <v/>
      </c>
      <c r="F299" s="29" t="str">
        <f t="shared" si="13"/>
        <v/>
      </c>
      <c r="G299" s="29" t="str">
        <f t="shared" si="14"/>
        <v/>
      </c>
      <c r="H299" s="41" t="str">
        <f>IF($B299="","",IFERROR(INDEX(Proc!$B$8:$F$57,MATCH(Apro!$C299,Proc!$E$8:$E$57,0),1),""))</f>
        <v/>
      </c>
      <c r="I299" s="41" t="str">
        <f>IF($B299="","",IFERROR(INDEX(Proc!$B$8:$F$57,MATCH(Apro!$C299,Proc!$E$8:$E$57,0),2),""))</f>
        <v/>
      </c>
      <c r="J299" s="42" t="str">
        <f>IF($B299="","",IFERROR(INDEX(Proc!$B$8:$F$57,MATCH(Apro!$C299,Proc!$E$8:$E$57,0),5),""))</f>
        <v/>
      </c>
      <c r="K299" s="30"/>
      <c r="L299" s="49"/>
      <c r="M299" s="69" t="str">
        <f t="shared" si="15"/>
        <v/>
      </c>
    </row>
    <row r="300" spans="1:13" ht="24.95" customHeight="1">
      <c r="A300" s="34">
        <v>293</v>
      </c>
      <c r="B300" s="36" t="str">
        <f>IFERROR(INDEX(Etapa5!$B$8:$H$307,MATCH(LARGE(Etapa5!$H$8:$H$307,$A300),Etapa5!$H$8:$H$307,0),1),"")</f>
        <v/>
      </c>
      <c r="C300" s="36" t="str">
        <f>IFERROR(INDEX(Etapa5!$B$8:$H$307,MATCH(LARGE(Etapa5!$H$8:$H$307,$A300),Etapa5!$H$8:$H$307,0),2),"")</f>
        <v/>
      </c>
      <c r="D300" s="14" t="str">
        <f>IF(B300="","",IFERROR(AVERAGE(Etapa1!D300,Etapa2!D300,Etapa3!D300,Etapa4!D300,Etapa5!D300),""))</f>
        <v/>
      </c>
      <c r="E300" s="36" t="str">
        <f>IFERROR(INDEX(Etapa5!$B$8:$H$307,MATCH(LARGE(Etapa5!$H$8:$H$307,$A300),Etapa5!$H$8:$H$307,0),4),"")</f>
        <v/>
      </c>
      <c r="F300" s="29" t="str">
        <f t="shared" si="13"/>
        <v/>
      </c>
      <c r="G300" s="29" t="str">
        <f t="shared" si="14"/>
        <v/>
      </c>
      <c r="H300" s="41" t="str">
        <f>IF($B300="","",IFERROR(INDEX(Proc!$B$8:$F$57,MATCH(Apro!$C300,Proc!$E$8:$E$57,0),1),""))</f>
        <v/>
      </c>
      <c r="I300" s="41" t="str">
        <f>IF($B300="","",IFERROR(INDEX(Proc!$B$8:$F$57,MATCH(Apro!$C300,Proc!$E$8:$E$57,0),2),""))</f>
        <v/>
      </c>
      <c r="J300" s="42" t="str">
        <f>IF($B300="","",IFERROR(INDEX(Proc!$B$8:$F$57,MATCH(Apro!$C300,Proc!$E$8:$E$57,0),5),""))</f>
        <v/>
      </c>
      <c r="K300" s="30"/>
      <c r="L300" s="49"/>
      <c r="M300" s="69" t="str">
        <f t="shared" si="15"/>
        <v/>
      </c>
    </row>
    <row r="301" spans="1:13" ht="24.95" customHeight="1">
      <c r="A301" s="34">
        <v>294</v>
      </c>
      <c r="B301" s="36" t="str">
        <f>IFERROR(INDEX(Etapa5!$B$8:$H$307,MATCH(LARGE(Etapa5!$H$8:$H$307,$A301),Etapa5!$H$8:$H$307,0),1),"")</f>
        <v/>
      </c>
      <c r="C301" s="36" t="str">
        <f>IFERROR(INDEX(Etapa5!$B$8:$H$307,MATCH(LARGE(Etapa5!$H$8:$H$307,$A301),Etapa5!$H$8:$H$307,0),2),"")</f>
        <v/>
      </c>
      <c r="D301" s="14" t="str">
        <f>IF(B301="","",IFERROR(AVERAGE(Etapa1!D301,Etapa2!D301,Etapa3!D301,Etapa4!D301,Etapa5!D301),""))</f>
        <v/>
      </c>
      <c r="E301" s="36" t="str">
        <f>IFERROR(INDEX(Etapa5!$B$8:$H$307,MATCH(LARGE(Etapa5!$H$8:$H$307,$A301),Etapa5!$H$8:$H$307,0),4),"")</f>
        <v/>
      </c>
      <c r="F301" s="29" t="str">
        <f t="shared" si="13"/>
        <v/>
      </c>
      <c r="G301" s="29" t="str">
        <f t="shared" si="14"/>
        <v/>
      </c>
      <c r="H301" s="41" t="str">
        <f>IF($B301="","",IFERROR(INDEX(Proc!$B$8:$F$57,MATCH(Apro!$C301,Proc!$E$8:$E$57,0),1),""))</f>
        <v/>
      </c>
      <c r="I301" s="41" t="str">
        <f>IF($B301="","",IFERROR(INDEX(Proc!$B$8:$F$57,MATCH(Apro!$C301,Proc!$E$8:$E$57,0),2),""))</f>
        <v/>
      </c>
      <c r="J301" s="42" t="str">
        <f>IF($B301="","",IFERROR(INDEX(Proc!$B$8:$F$57,MATCH(Apro!$C301,Proc!$E$8:$E$57,0),5),""))</f>
        <v/>
      </c>
      <c r="K301" s="30"/>
      <c r="L301" s="49"/>
      <c r="M301" s="69" t="str">
        <f t="shared" si="15"/>
        <v/>
      </c>
    </row>
    <row r="302" spans="1:13" ht="24.95" customHeight="1">
      <c r="A302" s="34">
        <v>295</v>
      </c>
      <c r="B302" s="36" t="str">
        <f>IFERROR(INDEX(Etapa5!$B$8:$H$307,MATCH(LARGE(Etapa5!$H$8:$H$307,$A302),Etapa5!$H$8:$H$307,0),1),"")</f>
        <v/>
      </c>
      <c r="C302" s="36" t="str">
        <f>IFERROR(INDEX(Etapa5!$B$8:$H$307,MATCH(LARGE(Etapa5!$H$8:$H$307,$A302),Etapa5!$H$8:$H$307,0),2),"")</f>
        <v/>
      </c>
      <c r="D302" s="14" t="str">
        <f>IF(B302="","",IFERROR(AVERAGE(Etapa1!D302,Etapa2!D302,Etapa3!D302,Etapa4!D302,Etapa5!D302),""))</f>
        <v/>
      </c>
      <c r="E302" s="36" t="str">
        <f>IFERROR(INDEX(Etapa5!$B$8:$H$307,MATCH(LARGE(Etapa5!$H$8:$H$307,$A302),Etapa5!$H$8:$H$307,0),4),"")</f>
        <v/>
      </c>
      <c r="F302" s="29" t="str">
        <f t="shared" si="13"/>
        <v/>
      </c>
      <c r="G302" s="29" t="str">
        <f t="shared" si="14"/>
        <v/>
      </c>
      <c r="H302" s="41" t="str">
        <f>IF($B302="","",IFERROR(INDEX(Proc!$B$8:$F$57,MATCH(Apro!$C302,Proc!$E$8:$E$57,0),1),""))</f>
        <v/>
      </c>
      <c r="I302" s="41" t="str">
        <f>IF($B302="","",IFERROR(INDEX(Proc!$B$8:$F$57,MATCH(Apro!$C302,Proc!$E$8:$E$57,0),2),""))</f>
        <v/>
      </c>
      <c r="J302" s="42" t="str">
        <f>IF($B302="","",IFERROR(INDEX(Proc!$B$8:$F$57,MATCH(Apro!$C302,Proc!$E$8:$E$57,0),5),""))</f>
        <v/>
      </c>
      <c r="K302" s="30"/>
      <c r="L302" s="49"/>
      <c r="M302" s="69" t="str">
        <f t="shared" si="15"/>
        <v/>
      </c>
    </row>
    <row r="303" spans="1:13" ht="24.95" customHeight="1">
      <c r="A303" s="34">
        <v>296</v>
      </c>
      <c r="B303" s="36" t="str">
        <f>IFERROR(INDEX(Etapa5!$B$8:$H$307,MATCH(LARGE(Etapa5!$H$8:$H$307,$A303),Etapa5!$H$8:$H$307,0),1),"")</f>
        <v/>
      </c>
      <c r="C303" s="36" t="str">
        <f>IFERROR(INDEX(Etapa5!$B$8:$H$307,MATCH(LARGE(Etapa5!$H$8:$H$307,$A303),Etapa5!$H$8:$H$307,0),2),"")</f>
        <v/>
      </c>
      <c r="D303" s="14" t="str">
        <f>IF(B303="","",IFERROR(AVERAGE(Etapa1!D303,Etapa2!D303,Etapa3!D303,Etapa4!D303,Etapa5!D303),""))</f>
        <v/>
      </c>
      <c r="E303" s="36" t="str">
        <f>IFERROR(INDEX(Etapa5!$B$8:$H$307,MATCH(LARGE(Etapa5!$H$8:$H$307,$A303),Etapa5!$H$8:$H$307,0),4),"")</f>
        <v/>
      </c>
      <c r="F303" s="29" t="str">
        <f t="shared" si="13"/>
        <v/>
      </c>
      <c r="G303" s="29" t="str">
        <f t="shared" si="14"/>
        <v/>
      </c>
      <c r="H303" s="41" t="str">
        <f>IF($B303="","",IFERROR(INDEX(Proc!$B$8:$F$57,MATCH(Apro!$C303,Proc!$E$8:$E$57,0),1),""))</f>
        <v/>
      </c>
      <c r="I303" s="41" t="str">
        <f>IF($B303="","",IFERROR(INDEX(Proc!$B$8:$F$57,MATCH(Apro!$C303,Proc!$E$8:$E$57,0),2),""))</f>
        <v/>
      </c>
      <c r="J303" s="42" t="str">
        <f>IF($B303="","",IFERROR(INDEX(Proc!$B$8:$F$57,MATCH(Apro!$C303,Proc!$E$8:$E$57,0),5),""))</f>
        <v/>
      </c>
      <c r="K303" s="30"/>
      <c r="L303" s="49"/>
      <c r="M303" s="69" t="str">
        <f t="shared" si="15"/>
        <v/>
      </c>
    </row>
    <row r="304" spans="1:13" ht="24.95" customHeight="1">
      <c r="A304" s="34">
        <v>297</v>
      </c>
      <c r="B304" s="36" t="str">
        <f>IFERROR(INDEX(Etapa5!$B$8:$H$307,MATCH(LARGE(Etapa5!$H$8:$H$307,$A304),Etapa5!$H$8:$H$307,0),1),"")</f>
        <v/>
      </c>
      <c r="C304" s="36" t="str">
        <f>IFERROR(INDEX(Etapa5!$B$8:$H$307,MATCH(LARGE(Etapa5!$H$8:$H$307,$A304),Etapa5!$H$8:$H$307,0),2),"")</f>
        <v/>
      </c>
      <c r="D304" s="14" t="str">
        <f>IF(B304="","",IFERROR(AVERAGE(Etapa1!D304,Etapa2!D304,Etapa3!D304,Etapa4!D304,Etapa5!D304),""))</f>
        <v/>
      </c>
      <c r="E304" s="36" t="str">
        <f>IFERROR(INDEX(Etapa5!$B$8:$H$307,MATCH(LARGE(Etapa5!$H$8:$H$307,$A304),Etapa5!$H$8:$H$307,0),4),"")</f>
        <v/>
      </c>
      <c r="F304" s="29" t="str">
        <f t="shared" si="13"/>
        <v/>
      </c>
      <c r="G304" s="29" t="str">
        <f t="shared" si="14"/>
        <v/>
      </c>
      <c r="H304" s="41" t="str">
        <f>IF($B304="","",IFERROR(INDEX(Proc!$B$8:$F$57,MATCH(Apro!$C304,Proc!$E$8:$E$57,0),1),""))</f>
        <v/>
      </c>
      <c r="I304" s="41" t="str">
        <f>IF($B304="","",IFERROR(INDEX(Proc!$B$8:$F$57,MATCH(Apro!$C304,Proc!$E$8:$E$57,0),2),""))</f>
        <v/>
      </c>
      <c r="J304" s="42" t="str">
        <f>IF($B304="","",IFERROR(INDEX(Proc!$B$8:$F$57,MATCH(Apro!$C304,Proc!$E$8:$E$57,0),5),""))</f>
        <v/>
      </c>
      <c r="K304" s="30"/>
      <c r="L304" s="49"/>
      <c r="M304" s="69" t="str">
        <f t="shared" si="15"/>
        <v/>
      </c>
    </row>
    <row r="305" spans="1:13" ht="24.95" customHeight="1">
      <c r="A305" s="34">
        <v>298</v>
      </c>
      <c r="B305" s="36" t="str">
        <f>IFERROR(INDEX(Etapa5!$B$8:$H$307,MATCH(LARGE(Etapa5!$H$8:$H$307,$A305),Etapa5!$H$8:$H$307,0),1),"")</f>
        <v/>
      </c>
      <c r="C305" s="36" t="str">
        <f>IFERROR(INDEX(Etapa5!$B$8:$H$307,MATCH(LARGE(Etapa5!$H$8:$H$307,$A305),Etapa5!$H$8:$H$307,0),2),"")</f>
        <v/>
      </c>
      <c r="D305" s="14" t="str">
        <f>IF(B305="","",IFERROR(AVERAGE(Etapa1!D305,Etapa2!D305,Etapa3!D305,Etapa4!D305,Etapa5!D305),""))</f>
        <v/>
      </c>
      <c r="E305" s="36" t="str">
        <f>IFERROR(INDEX(Etapa5!$B$8:$H$307,MATCH(LARGE(Etapa5!$H$8:$H$307,$A305),Etapa5!$H$8:$H$307,0),4),"")</f>
        <v/>
      </c>
      <c r="F305" s="29" t="str">
        <f t="shared" si="13"/>
        <v/>
      </c>
      <c r="G305" s="29" t="str">
        <f t="shared" si="14"/>
        <v/>
      </c>
      <c r="H305" s="41" t="str">
        <f>IF($B305="","",IFERROR(INDEX(Proc!$B$8:$F$57,MATCH(Apro!$C305,Proc!$E$8:$E$57,0),1),""))</f>
        <v/>
      </c>
      <c r="I305" s="41" t="str">
        <f>IF($B305="","",IFERROR(INDEX(Proc!$B$8:$F$57,MATCH(Apro!$C305,Proc!$E$8:$E$57,0),2),""))</f>
        <v/>
      </c>
      <c r="J305" s="42" t="str">
        <f>IF($B305="","",IFERROR(INDEX(Proc!$B$8:$F$57,MATCH(Apro!$C305,Proc!$E$8:$E$57,0),5),""))</f>
        <v/>
      </c>
      <c r="K305" s="30"/>
      <c r="L305" s="49"/>
      <c r="M305" s="69" t="str">
        <f t="shared" si="15"/>
        <v/>
      </c>
    </row>
    <row r="306" spans="1:13" ht="24.95" customHeight="1">
      <c r="A306" s="34">
        <v>299</v>
      </c>
      <c r="B306" s="36" t="str">
        <f>IFERROR(INDEX(Etapa5!$B$8:$H$307,MATCH(LARGE(Etapa5!$H$8:$H$307,$A306),Etapa5!$H$8:$H$307,0),1),"")</f>
        <v/>
      </c>
      <c r="C306" s="36" t="str">
        <f>IFERROR(INDEX(Etapa5!$B$8:$H$307,MATCH(LARGE(Etapa5!$H$8:$H$307,$A306),Etapa5!$H$8:$H$307,0),2),"")</f>
        <v/>
      </c>
      <c r="D306" s="14" t="str">
        <f>IF(B306="","",IFERROR(AVERAGE(Etapa1!D306,Etapa2!D306,Etapa3!D306,Etapa4!D306,Etapa5!D306),""))</f>
        <v/>
      </c>
      <c r="E306" s="36" t="str">
        <f>IFERROR(INDEX(Etapa5!$B$8:$H$307,MATCH(LARGE(Etapa5!$H$8:$H$307,$A306),Etapa5!$H$8:$H$307,0),4),"")</f>
        <v/>
      </c>
      <c r="F306" s="29" t="str">
        <f t="shared" si="13"/>
        <v/>
      </c>
      <c r="G306" s="29" t="str">
        <f t="shared" si="14"/>
        <v/>
      </c>
      <c r="H306" s="41" t="str">
        <f>IF($B306="","",IFERROR(INDEX(Proc!$B$8:$F$57,MATCH(Apro!$C306,Proc!$E$8:$E$57,0),1),""))</f>
        <v/>
      </c>
      <c r="I306" s="41" t="str">
        <f>IF($B306="","",IFERROR(INDEX(Proc!$B$8:$F$57,MATCH(Apro!$C306,Proc!$E$8:$E$57,0),2),""))</f>
        <v/>
      </c>
      <c r="J306" s="42" t="str">
        <f>IF($B306="","",IFERROR(INDEX(Proc!$B$8:$F$57,MATCH(Apro!$C306,Proc!$E$8:$E$57,0),5),""))</f>
        <v/>
      </c>
      <c r="K306" s="30"/>
      <c r="L306" s="49"/>
      <c r="M306" s="69" t="str">
        <f t="shared" si="15"/>
        <v/>
      </c>
    </row>
    <row r="307" spans="1:13" ht="24.95" customHeight="1">
      <c r="A307" s="34">
        <v>300</v>
      </c>
      <c r="B307" s="36" t="str">
        <f>IFERROR(INDEX(Etapa5!$B$8:$H$307,MATCH(LARGE(Etapa5!$H$8:$H$307,$A307),Etapa5!$H$8:$H$307,0),1),"")</f>
        <v/>
      </c>
      <c r="C307" s="36" t="str">
        <f>IFERROR(INDEX(Etapa5!$B$8:$H$307,MATCH(LARGE(Etapa5!$H$8:$H$307,$A307),Etapa5!$H$8:$H$307,0),2),"")</f>
        <v/>
      </c>
      <c r="D307" s="14" t="str">
        <f>IF(B307="","",IFERROR(AVERAGE(Etapa1!D307,Etapa2!D307,Etapa3!D307,Etapa4!D307,Etapa5!D307),""))</f>
        <v/>
      </c>
      <c r="E307" s="36" t="str">
        <f>IFERROR(INDEX(Etapa5!$B$8:$H$307,MATCH(LARGE(Etapa5!$H$8:$H$307,$A307),Etapa5!$H$8:$H$307,0),4),"")</f>
        <v/>
      </c>
      <c r="F307" s="29" t="str">
        <f t="shared" si="13"/>
        <v/>
      </c>
      <c r="G307" s="29" t="str">
        <f t="shared" si="14"/>
        <v/>
      </c>
      <c r="H307" s="41" t="str">
        <f>IF($B307="","",IFERROR(INDEX(Proc!$B$8:$F$57,MATCH(Apro!$C307,Proc!$E$8:$E$57,0),1),""))</f>
        <v/>
      </c>
      <c r="I307" s="41" t="str">
        <f>IF($B307="","",IFERROR(INDEX(Proc!$B$8:$F$57,MATCH(Apro!$C307,Proc!$E$8:$E$57,0),2),""))</f>
        <v/>
      </c>
      <c r="J307" s="42" t="str">
        <f>IF($B307="","",IFERROR(INDEX(Proc!$B$8:$F$57,MATCH(Apro!$C307,Proc!$E$8:$E$57,0),5),""))</f>
        <v/>
      </c>
      <c r="K307" s="30"/>
      <c r="L307" s="49"/>
      <c r="M307" s="69" t="str">
        <f t="shared" si="15"/>
        <v/>
      </c>
    </row>
  </sheetData>
  <sheetProtection password="9004" sheet="1" objects="1" scenarios="1" selectLockedCells="1"/>
  <autoFilter ref="B7:L307"/>
  <mergeCells count="1">
    <mergeCell ref="B6:L6"/>
  </mergeCells>
  <conditionalFormatting sqref="F8:F307">
    <cfRule type="cellIs" dxfId="4" priority="1" operator="equal">
      <formula>"Péssimo"</formula>
    </cfRule>
    <cfRule type="cellIs" dxfId="3" priority="2" operator="equal">
      <formula>"Excelente"</formula>
    </cfRule>
    <cfRule type="cellIs" dxfId="2" priority="3" operator="equal">
      <formula>"Regular"</formula>
    </cfRule>
    <cfRule type="cellIs" dxfId="1" priority="4" operator="equal">
      <formula>"Ruim"</formula>
    </cfRule>
    <cfRule type="cellIs" dxfId="0" priority="5" operator="equal">
      <formula>"Bom"</formula>
    </cfRule>
  </conditionalFormatting>
  <dataValidations count="2">
    <dataValidation type="whole" allowBlank="1" showInputMessage="1" showErrorMessage="1" errorTitle="Erro de operação!" error="_x000a_Informe um número entre 1 e 10." sqref="D8:D307">
      <formula1>1</formula1>
      <formula2>10</formula2>
    </dataValidation>
    <dataValidation type="list" allowBlank="1" showInputMessage="1" showErrorMessage="1" errorTitle="Erro de operação!" error="_x000a_Selecione um valor da lista." sqref="K8:K307">
      <formula1>"Sim,Não"</formula1>
    </dataValidation>
  </dataValidations>
  <pageMargins left="0.23622047244094491" right="0.23622047244094491" top="0.74803149606299213" bottom="0.74803149606299213" header="0.31496062992125984" footer="0.31496062992125984"/>
  <pageSetup paperSize="9" scale="76" orientation="landscape" horizontalDpi="4294967292" verticalDpi="4294967292" r:id="rId1"/>
  <headerFooter>
    <oddHeader>&amp;C&amp;"Arial,Negrito"&amp;14PROCESSO DE SELEÇÃO DE PESSOAS&amp;"Arial,Normal"&amp;10
&amp;11Candidatos Finalistas do Processo</oddHeader>
    <oddFooter>&amp;LImpresso em &amp;D as &amp;T&amp;RPágina &amp;P de &amp;N</oddFooter>
  </headerFooter>
  <colBreaks count="1" manualBreakCount="1">
    <brk id="12" min="5" max="30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18</vt:i4>
      </vt:variant>
      <vt:variant>
        <vt:lpstr>Intervalos nomeados</vt:lpstr>
      </vt:variant>
      <vt:variant>
        <vt:i4>8</vt:i4>
      </vt:variant>
    </vt:vector>
  </HeadingPairs>
  <TitlesOfParts>
    <vt:vector size="26" baseType="lpstr">
      <vt:lpstr>Cad</vt:lpstr>
      <vt:lpstr>Proc</vt:lpstr>
      <vt:lpstr>Mapa</vt:lpstr>
      <vt:lpstr>Etapa1</vt:lpstr>
      <vt:lpstr>Etapa2</vt:lpstr>
      <vt:lpstr>Etapa3</vt:lpstr>
      <vt:lpstr>Etapa4</vt:lpstr>
      <vt:lpstr>Etapa5</vt:lpstr>
      <vt:lpstr>Apro</vt:lpstr>
      <vt:lpstr>FunilGer</vt:lpstr>
      <vt:lpstr>FunilPro</vt:lpstr>
      <vt:lpstr>Rel</vt:lpstr>
      <vt:lpstr>Das</vt:lpstr>
      <vt:lpstr>Ini</vt:lpstr>
      <vt:lpstr>Duv</vt:lpstr>
      <vt:lpstr>Sug</vt:lpstr>
      <vt:lpstr>Sou</vt:lpstr>
      <vt:lpstr>Dados</vt:lpstr>
      <vt:lpstr>Apro!Area_de_impressao</vt:lpstr>
      <vt:lpstr>Das!Area_de_impressao</vt:lpstr>
      <vt:lpstr>FunilGer!Area_de_impressao</vt:lpstr>
      <vt:lpstr>FunilPro!Area_de_impressao</vt:lpstr>
      <vt:lpstr>Mapa!Area_de_impressao</vt:lpstr>
      <vt:lpstr>Rel!Area_de_impressao</vt:lpstr>
      <vt:lpstr>Apro!Titulos_de_impressao</vt:lpstr>
      <vt:lpstr>Mapa!Titulos_de_impressao</vt:lpstr>
    </vt:vector>
  </TitlesOfParts>
  <Company>LUZ.vc</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Avila</dc:creator>
  <cp:lastModifiedBy>Flavio Dias de Souza</cp:lastModifiedBy>
  <cp:lastPrinted>2023-02-03T17:59:32Z</cp:lastPrinted>
  <dcterms:created xsi:type="dcterms:W3CDTF">2005-06-17T04:21:50Z</dcterms:created>
  <dcterms:modified xsi:type="dcterms:W3CDTF">2023-02-06T12:39:06Z</dcterms:modified>
</cp:coreProperties>
</file>