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EstaPastaDeTrabalho"/>
  <bookViews>
    <workbookView xWindow="32760" yWindow="32760" windowWidth="20490" windowHeight="8820" tabRatio="0" firstSheet="6" activeTab="6"/>
  </bookViews>
  <sheets>
    <sheet name="Agua" sheetId="55" r:id="rId1"/>
    <sheet name="Sim1" sheetId="57" r:id="rId2"/>
    <sheet name="Energia" sheetId="58" r:id="rId3"/>
    <sheet name="Sim2" sheetId="59" r:id="rId4"/>
    <sheet name="Rel" sheetId="60" r:id="rId5"/>
    <sheet name="Dash" sheetId="61" r:id="rId6"/>
    <sheet name="Ini" sheetId="63" r:id="rId7"/>
    <sheet name="Duv" sheetId="64" r:id="rId8"/>
    <sheet name="Sug" sheetId="65" r:id="rId9"/>
    <sheet name="Sou" sheetId="66" r:id="rId10"/>
    <sheet name="aux" sheetId="62" state="hidden" r:id="rId11"/>
  </sheets>
  <definedNames>
    <definedName name="__xlcn.WorksheetConnection_ProC5H561" hidden="1">#REF!</definedName>
    <definedName name="_xlnm._FilterDatabase" localSheetId="1" hidden="1">'Sim1'!$C$8:$H$58</definedName>
    <definedName name="_xlnm._FilterDatabase" localSheetId="3" hidden="1">'Sim2'!$C$8:$H$58</definedName>
    <definedName name="_xlnm.Print_Area" localSheetId="5">Dash!$C$3:$O$17</definedName>
    <definedName name="_xlnm.Print_Area" localSheetId="4">Rel!$C$4:$P$40</definedName>
  </definedNames>
  <calcPr calcId="145621" concurrentCalc="0"/>
  <fileRecoveryPr autoRecover="0"/>
</workbook>
</file>

<file path=xl/calcChain.xml><?xml version="1.0" encoding="utf-8"?>
<calcChain xmlns="http://schemas.openxmlformats.org/spreadsheetml/2006/main">
  <c r="E9" i="60" l="1"/>
  <c r="F9" i="60"/>
  <c r="G9" i="60"/>
  <c r="H9" i="60"/>
  <c r="I9" i="60"/>
  <c r="J9" i="60"/>
  <c r="K9" i="60"/>
  <c r="L9" i="60"/>
  <c r="M9" i="60"/>
  <c r="N9" i="60"/>
  <c r="O9" i="60"/>
  <c r="D9" i="60"/>
  <c r="E9" i="58"/>
  <c r="F9" i="58"/>
  <c r="G9" i="58"/>
  <c r="H9" i="58"/>
  <c r="I9" i="58"/>
  <c r="J9" i="58"/>
  <c r="K9" i="58"/>
  <c r="L9" i="58"/>
  <c r="M9" i="58"/>
  <c r="N9" i="58"/>
  <c r="O9" i="58"/>
  <c r="D9" i="58"/>
  <c r="D9" i="55"/>
  <c r="E9" i="55"/>
  <c r="F9" i="55"/>
  <c r="G9" i="55"/>
  <c r="H9" i="55"/>
  <c r="I9" i="55"/>
  <c r="J9" i="55"/>
  <c r="K9" i="55"/>
  <c r="L9" i="55"/>
  <c r="M9" i="55"/>
  <c r="N9" i="55"/>
  <c r="O9" i="55"/>
  <c r="K8" i="55"/>
  <c r="M8" i="55"/>
  <c r="P7" i="58"/>
  <c r="P6" i="58"/>
  <c r="P9" i="58"/>
  <c r="E16" i="61"/>
  <c r="F9" i="62"/>
  <c r="H11" i="59"/>
  <c r="H13" i="59"/>
  <c r="H14" i="59"/>
  <c r="H10" i="59"/>
  <c r="E7" i="59"/>
  <c r="F7" i="59"/>
  <c r="G7" i="59"/>
  <c r="H6" i="59"/>
  <c r="H9" i="59"/>
  <c r="H12" i="59"/>
  <c r="H15" i="59"/>
  <c r="H16" i="59"/>
  <c r="H17" i="59"/>
  <c r="H18" i="59"/>
  <c r="H19" i="59"/>
  <c r="H20" i="59"/>
  <c r="H21" i="59"/>
  <c r="H22" i="59"/>
  <c r="H23" i="59"/>
  <c r="H24" i="59"/>
  <c r="H25" i="59"/>
  <c r="H26" i="59"/>
  <c r="H27" i="59"/>
  <c r="H28" i="59"/>
  <c r="H29" i="59"/>
  <c r="H30" i="59"/>
  <c r="H31" i="59"/>
  <c r="H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58" i="59"/>
  <c r="H13" i="57"/>
  <c r="H14" i="57"/>
  <c r="H15" i="57"/>
  <c r="H16" i="57"/>
  <c r="H17" i="57"/>
  <c r="H18" i="57"/>
  <c r="H19" i="57"/>
  <c r="H20" i="57"/>
  <c r="H21" i="57"/>
  <c r="H22" i="57"/>
  <c r="H23" i="57"/>
  <c r="H24" i="57"/>
  <c r="H25" i="57"/>
  <c r="H26" i="57"/>
  <c r="H27" i="57"/>
  <c r="H28" i="57"/>
  <c r="H29" i="57"/>
  <c r="H30" i="57"/>
  <c r="H31" i="57"/>
  <c r="H32" i="57"/>
  <c r="H33" i="57"/>
  <c r="H34" i="57"/>
  <c r="H35" i="57"/>
  <c r="H36" i="57"/>
  <c r="H37" i="57"/>
  <c r="H38" i="57"/>
  <c r="H39" i="57"/>
  <c r="H40" i="57"/>
  <c r="H41" i="57"/>
  <c r="H42" i="57"/>
  <c r="H43" i="57"/>
  <c r="H44" i="57"/>
  <c r="H45" i="57"/>
  <c r="H46" i="57"/>
  <c r="H47" i="57"/>
  <c r="H48" i="57"/>
  <c r="H49" i="57"/>
  <c r="H50" i="57"/>
  <c r="H51" i="57"/>
  <c r="H52" i="57"/>
  <c r="H53" i="57"/>
  <c r="H54" i="57"/>
  <c r="H55" i="57"/>
  <c r="H56" i="57"/>
  <c r="H57" i="57"/>
  <c r="H58" i="57"/>
  <c r="H10" i="57"/>
  <c r="H11" i="57"/>
  <c r="H12" i="57"/>
  <c r="H9" i="57"/>
  <c r="C6" i="57"/>
  <c r="F6" i="57"/>
  <c r="P7" i="55"/>
  <c r="P6" i="55"/>
  <c r="G12" i="62"/>
  <c r="P9" i="55"/>
  <c r="C16" i="61"/>
  <c r="B9" i="62"/>
  <c r="B12" i="62"/>
  <c r="E11" i="60"/>
  <c r="F11" i="60"/>
  <c r="G11" i="60"/>
  <c r="H11" i="60"/>
  <c r="I11" i="60"/>
  <c r="J11" i="60"/>
  <c r="K11" i="60"/>
  <c r="L11" i="60"/>
  <c r="M11" i="60"/>
  <c r="N11" i="60"/>
  <c r="O11" i="60"/>
  <c r="D11" i="60"/>
  <c r="B28" i="64"/>
  <c r="B27" i="64"/>
  <c r="C7" i="61"/>
  <c r="F5" i="62"/>
  <c r="F12" i="62"/>
  <c r="C12" i="62"/>
  <c r="B5" i="62"/>
  <c r="E10" i="61"/>
  <c r="P8" i="58"/>
  <c r="E13" i="61"/>
  <c r="E7" i="61"/>
  <c r="P8" i="55"/>
  <c r="C13" i="61"/>
  <c r="C10" i="61"/>
  <c r="E13" i="60"/>
  <c r="F13" i="60"/>
  <c r="G13" i="60"/>
  <c r="H13" i="60"/>
  <c r="I13" i="60"/>
  <c r="J13" i="60"/>
  <c r="K13" i="60"/>
  <c r="L13" i="60"/>
  <c r="M13" i="60"/>
  <c r="N13" i="60"/>
  <c r="O13" i="60"/>
  <c r="D13" i="60"/>
  <c r="E12" i="60"/>
  <c r="F12" i="60"/>
  <c r="G12" i="60"/>
  <c r="H12" i="60"/>
  <c r="I12" i="60"/>
  <c r="J12" i="60"/>
  <c r="K12" i="60"/>
  <c r="L12" i="60"/>
  <c r="M12" i="60"/>
  <c r="N12" i="60"/>
  <c r="O12" i="60"/>
  <c r="D12" i="60"/>
  <c r="P13" i="60"/>
  <c r="P12" i="60"/>
  <c r="E7" i="60"/>
  <c r="F7" i="60"/>
  <c r="G7" i="60"/>
  <c r="H7" i="60"/>
  <c r="I7" i="60"/>
  <c r="J7" i="60"/>
  <c r="K7" i="60"/>
  <c r="L7" i="60"/>
  <c r="M7" i="60"/>
  <c r="N7" i="60"/>
  <c r="O7" i="60"/>
  <c r="D7" i="60"/>
  <c r="E6" i="60"/>
  <c r="F6" i="60"/>
  <c r="G6" i="60"/>
  <c r="H6" i="60"/>
  <c r="I6" i="60"/>
  <c r="J6" i="60"/>
  <c r="K6" i="60"/>
  <c r="L6" i="60"/>
  <c r="M6" i="60"/>
  <c r="N6" i="60"/>
  <c r="O6" i="60"/>
  <c r="D6" i="60"/>
  <c r="P9" i="60"/>
  <c r="P7" i="60"/>
  <c r="P6" i="60"/>
  <c r="P8" i="60"/>
  <c r="O8" i="60"/>
  <c r="N8" i="60"/>
  <c r="M8" i="60"/>
  <c r="L8" i="60"/>
  <c r="K8" i="60"/>
  <c r="J8" i="60"/>
  <c r="I8" i="60"/>
  <c r="H8" i="60"/>
  <c r="G8" i="60"/>
  <c r="F8" i="60"/>
  <c r="E8" i="60"/>
  <c r="D8" i="60"/>
  <c r="O8" i="58"/>
  <c r="N8" i="58"/>
  <c r="M8" i="58"/>
  <c r="L8" i="58"/>
  <c r="K8" i="58"/>
  <c r="J8" i="58"/>
  <c r="I8" i="58"/>
  <c r="H8" i="58"/>
  <c r="G8" i="58"/>
  <c r="F8" i="58"/>
  <c r="E8" i="58"/>
  <c r="D8" i="58"/>
  <c r="F8" i="55"/>
  <c r="G8" i="55"/>
  <c r="H8" i="55"/>
  <c r="I8" i="55"/>
  <c r="J8" i="55"/>
  <c r="L8" i="55"/>
  <c r="N8" i="55"/>
  <c r="O8" i="55"/>
  <c r="E8" i="55"/>
  <c r="D8" i="55"/>
</calcChain>
</file>

<file path=xl/sharedStrings.xml><?xml version="1.0" encoding="utf-8"?>
<sst xmlns="http://schemas.openxmlformats.org/spreadsheetml/2006/main" count="165" uniqueCount="102">
  <si>
    <t>Meses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</si>
  <si>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</si>
  <si>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</si>
  <si>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</si>
  <si>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</si>
  <si>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</si>
  <si>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</si>
  <si>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</si>
  <si>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</si>
  <si>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</si>
  <si>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</si>
  <si>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</si>
  <si>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</si>
  <si>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</si>
  <si>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Meta</t>
  </si>
  <si>
    <t>Consumo Real</t>
  </si>
  <si>
    <t>Diferença R$</t>
  </si>
  <si>
    <t>Diferença %</t>
  </si>
  <si>
    <t>Valor do kW/h</t>
  </si>
  <si>
    <t>Adicional de bandeira</t>
  </si>
  <si>
    <t>ICMS</t>
  </si>
  <si>
    <t>PIS</t>
  </si>
  <si>
    <t>Cofins</t>
  </si>
  <si>
    <t>Total aproximado da Fatura</t>
  </si>
  <si>
    <t>Quantidade</t>
  </si>
  <si>
    <t>Tempo de uso (h/dia)</t>
  </si>
  <si>
    <t>Dias utilizados no mês</t>
  </si>
  <si>
    <t>Potência (W)</t>
  </si>
  <si>
    <t>Eletrodoméstico</t>
  </si>
  <si>
    <t>Geladeira</t>
  </si>
  <si>
    <t>Tv</t>
  </si>
  <si>
    <t>Chuveiro elétrico</t>
  </si>
  <si>
    <t>Total no mês (kWh)</t>
  </si>
  <si>
    <t>Consumo de Água</t>
  </si>
  <si>
    <t>Consumo de Energia</t>
  </si>
  <si>
    <t>Meta anual de consumo</t>
  </si>
  <si>
    <t>Consumo anual realizado</t>
  </si>
  <si>
    <t>Energia</t>
  </si>
  <si>
    <t>Mostrador</t>
  </si>
  <si>
    <t>Area 1</t>
  </si>
  <si>
    <t>Area 2</t>
  </si>
  <si>
    <t>Area 3</t>
  </si>
  <si>
    <t>Area 4</t>
  </si>
  <si>
    <t>Ponteiro</t>
  </si>
  <si>
    <t>Posição</t>
  </si>
  <si>
    <t>Coordenadas</t>
  </si>
  <si>
    <t>Y</t>
  </si>
  <si>
    <t>X</t>
  </si>
  <si>
    <t>Base</t>
  </si>
  <si>
    <t>Ponta</t>
  </si>
  <si>
    <t>Água</t>
  </si>
  <si>
    <t>% da meta de Água</t>
  </si>
  <si>
    <t>% da meta de Energia</t>
  </si>
  <si>
    <t>Gráfico de consumo mensal</t>
  </si>
  <si>
    <t>Gráfico de consumo</t>
  </si>
  <si>
    <t>Valor do m³</t>
  </si>
  <si>
    <t>Item</t>
  </si>
  <si>
    <t>Torneira do banheiro</t>
  </si>
  <si>
    <t>Torneira da cozinha</t>
  </si>
  <si>
    <t>Descarga sanitária</t>
  </si>
  <si>
    <t>Tempo médio por acionamento (seg)</t>
  </si>
  <si>
    <t>Acionamentos por dia</t>
  </si>
  <si>
    <t>Total no mês (m³)</t>
  </si>
  <si>
    <t>Multiplicador</t>
  </si>
  <si>
    <t>Total de m³ no mês</t>
  </si>
  <si>
    <t>Vazão (litros por segundo)</t>
  </si>
  <si>
    <t>PLANILHA DE</t>
  </si>
  <si>
    <t>RELATÓRIOS</t>
  </si>
  <si>
    <t>1. Posso adicionar mais linhas e colunas na planilha?</t>
  </si>
  <si>
    <t>5. Como desbloquear a planilha?</t>
  </si>
  <si>
    <t xml:space="preserve">Nós recomendamos fortemente que você utilize a estrutura pronta apresentada, pois existem diversas fórmulas que podem ser afetadas pela adição de linhas e colunas. Além disso, para facilitar o preenchimento mantemos a planilha desbloqueada apenas nos locais para preenchimento. </t>
  </si>
  <si>
    <t>Basta entrar no menu superior "Revisão" e escolher o item desproteger planilha no grupo Alterações. As planilhas não possuem senhas, apenas estão bloqueadas para melhorar a usabilidade delas.</t>
  </si>
  <si>
    <t>2. Posso remover linhas?</t>
  </si>
  <si>
    <t>6. Como redimensiono uma coluna ou linha da planilha?</t>
  </si>
  <si>
    <t>Com a planilha desbloqueada(ver pergunta 5), clique sobre o número da linha com o botão diretiro e escolha a opção altura da linha no caso das linhas ou na letra da coluna com o botão direito e escolha a opção largura da coluna no caso de colunas.</t>
  </si>
  <si>
    <t>3. Para que servem os alertas?</t>
  </si>
  <si>
    <t>7. Como faço para imprimir uma planilha?</t>
  </si>
  <si>
    <t>Eles são avisos sobre como a sua projeção está. A partir deles, você pode refinar suas projeções e pensar em medidas mais agressivas para tornar seu projeto mais agressivo.</t>
  </si>
  <si>
    <t>Escolha Opção Arquivo e vá ao item imprimir no seu menu superior.</t>
  </si>
  <si>
    <t>4. Essa planilha pode ser apresentada para instituições financeiras?</t>
  </si>
  <si>
    <t>8. Como mudo a moeda da planilha?</t>
  </si>
  <si>
    <t>Sim. Porém esses dados não garantem aprovações ou reprovações por parte dessas instituições. Sendo usados como dados complementares.</t>
  </si>
  <si>
    <t>Selecione os campos que deseja mudar a moeda. Clique com o botão direito escolha a opção formatar células. Altere o símbolo para o formato que desejar na guia Número.</t>
  </si>
  <si>
    <t>Planilha de Cadastro de Funcionários com Foto</t>
  </si>
  <si>
    <t>Veja mais</t>
  </si>
  <si>
    <t>Planilha de Priorização e Solução de Problemas</t>
  </si>
  <si>
    <t>Planilha Plano de Ação 5W2H</t>
  </si>
  <si>
    <t>Planilha Indicadores de RH</t>
  </si>
  <si>
    <t>Planilha Avaliação de Desempenho por Competências</t>
  </si>
  <si>
    <t>SOBRE A SOUZA</t>
  </si>
  <si>
    <t>CONTROLE DE ÁGUA</t>
  </si>
  <si>
    <t>CONTROLE DE ENERGIA</t>
  </si>
  <si>
    <t>DASHBOARD</t>
  </si>
  <si>
    <t>Veja de forma gráfica, os principais indicadores da sua planilha.</t>
  </si>
  <si>
    <t>Liquidificador</t>
  </si>
  <si>
    <t>Computador</t>
  </si>
  <si>
    <t>Máquina de lavar</t>
  </si>
  <si>
    <t>Com essa planilha você poderá acompanhar mensalmente o seu consumo de água e luz, estabelecendo metas de consumo para redução de gastos.</t>
  </si>
  <si>
    <t>Aqui você vai simular seu gasto com água que te ajudará a definir uma meta mensal de consumo. Também colocará os seus custos com água e verá o andamento mês a mês em relação a meta estipulada.</t>
  </si>
  <si>
    <t>Aqui você vai simular seu gasto com energia elétrica que te ajudará a definir uma meta mensal de consumo. Também colocará os seus custos com energia elétrica e verá o andamento mês a mês em relação a meta estipulada.</t>
  </si>
  <si>
    <t>Veja o resultado do preenchimento da sua planilha, em tabelas de dados e gráficos, comparando mensalmente o consumo em relação a meta estipulada.</t>
  </si>
  <si>
    <t>CONTROLE DE CONSUMO DE ÁGUA E LUZ - Demonstrativa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</si>
</sst>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R$&quot;#,##0.00"/>
    <numFmt numFmtId="165" formatCode="&quot;R$&quot;#,##0.0000"/>
    <numFmt numFmtId="166" formatCode="&quot;R$&quot;#,##0"/>
    <numFmt numFmtId="167" formatCode="#.00\ &quot;kWh&quot;"/>
    <numFmt numFmtId="168" formatCode="0.00000E+00"/>
    <numFmt numFmtId="169" formatCode="#.00\ &quot;m³&quot;"/>
  </numFmts>
  <fonts count="3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 tint="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8"/>
      <color rgb="FF333333"/>
      <name val="Calibri"/>
      <family val="2"/>
      <scheme val="minor"/>
    </font>
    <font>
      <b/>
      <sz val="18"/>
      <name val="Calibri"/>
      <family val="2"/>
      <scheme val="minor"/>
    </font>
    <font>
      <sz val="10.5"/>
      <color rgb="FF59595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rgb="FF595959"/>
      <name val="Calibri"/>
      <family val="2"/>
      <scheme val="minor"/>
    </font>
    <font>
      <b/>
      <sz val="16"/>
      <color rgb="FF595959"/>
      <name val="Calibri"/>
      <family val="2"/>
      <scheme val="minor"/>
    </font>
    <font>
      <sz val="16"/>
      <color rgb="FF3366CC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6699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AEAEA"/>
        <bgColor indexed="64"/>
      </patternFill>
    </fill>
  </fills>
  <borders count="15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5" fillId="0" borderId="0" applyNumberFormat="0" applyFill="0" applyBorder="0" applyAlignment="0" applyProtection="0"/>
    <xf numFmtId="0" fontId="17" fillId="0" borderId="0"/>
    <xf numFmtId="0" fontId="1" fillId="0" borderId="0"/>
  </cellStyleXfs>
  <cellXfs count="136">
    <xf numFmtId="0" fontId="0" fillId="0" borderId="0" xfId="0"/>
    <xf numFmtId="0" fontId="7" fillId="2" borderId="0" xfId="1" applyFont="1" applyFill="1" applyBorder="1" applyAlignment="1" applyProtection="1">
      <alignment horizontal="left" vertical="center" indent="1"/>
    </xf>
    <xf numFmtId="0" fontId="7" fillId="2" borderId="0" xfId="0" applyFont="1" applyFill="1" applyBorder="1" applyAlignment="1" applyProtection="1">
      <alignment horizontal="left" vertical="center" indent="1"/>
    </xf>
    <xf numFmtId="0" fontId="6" fillId="2" borderId="0" xfId="0" applyFont="1" applyFill="1" applyBorder="1" applyAlignment="1" applyProtection="1">
      <alignment horizontal="left" vertical="center" indent="1"/>
    </xf>
    <xf numFmtId="0" fontId="7" fillId="0" borderId="0" xfId="1" applyFont="1" applyFill="1" applyBorder="1" applyAlignment="1" applyProtection="1">
      <alignment horizontal="left" vertical="center" indent="1"/>
    </xf>
    <xf numFmtId="0" fontId="7" fillId="0" borderId="0" xfId="0" applyFont="1" applyFill="1" applyBorder="1" applyAlignment="1" applyProtection="1">
      <alignment horizontal="left" vertical="center" indent="1"/>
    </xf>
    <xf numFmtId="0" fontId="6" fillId="0" borderId="0" xfId="0" applyFont="1" applyFill="1" applyBorder="1" applyAlignment="1" applyProtection="1">
      <alignment horizontal="left" vertical="center" indent="1"/>
    </xf>
    <xf numFmtId="0" fontId="10" fillId="5" borderId="5" xfId="0" applyFont="1" applyFill="1" applyBorder="1" applyAlignment="1" applyProtection="1">
      <alignment horizontal="left" vertical="center" indent="1"/>
    </xf>
    <xf numFmtId="0" fontId="0" fillId="0" borderId="0" xfId="0" applyNumberFormat="1"/>
    <xf numFmtId="0" fontId="6" fillId="0" borderId="0" xfId="0" applyFont="1" applyFill="1" applyBorder="1" applyAlignment="1" applyProtection="1">
      <alignment horizontal="left" vertical="center" indent="1"/>
    </xf>
    <xf numFmtId="164" fontId="6" fillId="0" borderId="4" xfId="0" applyNumberFormat="1" applyFont="1" applyFill="1" applyBorder="1" applyAlignment="1" applyProtection="1">
      <alignment horizontal="left" vertical="center" indent="1"/>
      <protection locked="0"/>
    </xf>
    <xf numFmtId="165" fontId="6" fillId="0" borderId="4" xfId="0" applyNumberFormat="1" applyFont="1" applyFill="1" applyBorder="1" applyAlignment="1" applyProtection="1">
      <alignment horizontal="left" vertical="center" indent="1"/>
      <protection locked="0"/>
    </xf>
    <xf numFmtId="0" fontId="6" fillId="0" borderId="4" xfId="0" applyFont="1" applyFill="1" applyBorder="1" applyAlignment="1" applyProtection="1">
      <alignment horizontal="left" vertical="center" indent="1"/>
      <protection locked="0"/>
    </xf>
    <xf numFmtId="0" fontId="6" fillId="0" borderId="4" xfId="0" applyNumberFormat="1" applyFont="1" applyFill="1" applyBorder="1" applyAlignment="1" applyProtection="1">
      <alignment horizontal="left" vertical="center" indent="1"/>
      <protection locked="0"/>
    </xf>
    <xf numFmtId="0" fontId="6" fillId="0" borderId="1" xfId="0" applyFont="1" applyFill="1" applyBorder="1" applyAlignment="1" applyProtection="1">
      <alignment horizontal="left" vertical="center" indent="1"/>
      <protection locked="0"/>
    </xf>
    <xf numFmtId="0" fontId="6" fillId="0" borderId="1" xfId="0" applyNumberFormat="1" applyFont="1" applyFill="1" applyBorder="1" applyAlignment="1" applyProtection="1">
      <alignment horizontal="left" vertical="center" indent="1"/>
      <protection locked="0"/>
    </xf>
    <xf numFmtId="9" fontId="6" fillId="0" borderId="4" xfId="0" applyNumberFormat="1" applyFont="1" applyFill="1" applyBorder="1" applyAlignment="1" applyProtection="1">
      <alignment horizontal="left" vertical="center" indent="1"/>
      <protection locked="0"/>
    </xf>
    <xf numFmtId="10" fontId="6" fillId="0" borderId="4" xfId="0" applyNumberFormat="1" applyFont="1" applyFill="1" applyBorder="1" applyAlignment="1" applyProtection="1">
      <alignment horizontal="left" vertical="center" indent="1"/>
      <protection locked="0"/>
    </xf>
    <xf numFmtId="0" fontId="17" fillId="0" borderId="0" xfId="6" applyFont="1" applyFill="1" applyBorder="1" applyAlignment="1" applyProtection="1">
      <protection hidden="1"/>
    </xf>
    <xf numFmtId="0" fontId="18" fillId="0" borderId="0" xfId="6" applyFont="1" applyFill="1" applyBorder="1" applyAlignment="1" applyProtection="1">
      <alignment horizontal="left" vertical="center"/>
      <protection hidden="1"/>
    </xf>
    <xf numFmtId="0" fontId="7" fillId="0" borderId="0" xfId="6" applyFont="1" applyFill="1" applyBorder="1" applyAlignment="1" applyProtection="1">
      <alignment horizontal="center" vertical="center"/>
      <protection hidden="1"/>
    </xf>
    <xf numFmtId="0" fontId="0" fillId="0" borderId="0" xfId="0" applyFill="1"/>
    <xf numFmtId="0" fontId="0" fillId="0" borderId="0" xfId="0" applyFill="1" applyProtection="1"/>
    <xf numFmtId="0" fontId="5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horizontal="left" vertical="center" wrapText="1"/>
    </xf>
    <xf numFmtId="168" fontId="0" fillId="0" borderId="0" xfId="0" applyNumberFormat="1"/>
    <xf numFmtId="164" fontId="6" fillId="0" borderId="3" xfId="0" applyNumberFormat="1" applyFont="1" applyFill="1" applyBorder="1" applyAlignment="1" applyProtection="1">
      <alignment horizontal="left" vertical="center" indent="1"/>
      <protection locked="0"/>
    </xf>
    <xf numFmtId="164" fontId="6" fillId="0" borderId="2" xfId="0" applyNumberFormat="1" applyFont="1" applyFill="1" applyBorder="1" applyAlignment="1" applyProtection="1">
      <alignment horizontal="left" vertical="center" indent="1"/>
      <protection locked="0"/>
    </xf>
    <xf numFmtId="164" fontId="6" fillId="3" borderId="4" xfId="0" applyNumberFormat="1" applyFont="1" applyFill="1" applyBorder="1" applyAlignment="1" applyProtection="1">
      <alignment horizontal="left" vertical="center" indent="1"/>
      <protection hidden="1"/>
    </xf>
    <xf numFmtId="164" fontId="6" fillId="3" borderId="2" xfId="0" applyNumberFormat="1" applyFont="1" applyFill="1" applyBorder="1" applyAlignment="1" applyProtection="1">
      <alignment horizontal="left" vertical="center" indent="1"/>
      <protection hidden="1"/>
    </xf>
    <xf numFmtId="164" fontId="6" fillId="3" borderId="1" xfId="0" applyNumberFormat="1" applyFont="1" applyFill="1" applyBorder="1" applyAlignment="1" applyProtection="1">
      <alignment horizontal="left" vertical="center" indent="1"/>
      <protection hidden="1"/>
    </xf>
    <xf numFmtId="10" fontId="6" fillId="3" borderId="2" xfId="2" applyNumberFormat="1" applyFont="1" applyFill="1" applyBorder="1" applyAlignment="1" applyProtection="1">
      <alignment horizontal="left" vertical="center" indent="1"/>
      <protection hidden="1"/>
    </xf>
    <xf numFmtId="10" fontId="6" fillId="3" borderId="1" xfId="2" applyNumberFormat="1" applyFont="1" applyFill="1" applyBorder="1" applyAlignment="1" applyProtection="1">
      <alignment horizontal="left" vertical="center" indent="1"/>
      <protection hidden="1"/>
    </xf>
    <xf numFmtId="0" fontId="6" fillId="2" borderId="0" xfId="0" applyFont="1" applyFill="1" applyBorder="1" applyAlignment="1" applyProtection="1">
      <alignment horizontal="left" vertical="center" indent="1"/>
      <protection hidden="1"/>
    </xf>
    <xf numFmtId="0" fontId="7" fillId="2" borderId="0" xfId="1" applyFont="1" applyFill="1" applyBorder="1" applyAlignment="1" applyProtection="1">
      <alignment horizontal="left" vertical="center" indent="1"/>
      <protection hidden="1"/>
    </xf>
    <xf numFmtId="0" fontId="7" fillId="2" borderId="0" xfId="0" applyFont="1" applyFill="1" applyBorder="1" applyAlignment="1" applyProtection="1">
      <alignment horizontal="left" vertical="center" indent="1"/>
      <protection hidden="1"/>
    </xf>
    <xf numFmtId="0" fontId="0" fillId="0" borderId="0" xfId="0" applyFill="1" applyProtection="1"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12" fillId="0" borderId="0" xfId="0" applyFont="1" applyFill="1" applyAlignment="1" applyProtection="1">
      <alignment horizontal="left" vertical="center" wrapText="1"/>
      <protection hidden="1"/>
    </xf>
    <xf numFmtId="0" fontId="6" fillId="0" borderId="0" xfId="0" applyFont="1" applyFill="1" applyBorder="1" applyAlignment="1" applyProtection="1">
      <alignment horizontal="left" vertical="center" indent="1"/>
      <protection hidden="1"/>
    </xf>
    <xf numFmtId="0" fontId="7" fillId="0" borderId="0" xfId="1" applyFont="1" applyFill="1" applyBorder="1" applyAlignment="1" applyProtection="1">
      <alignment horizontal="left" vertical="center" indent="1"/>
      <protection hidden="1"/>
    </xf>
    <xf numFmtId="0" fontId="7" fillId="0" borderId="0" xfId="0" applyFont="1" applyFill="1" applyBorder="1" applyAlignment="1" applyProtection="1">
      <alignment horizontal="left" vertical="center" indent="1"/>
      <protection hidden="1"/>
    </xf>
    <xf numFmtId="0" fontId="10" fillId="5" borderId="5" xfId="0" applyFont="1" applyFill="1" applyBorder="1" applyAlignment="1" applyProtection="1">
      <alignment horizontal="left" vertical="center" indent="1"/>
      <protection hidden="1"/>
    </xf>
    <xf numFmtId="15" fontId="6" fillId="0" borderId="0" xfId="0" applyNumberFormat="1" applyFont="1" applyFill="1" applyBorder="1" applyAlignment="1" applyProtection="1">
      <alignment horizontal="left" vertical="center" indent="1"/>
      <protection hidden="1"/>
    </xf>
    <xf numFmtId="0" fontId="8" fillId="5" borderId="5" xfId="0" applyFont="1" applyFill="1" applyBorder="1" applyAlignment="1" applyProtection="1">
      <alignment horizontal="left" vertical="center" indent="1"/>
      <protection hidden="1"/>
    </xf>
    <xf numFmtId="164" fontId="6" fillId="3" borderId="3" xfId="0" applyNumberFormat="1" applyFont="1" applyFill="1" applyBorder="1" applyAlignment="1" applyProtection="1">
      <alignment horizontal="left" vertical="center" indent="1"/>
      <protection hidden="1"/>
    </xf>
    <xf numFmtId="10" fontId="6" fillId="3" borderId="1" xfId="0" applyNumberFormat="1" applyFont="1" applyFill="1" applyBorder="1" applyAlignment="1" applyProtection="1">
      <alignment horizontal="left" vertical="center" indent="1"/>
      <protection hidden="1"/>
    </xf>
    <xf numFmtId="0" fontId="9" fillId="0" borderId="0" xfId="0" applyFont="1" applyFill="1" applyBorder="1" applyAlignment="1" applyProtection="1">
      <alignment horizontal="left" indent="1"/>
      <protection hidden="1"/>
    </xf>
    <xf numFmtId="0" fontId="18" fillId="2" borderId="0" xfId="0" applyFont="1" applyFill="1" applyBorder="1" applyAlignment="1" applyProtection="1">
      <alignment horizontal="left" vertical="center" indent="1"/>
      <protection hidden="1"/>
    </xf>
    <xf numFmtId="0" fontId="20" fillId="0" borderId="0" xfId="0" applyFont="1" applyFill="1" applyProtection="1">
      <protection hidden="1"/>
    </xf>
    <xf numFmtId="0" fontId="18" fillId="0" borderId="0" xfId="0" applyFont="1" applyFill="1" applyBorder="1" applyAlignment="1" applyProtection="1">
      <alignment horizontal="left" vertical="center" indent="1"/>
      <protection hidden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0" fontId="4" fillId="6" borderId="1" xfId="0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 applyProtection="1">
      <alignment horizontal="left" vertical="center" indent="1"/>
      <protection hidden="1"/>
    </xf>
    <xf numFmtId="166" fontId="11" fillId="3" borderId="1" xfId="0" applyNumberFormat="1" applyFont="1" applyFill="1" applyBorder="1" applyAlignment="1" applyProtection="1">
      <alignment horizontal="center" vertical="center"/>
      <protection hidden="1"/>
    </xf>
    <xf numFmtId="164" fontId="6" fillId="0" borderId="0" xfId="0" applyNumberFormat="1" applyFont="1" applyFill="1" applyBorder="1" applyAlignment="1" applyProtection="1">
      <alignment horizontal="left" vertical="center" indent="1"/>
      <protection hidden="1"/>
    </xf>
    <xf numFmtId="0" fontId="9" fillId="0" borderId="0" xfId="0" applyFont="1" applyFill="1" applyBorder="1" applyAlignment="1" applyProtection="1">
      <alignment horizontal="left" vertical="center" indent="5"/>
      <protection hidden="1"/>
    </xf>
    <xf numFmtId="10" fontId="11" fillId="3" borderId="1" xfId="0" applyNumberFormat="1" applyFont="1" applyFill="1" applyBorder="1" applyAlignment="1" applyProtection="1">
      <alignment horizontal="center" vertical="center"/>
      <protection hidden="1"/>
    </xf>
    <xf numFmtId="10" fontId="11" fillId="3" borderId="1" xfId="2" applyNumberFormat="1" applyFont="1" applyFill="1" applyBorder="1" applyAlignment="1" applyProtection="1">
      <alignment horizontal="center" vertical="center"/>
      <protection hidden="1"/>
    </xf>
    <xf numFmtId="10" fontId="6" fillId="0" borderId="0" xfId="0" applyNumberFormat="1" applyFont="1" applyFill="1" applyBorder="1" applyAlignment="1" applyProtection="1">
      <alignment horizontal="left" vertical="center" indent="1"/>
      <protection hidden="1"/>
    </xf>
    <xf numFmtId="0" fontId="2" fillId="9" borderId="0" xfId="3" applyFill="1"/>
    <xf numFmtId="0" fontId="1" fillId="0" borderId="1" xfId="0" applyFont="1" applyFill="1" applyBorder="1" applyAlignment="1" applyProtection="1">
      <alignment horizontal="left" vertical="center" indent="1"/>
      <protection locked="0"/>
    </xf>
    <xf numFmtId="2" fontId="6" fillId="0" borderId="0" xfId="0" applyNumberFormat="1" applyFont="1" applyFill="1" applyBorder="1" applyAlignment="1" applyProtection="1">
      <alignment horizontal="left" vertical="center" indent="1"/>
    </xf>
    <xf numFmtId="0" fontId="10" fillId="5" borderId="9" xfId="0" applyFont="1" applyFill="1" applyBorder="1" applyAlignment="1" applyProtection="1">
      <alignment horizontal="left" vertical="center" indent="1"/>
      <protection hidden="1"/>
    </xf>
    <xf numFmtId="0" fontId="6" fillId="0" borderId="10" xfId="0" applyFont="1" applyFill="1" applyBorder="1" applyAlignment="1" applyProtection="1">
      <alignment horizontal="left" vertical="center" indent="1"/>
      <protection locked="0"/>
    </xf>
    <xf numFmtId="0" fontId="6" fillId="0" borderId="11" xfId="0" applyFont="1" applyFill="1" applyBorder="1" applyAlignment="1" applyProtection="1">
      <alignment horizontal="left" vertical="center" indent="1"/>
      <protection locked="0"/>
    </xf>
    <xf numFmtId="169" fontId="6" fillId="5" borderId="5" xfId="0" applyNumberFormat="1" applyFont="1" applyFill="1" applyBorder="1" applyAlignment="1" applyProtection="1">
      <alignment horizontal="left" vertical="center" indent="1"/>
      <protection hidden="1"/>
    </xf>
    <xf numFmtId="0" fontId="10" fillId="5" borderId="9" xfId="0" applyFont="1" applyFill="1" applyBorder="1" applyAlignment="1" applyProtection="1">
      <alignment horizontal="left" vertical="center" indent="1"/>
    </xf>
    <xf numFmtId="167" fontId="6" fillId="5" borderId="5" xfId="0" applyNumberFormat="1" applyFont="1" applyFill="1" applyBorder="1" applyAlignment="1" applyProtection="1">
      <alignment horizontal="left" vertical="center" indent="1"/>
      <protection hidden="1"/>
    </xf>
    <xf numFmtId="164" fontId="6" fillId="5" borderId="5" xfId="0" applyNumberFormat="1" applyFont="1" applyFill="1" applyBorder="1" applyAlignment="1" applyProtection="1">
      <alignment horizontal="left" vertical="center" indent="1"/>
      <protection hidden="1"/>
    </xf>
    <xf numFmtId="10" fontId="6" fillId="0" borderId="10" xfId="0" applyNumberFormat="1" applyFont="1" applyFill="1" applyBorder="1" applyAlignment="1" applyProtection="1">
      <alignment horizontal="left" vertical="center" indent="1"/>
      <protection locked="0"/>
    </xf>
    <xf numFmtId="0" fontId="2" fillId="9" borderId="0" xfId="3" applyFill="1" applyProtection="1">
      <protection hidden="1"/>
    </xf>
    <xf numFmtId="0" fontId="2" fillId="2" borderId="0" xfId="3" applyFill="1" applyProtection="1">
      <protection hidden="1"/>
    </xf>
    <xf numFmtId="0" fontId="2" fillId="0" borderId="0" xfId="3" applyFill="1" applyProtection="1">
      <protection hidden="1"/>
    </xf>
    <xf numFmtId="0" fontId="1" fillId="0" borderId="0" xfId="4" applyProtection="1">
      <protection hidden="1"/>
    </xf>
    <xf numFmtId="0" fontId="13" fillId="6" borderId="0" xfId="4" applyFont="1" applyFill="1" applyAlignment="1" applyProtection="1">
      <alignment vertical="center"/>
      <protection hidden="1"/>
    </xf>
    <xf numFmtId="0" fontId="13" fillId="6" borderId="0" xfId="4" applyFont="1" applyFill="1" applyAlignment="1" applyProtection="1">
      <alignment vertical="center"/>
      <protection hidden="1"/>
    </xf>
    <xf numFmtId="0" fontId="1" fillId="6" borderId="0" xfId="4" applyFill="1" applyProtection="1">
      <protection hidden="1"/>
    </xf>
    <xf numFmtId="0" fontId="31" fillId="6" borderId="0" xfId="4" applyFont="1" applyFill="1" applyAlignment="1" applyProtection="1">
      <alignment vertical="center"/>
      <protection hidden="1"/>
    </xf>
    <xf numFmtId="0" fontId="10" fillId="6" borderId="0" xfId="4" applyFont="1" applyFill="1" applyAlignment="1" applyProtection="1">
      <alignment vertical="center" wrapText="1"/>
      <protection hidden="1"/>
    </xf>
    <xf numFmtId="0" fontId="30" fillId="0" borderId="0" xfId="4" applyFont="1" applyAlignment="1" applyProtection="1">
      <alignment vertical="center"/>
      <protection hidden="1"/>
    </xf>
    <xf numFmtId="0" fontId="14" fillId="0" borderId="0" xfId="4" applyFont="1" applyAlignment="1" applyProtection="1">
      <alignment vertical="center"/>
      <protection hidden="1"/>
    </xf>
    <xf numFmtId="0" fontId="1" fillId="0" borderId="0" xfId="4" applyAlignment="1" applyProtection="1">
      <alignment vertical="center"/>
      <protection hidden="1"/>
    </xf>
    <xf numFmtId="0" fontId="1" fillId="0" borderId="0" xfId="4" applyAlignment="1" applyProtection="1">
      <alignment vertical="center"/>
      <protection hidden="1"/>
    </xf>
    <xf numFmtId="0" fontId="29" fillId="10" borderId="8" xfId="4" applyFont="1" applyFill="1" applyBorder="1" applyAlignment="1" applyProtection="1">
      <alignment horizontal="left" vertical="center" wrapText="1" indent="1"/>
      <protection hidden="1"/>
    </xf>
    <xf numFmtId="0" fontId="12" fillId="0" borderId="8" xfId="4" applyFont="1" applyBorder="1" applyAlignment="1" applyProtection="1">
      <alignment horizontal="left" vertical="center" wrapText="1" indent="1"/>
      <protection hidden="1"/>
    </xf>
    <xf numFmtId="0" fontId="12" fillId="0" borderId="8" xfId="4" applyFont="1" applyBorder="1" applyAlignment="1" applyProtection="1">
      <alignment vertical="center" wrapText="1"/>
      <protection hidden="1"/>
    </xf>
    <xf numFmtId="0" fontId="1" fillId="0" borderId="0" xfId="4" applyBorder="1" applyAlignment="1" applyProtection="1">
      <alignment vertical="center"/>
      <protection hidden="1"/>
    </xf>
    <xf numFmtId="0" fontId="29" fillId="10" borderId="7" xfId="4" applyFont="1" applyFill="1" applyBorder="1" applyAlignment="1" applyProtection="1">
      <alignment horizontal="left" vertical="center" wrapText="1" indent="1"/>
      <protection hidden="1"/>
    </xf>
    <xf numFmtId="0" fontId="16" fillId="0" borderId="0" xfId="4" applyFont="1" applyAlignment="1" applyProtection="1">
      <alignment vertical="center"/>
      <protection hidden="1"/>
    </xf>
    <xf numFmtId="0" fontId="1" fillId="0" borderId="0" xfId="4" applyBorder="1" applyAlignment="1" applyProtection="1">
      <alignment vertical="center" wrapText="1"/>
      <protection hidden="1"/>
    </xf>
    <xf numFmtId="0" fontId="18" fillId="0" borderId="0" xfId="7" applyFont="1" applyProtection="1">
      <protection hidden="1"/>
    </xf>
    <xf numFmtId="0" fontId="19" fillId="0" borderId="0" xfId="7" applyFont="1" applyAlignment="1" applyProtection="1">
      <alignment vertical="center"/>
      <protection hidden="1"/>
    </xf>
    <xf numFmtId="0" fontId="18" fillId="0" borderId="0" xfId="7" applyFont="1" applyAlignment="1" applyProtection="1">
      <alignment vertical="center"/>
      <protection hidden="1"/>
    </xf>
    <xf numFmtId="0" fontId="20" fillId="0" borderId="6" xfId="7" applyFont="1" applyBorder="1" applyAlignment="1" applyProtection="1">
      <alignment vertical="center" wrapText="1"/>
      <protection hidden="1"/>
    </xf>
    <xf numFmtId="0" fontId="20" fillId="0" borderId="0" xfId="7" applyFont="1" applyBorder="1" applyAlignment="1" applyProtection="1">
      <alignment vertical="center" wrapText="1"/>
      <protection hidden="1"/>
    </xf>
    <xf numFmtId="0" fontId="18" fillId="0" borderId="6" xfId="7" applyFont="1" applyBorder="1" applyAlignment="1" applyProtection="1">
      <alignment vertical="center" wrapText="1"/>
      <protection hidden="1"/>
    </xf>
    <xf numFmtId="0" fontId="18" fillId="0" borderId="0" xfId="7" applyFont="1" applyBorder="1" applyAlignment="1" applyProtection="1">
      <alignment vertical="center" wrapText="1"/>
      <protection hidden="1"/>
    </xf>
    <xf numFmtId="0" fontId="18" fillId="0" borderId="0" xfId="7" applyFont="1" applyAlignment="1" applyProtection="1">
      <protection hidden="1"/>
    </xf>
    <xf numFmtId="0" fontId="7" fillId="0" borderId="0" xfId="7" applyFont="1" applyProtection="1">
      <protection hidden="1"/>
    </xf>
    <xf numFmtId="0" fontId="21" fillId="0" borderId="0" xfId="7" applyFont="1" applyFill="1" applyAlignment="1" applyProtection="1">
      <protection hidden="1"/>
    </xf>
    <xf numFmtId="0" fontId="22" fillId="0" borderId="0" xfId="7" applyFont="1" applyFill="1" applyProtection="1">
      <protection hidden="1"/>
    </xf>
    <xf numFmtId="0" fontId="1" fillId="0" borderId="0" xfId="7" applyFill="1" applyProtection="1">
      <protection hidden="1"/>
    </xf>
    <xf numFmtId="0" fontId="23" fillId="0" borderId="0" xfId="7" applyFont="1" applyFill="1" applyAlignment="1" applyProtection="1">
      <alignment vertical="center"/>
      <protection hidden="1"/>
    </xf>
    <xf numFmtId="0" fontId="1" fillId="3" borderId="0" xfId="7" applyFill="1" applyProtection="1">
      <protection hidden="1"/>
    </xf>
    <xf numFmtId="0" fontId="4" fillId="7" borderId="0" xfId="7" applyFont="1" applyFill="1" applyAlignment="1" applyProtection="1">
      <alignment horizontal="center" vertical="center"/>
      <protection hidden="1"/>
    </xf>
    <xf numFmtId="0" fontId="22" fillId="0" borderId="0" xfId="5" applyFont="1" applyAlignment="1" applyProtection="1">
      <alignment vertical="center"/>
      <protection hidden="1"/>
    </xf>
    <xf numFmtId="0" fontId="24" fillId="7" borderId="0" xfId="5" applyFont="1" applyFill="1" applyAlignment="1" applyProtection="1">
      <alignment horizontal="center" vertical="center"/>
      <protection hidden="1"/>
    </xf>
    <xf numFmtId="0" fontId="25" fillId="0" borderId="0" xfId="7" applyFont="1" applyAlignment="1" applyProtection="1">
      <alignment vertical="center"/>
      <protection hidden="1"/>
    </xf>
    <xf numFmtId="0" fontId="9" fillId="0" borderId="0" xfId="7" applyFont="1" applyAlignment="1" applyProtection="1">
      <alignment horizontal="center" vertical="center"/>
      <protection hidden="1"/>
    </xf>
    <xf numFmtId="0" fontId="26" fillId="0" borderId="0" xfId="7" applyFont="1" applyAlignment="1" applyProtection="1">
      <alignment vertical="center"/>
      <protection hidden="1"/>
    </xf>
    <xf numFmtId="0" fontId="1" fillId="0" borderId="0" xfId="7" applyProtection="1">
      <protection hidden="1"/>
    </xf>
    <xf numFmtId="0" fontId="19" fillId="0" borderId="0" xfId="7" applyFont="1" applyProtection="1">
      <protection hidden="1"/>
    </xf>
    <xf numFmtId="0" fontId="23" fillId="0" borderId="0" xfId="7" applyFont="1" applyAlignment="1" applyProtection="1">
      <alignment vertical="center"/>
      <protection hidden="1"/>
    </xf>
    <xf numFmtId="0" fontId="23" fillId="0" borderId="0" xfId="7" applyFont="1" applyAlignment="1" applyProtection="1">
      <alignment vertical="center" wrapText="1"/>
      <protection hidden="1"/>
    </xf>
    <xf numFmtId="0" fontId="27" fillId="0" borderId="0" xfId="7" applyFont="1" applyAlignment="1" applyProtection="1">
      <alignment horizontal="left" vertical="center"/>
      <protection hidden="1"/>
    </xf>
    <xf numFmtId="0" fontId="27" fillId="0" borderId="0" xfId="7" applyFont="1" applyAlignment="1" applyProtection="1">
      <alignment vertical="center"/>
      <protection hidden="1"/>
    </xf>
    <xf numFmtId="0" fontId="28" fillId="0" borderId="0" xfId="7" applyFont="1" applyProtection="1">
      <protection hidden="1"/>
    </xf>
    <xf numFmtId="0" fontId="1" fillId="0" borderId="0" xfId="3" applyFont="1" applyFill="1" applyProtection="1">
      <protection hidden="1"/>
    </xf>
    <xf numFmtId="0" fontId="21" fillId="0" borderId="0" xfId="7" applyFont="1" applyFill="1" applyProtection="1">
      <protection hidden="1"/>
    </xf>
    <xf numFmtId="0" fontId="1" fillId="8" borderId="0" xfId="7" applyFill="1" applyProtection="1">
      <protection hidden="1"/>
    </xf>
    <xf numFmtId="0" fontId="8" fillId="4" borderId="5" xfId="0" applyFont="1" applyFill="1" applyBorder="1" applyAlignment="1" applyProtection="1">
      <alignment horizontal="left" vertical="center" indent="1"/>
      <protection hidden="1"/>
    </xf>
    <xf numFmtId="0" fontId="6" fillId="0" borderId="0" xfId="0" applyFont="1" applyFill="1" applyBorder="1" applyAlignment="1" applyProtection="1">
      <alignment horizontal="left" vertical="center"/>
      <protection hidden="1"/>
    </xf>
    <xf numFmtId="0" fontId="9" fillId="0" borderId="0" xfId="0" applyFont="1" applyFill="1" applyBorder="1" applyAlignment="1" applyProtection="1">
      <alignment horizontal="left" vertical="center"/>
      <protection hidden="1"/>
    </xf>
    <xf numFmtId="0" fontId="18" fillId="0" borderId="0" xfId="0" applyFont="1" applyFill="1" applyBorder="1" applyAlignment="1" applyProtection="1">
      <alignment horizontal="left" vertical="center"/>
      <protection hidden="1"/>
    </xf>
    <xf numFmtId="164" fontId="6" fillId="11" borderId="3" xfId="0" applyNumberFormat="1" applyFont="1" applyFill="1" applyBorder="1" applyAlignment="1" applyProtection="1">
      <alignment horizontal="left" vertical="center" indent="1"/>
      <protection hidden="1"/>
    </xf>
    <xf numFmtId="164" fontId="6" fillId="11" borderId="4" xfId="0" applyNumberFormat="1" applyFont="1" applyFill="1" applyBorder="1" applyAlignment="1" applyProtection="1">
      <alignment horizontal="left" vertical="center" indent="1"/>
      <protection hidden="1"/>
    </xf>
    <xf numFmtId="164" fontId="6" fillId="11" borderId="2" xfId="0" applyNumberFormat="1" applyFont="1" applyFill="1" applyBorder="1" applyAlignment="1" applyProtection="1">
      <alignment horizontal="left" vertical="center" indent="1"/>
      <protection hidden="1"/>
    </xf>
    <xf numFmtId="164" fontId="6" fillId="11" borderId="1" xfId="0" applyNumberFormat="1" applyFont="1" applyFill="1" applyBorder="1" applyAlignment="1" applyProtection="1">
      <alignment horizontal="left" vertical="center" indent="1"/>
      <protection hidden="1"/>
    </xf>
    <xf numFmtId="0" fontId="6" fillId="0" borderId="12" xfId="0" applyFont="1" applyFill="1" applyBorder="1" applyAlignment="1" applyProtection="1">
      <alignment horizontal="left" vertical="center" indent="1"/>
      <protection locked="0"/>
    </xf>
    <xf numFmtId="0" fontId="6" fillId="0" borderId="12" xfId="0" applyNumberFormat="1" applyFont="1" applyFill="1" applyBorder="1" applyAlignment="1" applyProtection="1">
      <alignment horizontal="left" vertical="center" indent="1"/>
      <protection locked="0"/>
    </xf>
    <xf numFmtId="0" fontId="6" fillId="0" borderId="13" xfId="0" applyFont="1" applyFill="1" applyBorder="1" applyAlignment="1" applyProtection="1">
      <alignment horizontal="left" vertical="center" indent="1"/>
      <protection locked="0"/>
    </xf>
    <xf numFmtId="169" fontId="6" fillId="5" borderId="14" xfId="0" applyNumberFormat="1" applyFont="1" applyFill="1" applyBorder="1" applyAlignment="1" applyProtection="1">
      <alignment horizontal="left" vertical="center" indent="1"/>
      <protection hidden="1"/>
    </xf>
    <xf numFmtId="0" fontId="6" fillId="5" borderId="5" xfId="0" applyFont="1" applyFill="1" applyBorder="1" applyAlignment="1" applyProtection="1">
      <alignment horizontal="left" vertical="center" indent="1"/>
      <protection hidden="1"/>
    </xf>
    <xf numFmtId="0" fontId="6" fillId="5" borderId="5" xfId="0" applyNumberFormat="1" applyFont="1" applyFill="1" applyBorder="1" applyAlignment="1" applyProtection="1">
      <alignment horizontal="left" vertical="center" indent="1"/>
      <protection hidden="1"/>
    </xf>
    <xf numFmtId="2" fontId="6" fillId="0" borderId="10" xfId="0" applyNumberFormat="1" applyFont="1" applyFill="1" applyBorder="1" applyAlignment="1" applyProtection="1">
      <alignment horizontal="left" vertical="center" indent="1"/>
      <protection locked="0"/>
    </xf>
  </cellXfs>
  <cellStyles count="8">
    <cellStyle name="Hiperlink" xfId="1" builtinId="8"/>
    <cellStyle name="Hiperlink 2" xfId="5"/>
    <cellStyle name="Normal" xfId="0" builtinId="0"/>
    <cellStyle name="Normal 2" xfId="3"/>
    <cellStyle name="Normal 2 2" xfId="6"/>
    <cellStyle name="Normal 2 3" xfId="7"/>
    <cellStyle name="Normal 3" xfId="4"/>
    <cellStyle name="Porcentagem" xfId="2" builtinId="5"/>
  </cellStyles>
  <dxfs count="8"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55B03E"/>
        </patternFill>
      </fill>
    </dxf>
    <dxf>
      <font>
        <color theme="0"/>
      </font>
      <fill>
        <patternFill>
          <bgColor rgb="FF55B03E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55B03E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55B03E"/>
        </patternFill>
      </fill>
    </dxf>
  </dxfs>
  <tableStyles count="0" defaultTableStyle="TableStyleMedium9" defaultPivotStyle="PivotStyleMedium7"/>
  <colors>
    <mruColors>
      <color rgb="FFEAEAEA"/>
      <color rgb="FF66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Agua!$C$6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numFmt formatCode="\R\$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Agua!$D$5:$O$5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Agua!$D$6:$O$6</c:f>
              <c:numCache>
                <c:formatCode>"R$"#,##0.00</c:formatCode>
                <c:ptCount val="12"/>
                <c:pt idx="0">
                  <c:v>130</c:v>
                </c:pt>
                <c:pt idx="1">
                  <c:v>130</c:v>
                </c:pt>
                <c:pt idx="2">
                  <c:v>130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E6D-4BB9-93A7-9D6EDE35364F}"/>
            </c:ext>
          </c:extLst>
        </c:ser>
        <c:ser>
          <c:idx val="1"/>
          <c:order val="1"/>
          <c:tx>
            <c:strRef>
              <c:f>Agua!$C$7</c:f>
              <c:strCache>
                <c:ptCount val="1"/>
                <c:pt idx="0">
                  <c:v>Consumo Real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\R\$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Agua!$D$5:$O$5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Agua!$D$7:$O$7</c:f>
              <c:numCache>
                <c:formatCode>"R$"#,##0.00</c:formatCode>
                <c:ptCount val="12"/>
                <c:pt idx="0">
                  <c:v>77</c:v>
                </c:pt>
                <c:pt idx="1">
                  <c:v>51</c:v>
                </c:pt>
                <c:pt idx="2">
                  <c:v>76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E6D-4BB9-93A7-9D6EDE353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96049152"/>
        <c:axId val="196067328"/>
      </c:barChart>
      <c:catAx>
        <c:axId val="19604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067328"/>
        <c:crosses val="autoZero"/>
        <c:auto val="1"/>
        <c:lblAlgn val="ctr"/>
        <c:lblOffset val="100"/>
        <c:noMultiLvlLbl val="0"/>
      </c:catAx>
      <c:valAx>
        <c:axId val="196067328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19604915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Energia!$C$6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numFmt formatCode="\R\$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Energia!$D$5:$O$5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Energia!$D$6:$O$6</c:f>
              <c:numCache>
                <c:formatCode>"R$"#,##0.00</c:formatCode>
                <c:ptCount val="12"/>
                <c:pt idx="0">
                  <c:v>141</c:v>
                </c:pt>
                <c:pt idx="1">
                  <c:v>141</c:v>
                </c:pt>
                <c:pt idx="2">
                  <c:v>141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788-4618-8FE5-03C63F69DE5C}"/>
            </c:ext>
          </c:extLst>
        </c:ser>
        <c:ser>
          <c:idx val="1"/>
          <c:order val="1"/>
          <c:tx>
            <c:strRef>
              <c:f>Energia!$C$7</c:f>
              <c:strCache>
                <c:ptCount val="1"/>
                <c:pt idx="0">
                  <c:v>Consumo Real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\R\$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Energia!$D$5:$O$5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Energia!$D$7:$O$7</c:f>
              <c:numCache>
                <c:formatCode>"R$"#,##0.00</c:formatCode>
                <c:ptCount val="12"/>
                <c:pt idx="0">
                  <c:v>133</c:v>
                </c:pt>
                <c:pt idx="1">
                  <c:v>151</c:v>
                </c:pt>
                <c:pt idx="2">
                  <c:v>160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788-4618-8FE5-03C63F69D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16429696"/>
        <c:axId val="216431232"/>
      </c:barChart>
      <c:catAx>
        <c:axId val="21642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6431232"/>
        <c:crosses val="autoZero"/>
        <c:auto val="1"/>
        <c:lblAlgn val="ctr"/>
        <c:lblOffset val="100"/>
        <c:noMultiLvlLbl val="0"/>
      </c:catAx>
      <c:valAx>
        <c:axId val="216431232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216429696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100"/>
              <a:t>Consolidado Mensal (Água + Luz)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Rel!$C$6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Rel!$D$5:$O$5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Rel!$D$6:$O$6</c:f>
              <c:numCache>
                <c:formatCode>"R$"#,##0.00</c:formatCode>
                <c:ptCount val="12"/>
                <c:pt idx="0">
                  <c:v>271</c:v>
                </c:pt>
                <c:pt idx="1">
                  <c:v>271</c:v>
                </c:pt>
                <c:pt idx="2">
                  <c:v>271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CD0-4E3A-95F0-2D466BBEA4CA}"/>
            </c:ext>
          </c:extLst>
        </c:ser>
        <c:ser>
          <c:idx val="1"/>
          <c:order val="1"/>
          <c:tx>
            <c:strRef>
              <c:f>Rel!$C$7</c:f>
              <c:strCache>
                <c:ptCount val="1"/>
                <c:pt idx="0">
                  <c:v>Consumo Real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Rel!$D$5:$O$5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Rel!$D$7:$O$7</c:f>
              <c:numCache>
                <c:formatCode>"R$"#,##0.00</c:formatCode>
                <c:ptCount val="12"/>
                <c:pt idx="0">
                  <c:v>210</c:v>
                </c:pt>
                <c:pt idx="1">
                  <c:v>202</c:v>
                </c:pt>
                <c:pt idx="2">
                  <c:v>236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CD0-4E3A-95F0-2D466BBEA4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216566016"/>
        <c:axId val="216580096"/>
      </c:barChart>
      <c:lineChart>
        <c:grouping val="standard"/>
        <c:varyColors val="0"/>
        <c:ser>
          <c:idx val="2"/>
          <c:order val="2"/>
          <c:tx>
            <c:strRef>
              <c:f>Rel!$C$8</c:f>
              <c:strCache>
                <c:ptCount val="1"/>
                <c:pt idx="0">
                  <c:v>Diferença R$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Rel!$D$5:$O$5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Rel!$D$8:$O$8</c:f>
              <c:numCache>
                <c:formatCode>"R$"#,##0.00</c:formatCode>
                <c:ptCount val="12"/>
                <c:pt idx="0">
                  <c:v>-61</c:v>
                </c:pt>
                <c:pt idx="1">
                  <c:v>-69</c:v>
                </c:pt>
                <c:pt idx="2">
                  <c:v>-35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CD0-4E3A-95F0-2D466BBEA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566016"/>
        <c:axId val="216580096"/>
      </c:lineChart>
      <c:catAx>
        <c:axId val="21656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6580096"/>
        <c:crosses val="autoZero"/>
        <c:auto val="1"/>
        <c:lblAlgn val="ctr"/>
        <c:lblOffset val="100"/>
        <c:noMultiLvlLbl val="0"/>
      </c:catAx>
      <c:valAx>
        <c:axId val="216580096"/>
        <c:scaling>
          <c:orientation val="minMax"/>
        </c:scaling>
        <c:delete val="1"/>
        <c:axPos val="l"/>
        <c:numFmt formatCode="&quot;R$&quot;#,##0.00" sourceLinked="1"/>
        <c:majorTickMark val="none"/>
        <c:minorTickMark val="none"/>
        <c:tickLblPos val="nextTo"/>
        <c:crossAx val="216566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100"/>
              <a:t>Consumo Mensal Individual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6"/>
          <c:order val="0"/>
          <c:tx>
            <c:strRef>
              <c:f>Rel!$C$12</c:f>
              <c:strCache>
                <c:ptCount val="1"/>
                <c:pt idx="0">
                  <c:v>Consumo de Água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Rel!$D$5:$O$5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Rel!$D$12:$O$12</c:f>
              <c:numCache>
                <c:formatCode>"R$"#,##0.00</c:formatCode>
                <c:ptCount val="12"/>
                <c:pt idx="0">
                  <c:v>77</c:v>
                </c:pt>
                <c:pt idx="1">
                  <c:v>51</c:v>
                </c:pt>
                <c:pt idx="2">
                  <c:v>76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027-4A83-AB1E-367003AF27C2}"/>
            </c:ext>
          </c:extLst>
        </c:ser>
        <c:ser>
          <c:idx val="7"/>
          <c:order val="1"/>
          <c:tx>
            <c:strRef>
              <c:f>Rel!$C$13</c:f>
              <c:strCache>
                <c:ptCount val="1"/>
                <c:pt idx="0">
                  <c:v>Consumo de Energia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Rel!$D$5:$O$5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Rel!$D$13:$O$13</c:f>
              <c:numCache>
                <c:formatCode>"R$"#,##0.00</c:formatCode>
                <c:ptCount val="12"/>
                <c:pt idx="0">
                  <c:v>133</c:v>
                </c:pt>
                <c:pt idx="1">
                  <c:v>151</c:v>
                </c:pt>
                <c:pt idx="2">
                  <c:v>160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027-4A83-AB1E-367003AF27C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217074304"/>
        <c:axId val="217088384"/>
      </c:barChart>
      <c:catAx>
        <c:axId val="21707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7088384"/>
        <c:crosses val="autoZero"/>
        <c:auto val="1"/>
        <c:lblAlgn val="ctr"/>
        <c:lblOffset val="100"/>
        <c:noMultiLvlLbl val="0"/>
      </c:catAx>
      <c:valAx>
        <c:axId val="217088384"/>
        <c:scaling>
          <c:orientation val="minMax"/>
        </c:scaling>
        <c:delete val="1"/>
        <c:axPos val="l"/>
        <c:numFmt formatCode="&quot;R$&quot;#,##0.00" sourceLinked="1"/>
        <c:majorTickMark val="none"/>
        <c:minorTickMark val="none"/>
        <c:tickLblPos val="nextTo"/>
        <c:crossAx val="217074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81088548142009"/>
          <c:y val="0.10234752738201965"/>
          <c:w val="0.64194571073352669"/>
          <c:h val="0.7953049452359607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55B03E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3336-4925-8E78-BFBF8CB69E6C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336-4925-8E78-BFBF8CB69E6C}"/>
              </c:ext>
            </c:extLst>
          </c:dPt>
          <c:dPt>
            <c:idx val="2"/>
            <c:bubble3D val="0"/>
            <c:spPr>
              <a:solidFill>
                <a:srgbClr val="F0462E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3336-4925-8E78-BFBF8CB69E6C}"/>
              </c:ext>
            </c:extLst>
          </c:dPt>
          <c:dPt>
            <c:idx val="3"/>
            <c:bubble3D val="0"/>
            <c:spPr>
              <a:noFill/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336-4925-8E78-BFBF8CB69E6C}"/>
              </c:ext>
            </c:extLst>
          </c:dPt>
          <c:cat>
            <c:strRef>
              <c:f>aux!$A$2:$A$5</c:f>
              <c:strCache>
                <c:ptCount val="4"/>
                <c:pt idx="0">
                  <c:v>Area 1</c:v>
                </c:pt>
                <c:pt idx="1">
                  <c:v>Area 2</c:v>
                </c:pt>
                <c:pt idx="2">
                  <c:v>Area 3</c:v>
                </c:pt>
                <c:pt idx="3">
                  <c:v>Area 4</c:v>
                </c:pt>
              </c:strCache>
            </c:strRef>
          </c:cat>
          <c:val>
            <c:numRef>
              <c:f>aux!$B$2:$B$5</c:f>
              <c:numCache>
                <c:formatCode>General</c:formatCode>
                <c:ptCount val="4"/>
                <c:pt idx="0">
                  <c:v>50</c:v>
                </c:pt>
                <c:pt idx="1">
                  <c:v>25</c:v>
                </c:pt>
                <c:pt idx="2">
                  <c:v>25</c:v>
                </c:pt>
                <c:pt idx="3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336-4925-8E78-BFBF8CB69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0"/>
      </c:doughnutChart>
      <c:scatterChart>
        <c:scatterStyle val="smoothMarker"/>
        <c:varyColors val="0"/>
        <c:ser>
          <c:idx val="1"/>
          <c:order val="1"/>
          <c:spPr>
            <a:ln w="19050" cap="rnd">
              <a:solidFill>
                <a:schemeClr val="tx1">
                  <a:lumMod val="75000"/>
                  <a:lumOff val="25000"/>
                </a:schemeClr>
              </a:solidFill>
              <a:round/>
              <a:headEnd type="oval" w="med" len="med"/>
              <a:tailEnd type="arrow" w="med" len="med"/>
            </a:ln>
            <a:effectLst/>
          </c:spPr>
          <c:marker>
            <c:symbol val="none"/>
          </c:marker>
          <c:xVal>
            <c:numRef>
              <c:f>aux!$B$11:$B$12</c:f>
              <c:numCache>
                <c:formatCode>General</c:formatCode>
                <c:ptCount val="2"/>
                <c:pt idx="0">
                  <c:v>0</c:v>
                </c:pt>
                <c:pt idx="1">
                  <c:v>7.24348001617625E-2</c:v>
                </c:pt>
              </c:numCache>
            </c:numRef>
          </c:xVal>
          <c:yVal>
            <c:numRef>
              <c:f>aux!$C$11:$C$12</c:f>
              <c:numCache>
                <c:formatCode>General</c:formatCode>
                <c:ptCount val="2"/>
                <c:pt idx="0">
                  <c:v>0</c:v>
                </c:pt>
                <c:pt idx="1">
                  <c:v>0.99737314969149116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3336-4925-8E78-BFBF8CB69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894464"/>
        <c:axId val="216904448"/>
      </c:scatterChart>
      <c:valAx>
        <c:axId val="216894464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216904448"/>
        <c:crosses val="autoZero"/>
        <c:crossBetween val="midCat"/>
      </c:valAx>
      <c:valAx>
        <c:axId val="216904448"/>
        <c:scaling>
          <c:orientation val="minMax"/>
          <c:max val="1"/>
          <c:min val="-1"/>
        </c:scaling>
        <c:delete val="1"/>
        <c:axPos val="l"/>
        <c:numFmt formatCode="General" sourceLinked="1"/>
        <c:majorTickMark val="out"/>
        <c:minorTickMark val="none"/>
        <c:tickLblPos val="nextTo"/>
        <c:crossAx val="21689446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07595603733815"/>
          <c:y val="0.11124203711752281"/>
          <c:w val="0.55672237277928338"/>
          <c:h val="0.7397597218811533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55B03E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EDCB-4399-B526-6936CD9637D1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DCB-4399-B526-6936CD9637D1}"/>
              </c:ext>
            </c:extLst>
          </c:dPt>
          <c:dPt>
            <c:idx val="2"/>
            <c:bubble3D val="0"/>
            <c:spPr>
              <a:solidFill>
                <a:srgbClr val="F0462E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DCB-4399-B526-6936CD9637D1}"/>
              </c:ext>
            </c:extLst>
          </c:dPt>
          <c:dPt>
            <c:idx val="3"/>
            <c:bubble3D val="0"/>
            <c:spPr>
              <a:noFill/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DCB-4399-B526-6936CD9637D1}"/>
              </c:ext>
            </c:extLst>
          </c:dPt>
          <c:cat>
            <c:strRef>
              <c:f>aux!$E$2:$E$5</c:f>
              <c:strCache>
                <c:ptCount val="4"/>
                <c:pt idx="0">
                  <c:v>Area 1</c:v>
                </c:pt>
                <c:pt idx="1">
                  <c:v>Area 2</c:v>
                </c:pt>
                <c:pt idx="2">
                  <c:v>Area 3</c:v>
                </c:pt>
                <c:pt idx="3">
                  <c:v>Area 4</c:v>
                </c:pt>
              </c:strCache>
            </c:strRef>
          </c:cat>
          <c:val>
            <c:numRef>
              <c:f>aux!$F$2:$F$5</c:f>
              <c:numCache>
                <c:formatCode>General</c:formatCode>
                <c:ptCount val="4"/>
                <c:pt idx="0">
                  <c:v>50</c:v>
                </c:pt>
                <c:pt idx="1">
                  <c:v>25</c:v>
                </c:pt>
                <c:pt idx="2">
                  <c:v>25</c:v>
                </c:pt>
                <c:pt idx="3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DCB-4399-B526-6936CD963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0"/>
      </c:doughnutChart>
      <c:scatterChart>
        <c:scatterStyle val="smoothMarker"/>
        <c:varyColors val="0"/>
        <c:ser>
          <c:idx val="1"/>
          <c:order val="1"/>
          <c:spPr>
            <a:ln w="19050" cap="rnd">
              <a:solidFill>
                <a:schemeClr val="tx1">
                  <a:lumMod val="75000"/>
                  <a:lumOff val="25000"/>
                </a:schemeClr>
              </a:solidFill>
              <a:round/>
              <a:headEnd type="oval"/>
              <a:tailEnd type="arrow"/>
            </a:ln>
            <a:effectLst/>
          </c:spPr>
          <c:marker>
            <c:symbol val="none"/>
          </c:marker>
          <c:xVal>
            <c:numRef>
              <c:f>aux!$F$11:$F$12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aux!$G$11:$G$12</c:f>
              <c:numCache>
                <c:formatCode>0.00000E+00</c:formatCode>
                <c:ptCount val="2"/>
                <c:pt idx="0" formatCode="General">
                  <c:v>0</c:v>
                </c:pt>
                <c:pt idx="1">
                  <c:v>1.22514845490862E-16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EDCB-4399-B526-6936CD963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7012480"/>
        <c:axId val="217018368"/>
      </c:scatterChart>
      <c:valAx>
        <c:axId val="217012480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217018368"/>
        <c:crosses val="autoZero"/>
        <c:crossBetween val="midCat"/>
      </c:valAx>
      <c:valAx>
        <c:axId val="217018368"/>
        <c:scaling>
          <c:orientation val="minMax"/>
          <c:max val="1"/>
          <c:min val="-1"/>
        </c:scaling>
        <c:delete val="1"/>
        <c:axPos val="l"/>
        <c:numFmt formatCode="General" sourceLinked="1"/>
        <c:majorTickMark val="out"/>
        <c:minorTickMark val="none"/>
        <c:tickLblPos val="nextTo"/>
        <c:crossAx val="21701248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Rel!$C$12</c:f>
              <c:strCache>
                <c:ptCount val="1"/>
                <c:pt idx="0">
                  <c:v>Consumo de Água</c:v>
                </c:pt>
              </c:strCache>
            </c:strRef>
          </c:tx>
          <c:spPr>
            <a:solidFill>
              <a:srgbClr val="6699CC"/>
            </a:solidFill>
            <a:ln>
              <a:noFill/>
            </a:ln>
            <a:effectLst/>
          </c:spPr>
          <c:invertIfNegative val="0"/>
          <c:dLbls>
            <c:numFmt formatCode="\R\$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Rel!$D$11:$O$11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Rel!$D$12:$O$12</c:f>
              <c:numCache>
                <c:formatCode>"R$"#,##0.00</c:formatCode>
                <c:ptCount val="12"/>
                <c:pt idx="0">
                  <c:v>77</c:v>
                </c:pt>
                <c:pt idx="1">
                  <c:v>51</c:v>
                </c:pt>
                <c:pt idx="2">
                  <c:v>76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C4-43B5-B738-39C93B1BDBE3}"/>
            </c:ext>
          </c:extLst>
        </c:ser>
        <c:ser>
          <c:idx val="1"/>
          <c:order val="1"/>
          <c:tx>
            <c:strRef>
              <c:f>Rel!$C$13</c:f>
              <c:strCache>
                <c:ptCount val="1"/>
                <c:pt idx="0">
                  <c:v>Consumo de Energia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numFmt formatCode="\R\$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Rel!$D$11:$O$11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Rel!$D$13:$O$13</c:f>
              <c:numCache>
                <c:formatCode>"R$"#,##0.00</c:formatCode>
                <c:ptCount val="12"/>
                <c:pt idx="0">
                  <c:v>133</c:v>
                </c:pt>
                <c:pt idx="1">
                  <c:v>151</c:v>
                </c:pt>
                <c:pt idx="2">
                  <c:v>160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0C4-43B5-B738-39C93B1BD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17025920"/>
        <c:axId val="217052288"/>
      </c:barChart>
      <c:catAx>
        <c:axId val="217025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7052288"/>
        <c:crosses val="autoZero"/>
        <c:auto val="1"/>
        <c:lblAlgn val="ctr"/>
        <c:lblOffset val="100"/>
        <c:noMultiLvlLbl val="0"/>
      </c:catAx>
      <c:valAx>
        <c:axId val="217052288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217025920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Sim1'!A1"/><Relationship Id="rId7" Type="http://schemas.openxmlformats.org/officeDocument/2006/relationships/hyperlink" Target="#INI!A1"/><Relationship Id="rId2" Type="http://schemas.openxmlformats.org/officeDocument/2006/relationships/chart" Target="../charts/chart1.xml"/><Relationship Id="rId1" Type="http://schemas.openxmlformats.org/officeDocument/2006/relationships/hyperlink" Target="#Agua!A1"/><Relationship Id="rId6" Type="http://schemas.openxmlformats.org/officeDocument/2006/relationships/hyperlink" Target="#Dash!A1"/><Relationship Id="rId5" Type="http://schemas.openxmlformats.org/officeDocument/2006/relationships/hyperlink" Target="#Rel!A1"/><Relationship Id="rId4" Type="http://schemas.openxmlformats.org/officeDocument/2006/relationships/hyperlink" Target="#Energia!A1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hyperlink" Target="#Rel!A1"/><Relationship Id="rId3" Type="http://schemas.openxmlformats.org/officeDocument/2006/relationships/hyperlink" Target="#Sug!A1"/><Relationship Id="rId7" Type="http://schemas.openxmlformats.org/officeDocument/2006/relationships/hyperlink" Target="https://go.hotmart.com/I7664951N" TargetMode="External"/><Relationship Id="rId12" Type="http://schemas.openxmlformats.org/officeDocument/2006/relationships/hyperlink" Target="#Energia!A1"/><Relationship Id="rId2" Type="http://schemas.openxmlformats.org/officeDocument/2006/relationships/hyperlink" Target="#Duv!A1"/><Relationship Id="rId16" Type="http://schemas.openxmlformats.org/officeDocument/2006/relationships/image" Target="../media/image1.jpeg"/><Relationship Id="rId1" Type="http://schemas.openxmlformats.org/officeDocument/2006/relationships/hyperlink" Target="#Ini!A1"/><Relationship Id="rId6" Type="http://schemas.openxmlformats.org/officeDocument/2006/relationships/image" Target="../media/image5.png"/><Relationship Id="rId11" Type="http://schemas.openxmlformats.org/officeDocument/2006/relationships/hyperlink" Target="#Agua!A1"/><Relationship Id="rId5" Type="http://schemas.openxmlformats.org/officeDocument/2006/relationships/hyperlink" Target="https://www.souza.xyz/" TargetMode="External"/><Relationship Id="rId15" Type="http://schemas.openxmlformats.org/officeDocument/2006/relationships/hyperlink" Target="#INI!A1"/><Relationship Id="rId10" Type="http://schemas.openxmlformats.org/officeDocument/2006/relationships/image" Target="../media/image7.png"/><Relationship Id="rId4" Type="http://schemas.openxmlformats.org/officeDocument/2006/relationships/hyperlink" Target="#Sou!A1"/><Relationship Id="rId9" Type="http://schemas.openxmlformats.org/officeDocument/2006/relationships/hyperlink" Target="https://www.souza.xyz/blog/" TargetMode="External"/><Relationship Id="rId14" Type="http://schemas.openxmlformats.org/officeDocument/2006/relationships/hyperlink" Target="#Dash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Rel!A1"/><Relationship Id="rId7" Type="http://schemas.openxmlformats.org/officeDocument/2006/relationships/image" Target="../media/image1.jpeg"/><Relationship Id="rId2" Type="http://schemas.openxmlformats.org/officeDocument/2006/relationships/hyperlink" Target="#Energia!A1"/><Relationship Id="rId1" Type="http://schemas.openxmlformats.org/officeDocument/2006/relationships/hyperlink" Target="#Agua!A1"/><Relationship Id="rId6" Type="http://schemas.openxmlformats.org/officeDocument/2006/relationships/hyperlink" Target="#'Sim1'!A1"/><Relationship Id="rId5" Type="http://schemas.openxmlformats.org/officeDocument/2006/relationships/hyperlink" Target="#INI!A1"/><Relationship Id="rId4" Type="http://schemas.openxmlformats.org/officeDocument/2006/relationships/hyperlink" Target="#Dash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Agua!A1"/><Relationship Id="rId7" Type="http://schemas.openxmlformats.org/officeDocument/2006/relationships/hyperlink" Target="#INI!A1"/><Relationship Id="rId2" Type="http://schemas.openxmlformats.org/officeDocument/2006/relationships/hyperlink" Target="#Energia!A1"/><Relationship Id="rId1" Type="http://schemas.openxmlformats.org/officeDocument/2006/relationships/chart" Target="../charts/chart2.xml"/><Relationship Id="rId6" Type="http://schemas.openxmlformats.org/officeDocument/2006/relationships/hyperlink" Target="#Dash!A1"/><Relationship Id="rId5" Type="http://schemas.openxmlformats.org/officeDocument/2006/relationships/hyperlink" Target="#Rel!A1"/><Relationship Id="rId4" Type="http://schemas.openxmlformats.org/officeDocument/2006/relationships/hyperlink" Target="#'Sim2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Sim2'!A1"/><Relationship Id="rId7" Type="http://schemas.openxmlformats.org/officeDocument/2006/relationships/image" Target="../media/image1.jpeg"/><Relationship Id="rId2" Type="http://schemas.openxmlformats.org/officeDocument/2006/relationships/hyperlink" Target="#Agua!A1"/><Relationship Id="rId1" Type="http://schemas.openxmlformats.org/officeDocument/2006/relationships/hyperlink" Target="#Energia!A1"/><Relationship Id="rId6" Type="http://schemas.openxmlformats.org/officeDocument/2006/relationships/hyperlink" Target="#INI!A1"/><Relationship Id="rId5" Type="http://schemas.openxmlformats.org/officeDocument/2006/relationships/hyperlink" Target="#Dash!A1"/><Relationship Id="rId4" Type="http://schemas.openxmlformats.org/officeDocument/2006/relationships/hyperlink" Target="#Rel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Energia!A1"/><Relationship Id="rId7" Type="http://schemas.openxmlformats.org/officeDocument/2006/relationships/chart" Target="../charts/chart4.xml"/><Relationship Id="rId2" Type="http://schemas.openxmlformats.org/officeDocument/2006/relationships/hyperlink" Target="#Agua!A1"/><Relationship Id="rId1" Type="http://schemas.openxmlformats.org/officeDocument/2006/relationships/hyperlink" Target="#Rel!A1"/><Relationship Id="rId6" Type="http://schemas.openxmlformats.org/officeDocument/2006/relationships/chart" Target="../charts/chart3.xml"/><Relationship Id="rId5" Type="http://schemas.openxmlformats.org/officeDocument/2006/relationships/hyperlink" Target="#INI!A1"/><Relationship Id="rId4" Type="http://schemas.openxmlformats.org/officeDocument/2006/relationships/hyperlink" Target="#Dash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INI!A1"/><Relationship Id="rId3" Type="http://schemas.openxmlformats.org/officeDocument/2006/relationships/chart" Target="../charts/chart7.xml"/><Relationship Id="rId7" Type="http://schemas.openxmlformats.org/officeDocument/2006/relationships/hyperlink" Target="#Dash!A1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hyperlink" Target="#Rel!A1"/><Relationship Id="rId5" Type="http://schemas.openxmlformats.org/officeDocument/2006/relationships/hyperlink" Target="#Energia!A1"/><Relationship Id="rId4" Type="http://schemas.openxmlformats.org/officeDocument/2006/relationships/hyperlink" Target="#Agua!A1"/><Relationship Id="rId9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Dash!A1"/><Relationship Id="rId13" Type="http://schemas.openxmlformats.org/officeDocument/2006/relationships/hyperlink" Target="https://www.youtube.com/watch?v=zduJfsG0VVk&amp;list=PLrfhJOPFAvcs82vEQlNE2tDDZAEk6PE3i&amp;index=4" TargetMode="External"/><Relationship Id="rId3" Type="http://schemas.openxmlformats.org/officeDocument/2006/relationships/hyperlink" Target="#Sug!A1"/><Relationship Id="rId7" Type="http://schemas.openxmlformats.org/officeDocument/2006/relationships/hyperlink" Target="#Rel!A1"/><Relationship Id="rId12" Type="http://schemas.openxmlformats.org/officeDocument/2006/relationships/hyperlink" Target="https://www.youtube.com/watch?v=hLzO4c0mam4&amp;list=PLrfhJOPFAvcs82vEQlNE2tDDZAEk6PE3i&amp;index=3" TargetMode="External"/><Relationship Id="rId2" Type="http://schemas.openxmlformats.org/officeDocument/2006/relationships/hyperlink" Target="#Duv!A1"/><Relationship Id="rId1" Type="http://schemas.openxmlformats.org/officeDocument/2006/relationships/hyperlink" Target="#Ini!A1"/><Relationship Id="rId6" Type="http://schemas.openxmlformats.org/officeDocument/2006/relationships/hyperlink" Target="#Energia!A1"/><Relationship Id="rId11" Type="http://schemas.openxmlformats.org/officeDocument/2006/relationships/image" Target="../media/image2.png"/><Relationship Id="rId5" Type="http://schemas.openxmlformats.org/officeDocument/2006/relationships/hyperlink" Target="#Agua!A1"/><Relationship Id="rId15" Type="http://schemas.openxmlformats.org/officeDocument/2006/relationships/image" Target="../media/image1.jpeg"/><Relationship Id="rId10" Type="http://schemas.openxmlformats.org/officeDocument/2006/relationships/hyperlink" Target="https://www.youtube.com/watch?v=0dr9Sl3MndM&amp;list=PLrfhJOPFAvcs82vEQlNE2tDDZAEk6PE3i&amp;index=2" TargetMode="External"/><Relationship Id="rId4" Type="http://schemas.openxmlformats.org/officeDocument/2006/relationships/hyperlink" Target="#Sou!A1"/><Relationship Id="rId9" Type="http://schemas.openxmlformats.org/officeDocument/2006/relationships/hyperlink" Target="#INI!A1"/><Relationship Id="rId14" Type="http://schemas.openxmlformats.org/officeDocument/2006/relationships/hyperlink" Target="https://www.youtube.com/watch?v=VvTc_1hJvf8&amp;list=PLrfhJOPFAvcs82vEQlNE2tDDZAEk6PE3i&amp;index=5" TargetMode="Externa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Dash!A1"/><Relationship Id="rId3" Type="http://schemas.openxmlformats.org/officeDocument/2006/relationships/hyperlink" Target="#Sug!A1"/><Relationship Id="rId7" Type="http://schemas.openxmlformats.org/officeDocument/2006/relationships/hyperlink" Target="#Rel!A1"/><Relationship Id="rId2" Type="http://schemas.openxmlformats.org/officeDocument/2006/relationships/hyperlink" Target="#Duv!A1"/><Relationship Id="rId1" Type="http://schemas.openxmlformats.org/officeDocument/2006/relationships/hyperlink" Target="#Ini!A1"/><Relationship Id="rId6" Type="http://schemas.openxmlformats.org/officeDocument/2006/relationships/hyperlink" Target="#Energia!A1"/><Relationship Id="rId5" Type="http://schemas.openxmlformats.org/officeDocument/2006/relationships/hyperlink" Target="#Agua!A1"/><Relationship Id="rId10" Type="http://schemas.openxmlformats.org/officeDocument/2006/relationships/image" Target="../media/image1.jpeg"/><Relationship Id="rId4" Type="http://schemas.openxmlformats.org/officeDocument/2006/relationships/hyperlink" Target="#Sou!A1"/><Relationship Id="rId9" Type="http://schemas.openxmlformats.org/officeDocument/2006/relationships/hyperlink" Target="#INI!A1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#INI!A1"/><Relationship Id="rId3" Type="http://schemas.openxmlformats.org/officeDocument/2006/relationships/hyperlink" Target="#Sug!A1"/><Relationship Id="rId7" Type="http://schemas.openxmlformats.org/officeDocument/2006/relationships/hyperlink" Target="https://go.hotmart.com/I7664951N" TargetMode="External"/><Relationship Id="rId12" Type="http://schemas.openxmlformats.org/officeDocument/2006/relationships/hyperlink" Target="#Dash!A1"/><Relationship Id="rId2" Type="http://schemas.openxmlformats.org/officeDocument/2006/relationships/hyperlink" Target="#Duv!A1"/><Relationship Id="rId1" Type="http://schemas.openxmlformats.org/officeDocument/2006/relationships/hyperlink" Target="#Ini!A1"/><Relationship Id="rId6" Type="http://schemas.openxmlformats.org/officeDocument/2006/relationships/image" Target="../media/image3.png"/><Relationship Id="rId11" Type="http://schemas.openxmlformats.org/officeDocument/2006/relationships/hyperlink" Target="#Rel!A1"/><Relationship Id="rId5" Type="http://schemas.openxmlformats.org/officeDocument/2006/relationships/hyperlink" Target="https://www.souza.xyz/categoria-produto/pacotes-de-planilhas/" TargetMode="External"/><Relationship Id="rId10" Type="http://schemas.openxmlformats.org/officeDocument/2006/relationships/hyperlink" Target="#Energia!A1"/><Relationship Id="rId4" Type="http://schemas.openxmlformats.org/officeDocument/2006/relationships/hyperlink" Target="#Sou!A1"/><Relationship Id="rId9" Type="http://schemas.openxmlformats.org/officeDocument/2006/relationships/hyperlink" Target="#Agua!A1"/><Relationship Id="rId1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836087</xdr:colOff>
      <xdr:row>1</xdr:row>
      <xdr:rowOff>95250</xdr:rowOff>
    </xdr:from>
    <xdr:to>
      <xdr:col>4</xdr:col>
      <xdr:colOff>117087</xdr:colOff>
      <xdr:row>2</xdr:row>
      <xdr:rowOff>13567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A77DB46-E3F8-4846-A4DF-B7DA7189157A}"/>
            </a:ext>
          </a:extLst>
        </xdr:cNvPr>
        <xdr:cNvSpPr/>
      </xdr:nvSpPr>
      <xdr:spPr>
        <a:xfrm>
          <a:off x="1100670" y="592667"/>
          <a:ext cx="1440000" cy="29931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tx1">
                  <a:lumMod val="75000"/>
                  <a:lumOff val="25000"/>
                </a:schemeClr>
              </a:solidFill>
            </a:rPr>
            <a:t>META</a:t>
          </a:r>
          <a:r>
            <a:rPr lang="pt-BR" sz="1100" b="1" baseline="0">
              <a:solidFill>
                <a:schemeClr val="tx1">
                  <a:lumMod val="75000"/>
                  <a:lumOff val="25000"/>
                </a:schemeClr>
              </a:solidFill>
            </a:rPr>
            <a:t> X CONSUMO</a:t>
          </a:r>
          <a:endParaRPr lang="pt-BR" sz="1100" b="1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>
    <xdr:from>
      <xdr:col>2</xdr:col>
      <xdr:colOff>19050</xdr:colOff>
      <xdr:row>10</xdr:row>
      <xdr:rowOff>38100</xdr:rowOff>
    </xdr:from>
    <xdr:to>
      <xdr:col>15</xdr:col>
      <xdr:colOff>933450</xdr:colOff>
      <xdr:row>15</xdr:row>
      <xdr:rowOff>352425</xdr:rowOff>
    </xdr:to>
    <xdr:graphicFrame macro="">
      <xdr:nvGraphicFramePr>
        <xdr:cNvPr id="1026" name="Gráfico 1">
          <a:extLst>
            <a:ext uri="{FF2B5EF4-FFF2-40B4-BE49-F238E27FC236}">
              <a16:creationId xmlns="" xmlns:a16="http://schemas.microsoft.com/office/drawing/2014/main" id="{04BBA774-BE6E-4FF1-AE5F-C60A666E62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2</xdr:col>
      <xdr:colOff>1142998</xdr:colOff>
      <xdr:row>0</xdr:row>
      <xdr:rowOff>0</xdr:rowOff>
    </xdr:from>
    <xdr:to>
      <xdr:col>4</xdr:col>
      <xdr:colOff>423998</xdr:colOff>
      <xdr:row>1</xdr:row>
      <xdr:rowOff>2910</xdr:rowOff>
    </xdr:to>
    <xdr:sp macro="" textlink="">
      <xdr:nvSpPr>
        <xdr:cNvPr id="6" name="Retângulo 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C0BEC66E-D19D-4DE7-8C14-B7322C879B91}"/>
            </a:ext>
          </a:extLst>
        </xdr:cNvPr>
        <xdr:cNvSpPr>
          <a:spLocks/>
        </xdr:cNvSpPr>
      </xdr:nvSpPr>
      <xdr:spPr>
        <a:xfrm>
          <a:off x="1407581" y="0"/>
          <a:ext cx="1440000" cy="500327"/>
        </a:xfrm>
        <a:prstGeom prst="rect">
          <a:avLst/>
        </a:prstGeom>
        <a:solidFill>
          <a:srgbClr val="6699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CONTROLE DE ÁGUA</a:t>
          </a:r>
        </a:p>
      </xdr:txBody>
    </xdr:sp>
    <xdr:clientData/>
  </xdr:twoCellAnchor>
  <xdr:twoCellAnchor editAs="absolute">
    <xdr:from>
      <xdr:col>4</xdr:col>
      <xdr:colOff>126998</xdr:colOff>
      <xdr:row>1</xdr:row>
      <xdr:rowOff>95247</xdr:rowOff>
    </xdr:from>
    <xdr:to>
      <xdr:col>5</xdr:col>
      <xdr:colOff>625081</xdr:colOff>
      <xdr:row>2</xdr:row>
      <xdr:rowOff>13564</xdr:rowOff>
    </xdr:to>
    <xdr:sp macro="" textlink="">
      <xdr:nvSpPr>
        <xdr:cNvPr id="7" name="Retângulo 6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C9FAA700-FE2A-41C1-9C59-29B3B0F0F6BD}"/>
            </a:ext>
          </a:extLst>
        </xdr:cNvPr>
        <xdr:cNvSpPr/>
      </xdr:nvSpPr>
      <xdr:spPr>
        <a:xfrm>
          <a:off x="2550581" y="592664"/>
          <a:ext cx="1440000" cy="2993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SIMULADOR</a:t>
          </a:r>
        </a:p>
      </xdr:txBody>
    </xdr:sp>
    <xdr:clientData/>
  </xdr:twoCellAnchor>
  <xdr:twoCellAnchor editAs="absolute">
    <xdr:from>
      <xdr:col>4</xdr:col>
      <xdr:colOff>433921</xdr:colOff>
      <xdr:row>0</xdr:row>
      <xdr:rowOff>0</xdr:rowOff>
    </xdr:from>
    <xdr:to>
      <xdr:col>6</xdr:col>
      <xdr:colOff>170087</xdr:colOff>
      <xdr:row>1</xdr:row>
      <xdr:rowOff>2910</xdr:rowOff>
    </xdr:to>
    <xdr:sp macro="" textlink="">
      <xdr:nvSpPr>
        <xdr:cNvPr id="8" name="Retângulo 7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9692DF1A-B9E3-4DFF-9326-68D526EF719B}"/>
            </a:ext>
          </a:extLst>
        </xdr:cNvPr>
        <xdr:cNvSpPr>
          <a:spLocks/>
        </xdr:cNvSpPr>
      </xdr:nvSpPr>
      <xdr:spPr>
        <a:xfrm>
          <a:off x="2857504" y="0"/>
          <a:ext cx="162000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CONTROLE DE ENERGIA</a:t>
          </a:r>
        </a:p>
      </xdr:txBody>
    </xdr:sp>
    <xdr:clientData/>
  </xdr:twoCellAnchor>
  <xdr:twoCellAnchor editAs="absolute">
    <xdr:from>
      <xdr:col>6</xdr:col>
      <xdr:colOff>179914</xdr:colOff>
      <xdr:row>0</xdr:row>
      <xdr:rowOff>0</xdr:rowOff>
    </xdr:from>
    <xdr:to>
      <xdr:col>7</xdr:col>
      <xdr:colOff>497998</xdr:colOff>
      <xdr:row>1</xdr:row>
      <xdr:rowOff>2910</xdr:rowOff>
    </xdr:to>
    <xdr:sp macro="" textlink="">
      <xdr:nvSpPr>
        <xdr:cNvPr id="9" name="Retângulo 8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303363C9-AB8F-467B-8D20-C3F1F743D7DC}"/>
            </a:ext>
          </a:extLst>
        </xdr:cNvPr>
        <xdr:cNvSpPr>
          <a:spLocks/>
        </xdr:cNvSpPr>
      </xdr:nvSpPr>
      <xdr:spPr>
        <a:xfrm>
          <a:off x="4487331" y="0"/>
          <a:ext cx="126000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RELATÓRIOS</a:t>
          </a:r>
        </a:p>
      </xdr:txBody>
    </xdr:sp>
    <xdr:clientData/>
  </xdr:twoCellAnchor>
  <xdr:twoCellAnchor editAs="absolute">
    <xdr:from>
      <xdr:col>7</xdr:col>
      <xdr:colOff>507990</xdr:colOff>
      <xdr:row>0</xdr:row>
      <xdr:rowOff>0</xdr:rowOff>
    </xdr:from>
    <xdr:to>
      <xdr:col>8</xdr:col>
      <xdr:colOff>826073</xdr:colOff>
      <xdr:row>1</xdr:row>
      <xdr:rowOff>2910</xdr:rowOff>
    </xdr:to>
    <xdr:sp macro="" textlink="">
      <xdr:nvSpPr>
        <xdr:cNvPr id="10" name="Retângulo 9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B9636ABD-00D2-4DB7-A5E6-C5A15BFD8304}"/>
            </a:ext>
          </a:extLst>
        </xdr:cNvPr>
        <xdr:cNvSpPr>
          <a:spLocks/>
        </xdr:cNvSpPr>
      </xdr:nvSpPr>
      <xdr:spPr>
        <a:xfrm>
          <a:off x="5757323" y="0"/>
          <a:ext cx="126000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DASHBOARD</a:t>
          </a:r>
        </a:p>
      </xdr:txBody>
    </xdr:sp>
    <xdr:clientData/>
  </xdr:twoCellAnchor>
  <xdr:twoCellAnchor editAs="absolute">
    <xdr:from>
      <xdr:col>8</xdr:col>
      <xdr:colOff>836085</xdr:colOff>
      <xdr:row>0</xdr:row>
      <xdr:rowOff>0</xdr:rowOff>
    </xdr:from>
    <xdr:to>
      <xdr:col>10</xdr:col>
      <xdr:colOff>212252</xdr:colOff>
      <xdr:row>1</xdr:row>
      <xdr:rowOff>2910</xdr:rowOff>
    </xdr:to>
    <xdr:sp macro="" textlink="">
      <xdr:nvSpPr>
        <xdr:cNvPr id="11" name="Retângulo 10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E9DCE346-E059-4D5E-B5CD-17037E2C0657}"/>
            </a:ext>
          </a:extLst>
        </xdr:cNvPr>
        <xdr:cNvSpPr>
          <a:spLocks/>
        </xdr:cNvSpPr>
      </xdr:nvSpPr>
      <xdr:spPr>
        <a:xfrm>
          <a:off x="7027335" y="0"/>
          <a:ext cx="126000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INSTRUÇÕES</a:t>
          </a:r>
        </a:p>
      </xdr:txBody>
    </xdr:sp>
    <xdr:clientData/>
  </xdr:twoCellAnchor>
  <xdr:twoCellAnchor editAs="absolute">
    <xdr:from>
      <xdr:col>0</xdr:col>
      <xdr:colOff>5</xdr:colOff>
      <xdr:row>0</xdr:row>
      <xdr:rowOff>0</xdr:rowOff>
    </xdr:from>
    <xdr:to>
      <xdr:col>2</xdr:col>
      <xdr:colOff>1018334</xdr:colOff>
      <xdr:row>1</xdr:row>
      <xdr:rowOff>6583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" y="0"/>
          <a:ext cx="1282912" cy="504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1352550</xdr:colOff>
      <xdr:row>1</xdr:row>
      <xdr:rowOff>0</xdr:rowOff>
    </xdr:from>
    <xdr:to>
      <xdr:col>2</xdr:col>
      <xdr:colOff>1247775</xdr:colOff>
      <xdr:row>2</xdr:row>
      <xdr:rowOff>9525</xdr:rowOff>
    </xdr:to>
    <xdr:sp macro="" textlink="">
      <xdr:nvSpPr>
        <xdr:cNvPr id="7" name="Retângulo 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8AEA2B8-4B5E-4FF7-82A2-C82CFF953E93}"/>
            </a:ext>
          </a:extLst>
        </xdr:cNvPr>
        <xdr:cNvSpPr/>
      </xdr:nvSpPr>
      <xdr:spPr>
        <a:xfrm>
          <a:off x="1533525" y="495300"/>
          <a:ext cx="127635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PASSO A PASSO</a:t>
          </a:r>
        </a:p>
      </xdr:txBody>
    </xdr:sp>
    <xdr:clientData/>
  </xdr:twoCellAnchor>
  <xdr:twoCellAnchor editAs="absolute">
    <xdr:from>
      <xdr:col>2</xdr:col>
      <xdr:colOff>1277669</xdr:colOff>
      <xdr:row>1</xdr:row>
      <xdr:rowOff>0</xdr:rowOff>
    </xdr:from>
    <xdr:to>
      <xdr:col>3</xdr:col>
      <xdr:colOff>1458644</xdr:colOff>
      <xdr:row>2</xdr:row>
      <xdr:rowOff>9525</xdr:rowOff>
    </xdr:to>
    <xdr:sp macro="" textlink="">
      <xdr:nvSpPr>
        <xdr:cNvPr id="8" name="Retângulo 7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50D7C935-E8ED-4A63-A2E1-C47ECF55601C}"/>
            </a:ext>
          </a:extLst>
        </xdr:cNvPr>
        <xdr:cNvSpPr/>
      </xdr:nvSpPr>
      <xdr:spPr>
        <a:xfrm>
          <a:off x="2839769" y="495300"/>
          <a:ext cx="156210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DÚVIDAS FREQUENTES</a:t>
          </a:r>
        </a:p>
      </xdr:txBody>
    </xdr:sp>
    <xdr:clientData/>
  </xdr:twoCellAnchor>
  <xdr:twoCellAnchor editAs="absolute">
    <xdr:from>
      <xdr:col>3</xdr:col>
      <xdr:colOff>1496744</xdr:colOff>
      <xdr:row>1</xdr:row>
      <xdr:rowOff>0</xdr:rowOff>
    </xdr:from>
    <xdr:to>
      <xdr:col>3</xdr:col>
      <xdr:colOff>2773094</xdr:colOff>
      <xdr:row>2</xdr:row>
      <xdr:rowOff>9525</xdr:rowOff>
    </xdr:to>
    <xdr:sp macro="" textlink="">
      <xdr:nvSpPr>
        <xdr:cNvPr id="9" name="Retângulo 8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D2285B64-5D77-42C3-AE8C-2F8D5176E00F}"/>
            </a:ext>
          </a:extLst>
        </xdr:cNvPr>
        <xdr:cNvSpPr/>
      </xdr:nvSpPr>
      <xdr:spPr>
        <a:xfrm>
          <a:off x="4439969" y="495300"/>
          <a:ext cx="127635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SUGESTÕES</a:t>
          </a:r>
        </a:p>
      </xdr:txBody>
    </xdr:sp>
    <xdr:clientData/>
  </xdr:twoCellAnchor>
  <xdr:twoCellAnchor editAs="absolute">
    <xdr:from>
      <xdr:col>3</xdr:col>
      <xdr:colOff>2811194</xdr:colOff>
      <xdr:row>1</xdr:row>
      <xdr:rowOff>0</xdr:rowOff>
    </xdr:from>
    <xdr:to>
      <xdr:col>3</xdr:col>
      <xdr:colOff>4087544</xdr:colOff>
      <xdr:row>2</xdr:row>
      <xdr:rowOff>9525</xdr:rowOff>
    </xdr:to>
    <xdr:sp macro="" textlink="">
      <xdr:nvSpPr>
        <xdr:cNvPr id="10" name="Retângulo 9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EAA2392D-1F5F-4607-A3B4-DE115DA6CCE6}"/>
            </a:ext>
          </a:extLst>
        </xdr:cNvPr>
        <xdr:cNvSpPr/>
      </xdr:nvSpPr>
      <xdr:spPr>
        <a:xfrm>
          <a:off x="5754419" y="495300"/>
          <a:ext cx="1276350" cy="29527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SOBRE A SOUZA</a:t>
          </a:r>
        </a:p>
      </xdr:txBody>
    </xdr:sp>
    <xdr:clientData/>
  </xdr:twoCellAnchor>
  <xdr:twoCellAnchor editAs="oneCell">
    <xdr:from>
      <xdr:col>1</xdr:col>
      <xdr:colOff>0</xdr:colOff>
      <xdr:row>4</xdr:row>
      <xdr:rowOff>39303</xdr:rowOff>
    </xdr:from>
    <xdr:to>
      <xdr:col>2</xdr:col>
      <xdr:colOff>1264768</xdr:colOff>
      <xdr:row>11</xdr:row>
      <xdr:rowOff>124119</xdr:rowOff>
    </xdr:to>
    <xdr:pic>
      <xdr:nvPicPr>
        <xdr:cNvPr id="11" name="Imagem 10">
          <a:hlinkClick xmlns:r="http://schemas.openxmlformats.org/officeDocument/2006/relationships" r:id="rId5" tooltip="SOUZA Planilhas Gerenciais"/>
          <a:extLst>
            <a:ext uri="{FF2B5EF4-FFF2-40B4-BE49-F238E27FC236}">
              <a16:creationId xmlns="" xmlns:a16="http://schemas.microsoft.com/office/drawing/2014/main" id="{50929CF8-93D9-4E19-AC7F-F200B30C4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0975" y="1315653"/>
          <a:ext cx="2645893" cy="2694666"/>
        </a:xfrm>
        <a:prstGeom prst="rect">
          <a:avLst/>
        </a:prstGeom>
      </xdr:spPr>
    </xdr:pic>
    <xdr:clientData/>
  </xdr:twoCellAnchor>
  <xdr:twoCellAnchor editAs="oneCell">
    <xdr:from>
      <xdr:col>3</xdr:col>
      <xdr:colOff>350927</xdr:colOff>
      <xdr:row>4</xdr:row>
      <xdr:rowOff>39303</xdr:rowOff>
    </xdr:from>
    <xdr:to>
      <xdr:col>3</xdr:col>
      <xdr:colOff>3002917</xdr:colOff>
      <xdr:row>11</xdr:row>
      <xdr:rowOff>124119</xdr:rowOff>
    </xdr:to>
    <xdr:pic>
      <xdr:nvPicPr>
        <xdr:cNvPr id="12" name="Imagem 11">
          <a:hlinkClick xmlns:r="http://schemas.openxmlformats.org/officeDocument/2006/relationships" r:id="rId7" tooltip="Curso Online de Excel do Básico ao Avançado"/>
          <a:extLst>
            <a:ext uri="{FF2B5EF4-FFF2-40B4-BE49-F238E27FC236}">
              <a16:creationId xmlns="" xmlns:a16="http://schemas.microsoft.com/office/drawing/2014/main" id="{7F06AB7D-FD2C-4775-B402-4BB77719C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294152" y="1315653"/>
          <a:ext cx="2651990" cy="2694666"/>
        </a:xfrm>
        <a:prstGeom prst="rect">
          <a:avLst/>
        </a:prstGeom>
      </xdr:spPr>
    </xdr:pic>
    <xdr:clientData/>
  </xdr:twoCellAnchor>
  <xdr:twoCellAnchor editAs="oneCell">
    <xdr:from>
      <xdr:col>3</xdr:col>
      <xdr:colOff>3369012</xdr:colOff>
      <xdr:row>4</xdr:row>
      <xdr:rowOff>57593</xdr:rowOff>
    </xdr:from>
    <xdr:to>
      <xdr:col>4</xdr:col>
      <xdr:colOff>845498</xdr:colOff>
      <xdr:row>11</xdr:row>
      <xdr:rowOff>124119</xdr:rowOff>
    </xdr:to>
    <xdr:pic>
      <xdr:nvPicPr>
        <xdr:cNvPr id="13" name="Imagem 12">
          <a:hlinkClick xmlns:r="http://schemas.openxmlformats.org/officeDocument/2006/relationships" r:id="rId9" tooltip="Blog da SOUZA Planilhas Gerenciais"/>
          <a:extLst>
            <a:ext uri="{FF2B5EF4-FFF2-40B4-BE49-F238E27FC236}">
              <a16:creationId xmlns="" xmlns:a16="http://schemas.microsoft.com/office/drawing/2014/main" id="{E98CD39D-6AD6-4FD3-AD05-03C167BDA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312237" y="1333943"/>
          <a:ext cx="2658086" cy="2676376"/>
        </a:xfrm>
        <a:prstGeom prst="rect">
          <a:avLst/>
        </a:prstGeom>
      </xdr:spPr>
    </xdr:pic>
    <xdr:clientData/>
  </xdr:twoCellAnchor>
  <xdr:twoCellAnchor editAs="absolute">
    <xdr:from>
      <xdr:col>1</xdr:col>
      <xdr:colOff>1226606</xdr:colOff>
      <xdr:row>0</xdr:row>
      <xdr:rowOff>0</xdr:rowOff>
    </xdr:from>
    <xdr:to>
      <xdr:col>2</xdr:col>
      <xdr:colOff>1285481</xdr:colOff>
      <xdr:row>1</xdr:row>
      <xdr:rowOff>5027</xdr:rowOff>
    </xdr:to>
    <xdr:sp macro="" textlink="">
      <xdr:nvSpPr>
        <xdr:cNvPr id="14" name="Retângulo 13">
          <a:hlinkClick xmlns:r="http://schemas.openxmlformats.org/officeDocument/2006/relationships" r:id="rId11"/>
          <a:extLst>
            <a:ext uri="{FF2B5EF4-FFF2-40B4-BE49-F238E27FC236}">
              <a16:creationId xmlns="" xmlns:a16="http://schemas.microsoft.com/office/drawing/2014/main" id="{768AC01B-7767-4336-8C95-3141E9ED3884}"/>
            </a:ext>
          </a:extLst>
        </xdr:cNvPr>
        <xdr:cNvSpPr>
          <a:spLocks/>
        </xdr:cNvSpPr>
      </xdr:nvSpPr>
      <xdr:spPr>
        <a:xfrm>
          <a:off x="1407581" y="0"/>
          <a:ext cx="144000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CONTROLE DE ÁGUA</a:t>
          </a:r>
        </a:p>
      </xdr:txBody>
    </xdr:sp>
    <xdr:clientData/>
  </xdr:twoCellAnchor>
  <xdr:twoCellAnchor editAs="absolute">
    <xdr:from>
      <xdr:col>2</xdr:col>
      <xdr:colOff>1295404</xdr:colOff>
      <xdr:row>0</xdr:row>
      <xdr:rowOff>0</xdr:rowOff>
    </xdr:from>
    <xdr:to>
      <xdr:col>3</xdr:col>
      <xdr:colOff>1534279</xdr:colOff>
      <xdr:row>1</xdr:row>
      <xdr:rowOff>5027</xdr:rowOff>
    </xdr:to>
    <xdr:sp macro="" textlink="">
      <xdr:nvSpPr>
        <xdr:cNvPr id="15" name="Retângulo 14">
          <a:hlinkClick xmlns:r="http://schemas.openxmlformats.org/officeDocument/2006/relationships" r:id="rId12"/>
          <a:extLst>
            <a:ext uri="{FF2B5EF4-FFF2-40B4-BE49-F238E27FC236}">
              <a16:creationId xmlns="" xmlns:a16="http://schemas.microsoft.com/office/drawing/2014/main" id="{E2EFD61D-5BE8-49BD-B2D7-D7432C09C02E}"/>
            </a:ext>
          </a:extLst>
        </xdr:cNvPr>
        <xdr:cNvSpPr>
          <a:spLocks/>
        </xdr:cNvSpPr>
      </xdr:nvSpPr>
      <xdr:spPr>
        <a:xfrm>
          <a:off x="2857504" y="0"/>
          <a:ext cx="162000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CONTROLE DE ENERGIA</a:t>
          </a:r>
        </a:p>
      </xdr:txBody>
    </xdr:sp>
    <xdr:clientData/>
  </xdr:twoCellAnchor>
  <xdr:twoCellAnchor editAs="absolute">
    <xdr:from>
      <xdr:col>3</xdr:col>
      <xdr:colOff>1544106</xdr:colOff>
      <xdr:row>0</xdr:row>
      <xdr:rowOff>0</xdr:rowOff>
    </xdr:from>
    <xdr:to>
      <xdr:col>3</xdr:col>
      <xdr:colOff>2804106</xdr:colOff>
      <xdr:row>1</xdr:row>
      <xdr:rowOff>5027</xdr:rowOff>
    </xdr:to>
    <xdr:sp macro="" textlink="">
      <xdr:nvSpPr>
        <xdr:cNvPr id="16" name="Retângulo 15">
          <a:hlinkClick xmlns:r="http://schemas.openxmlformats.org/officeDocument/2006/relationships" r:id="rId13"/>
          <a:extLst>
            <a:ext uri="{FF2B5EF4-FFF2-40B4-BE49-F238E27FC236}">
              <a16:creationId xmlns="" xmlns:a16="http://schemas.microsoft.com/office/drawing/2014/main" id="{EE0410B3-AD5C-4C8F-B40B-37502F4384F0}"/>
            </a:ext>
          </a:extLst>
        </xdr:cNvPr>
        <xdr:cNvSpPr>
          <a:spLocks/>
        </xdr:cNvSpPr>
      </xdr:nvSpPr>
      <xdr:spPr>
        <a:xfrm>
          <a:off x="4487331" y="0"/>
          <a:ext cx="126000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RELATÓRIOS</a:t>
          </a:r>
        </a:p>
      </xdr:txBody>
    </xdr:sp>
    <xdr:clientData/>
  </xdr:twoCellAnchor>
  <xdr:twoCellAnchor editAs="absolute">
    <xdr:from>
      <xdr:col>3</xdr:col>
      <xdr:colOff>2814098</xdr:colOff>
      <xdr:row>0</xdr:row>
      <xdr:rowOff>0</xdr:rowOff>
    </xdr:from>
    <xdr:to>
      <xdr:col>3</xdr:col>
      <xdr:colOff>4074098</xdr:colOff>
      <xdr:row>1</xdr:row>
      <xdr:rowOff>5027</xdr:rowOff>
    </xdr:to>
    <xdr:sp macro="" textlink="">
      <xdr:nvSpPr>
        <xdr:cNvPr id="17" name="Retângulo 16">
          <a:hlinkClick xmlns:r="http://schemas.openxmlformats.org/officeDocument/2006/relationships" r:id="rId14"/>
          <a:extLst>
            <a:ext uri="{FF2B5EF4-FFF2-40B4-BE49-F238E27FC236}">
              <a16:creationId xmlns="" xmlns:a16="http://schemas.microsoft.com/office/drawing/2014/main" id="{3D87AD72-1ECF-4137-ADD8-758B2CB7CAB8}"/>
            </a:ext>
          </a:extLst>
        </xdr:cNvPr>
        <xdr:cNvSpPr>
          <a:spLocks/>
        </xdr:cNvSpPr>
      </xdr:nvSpPr>
      <xdr:spPr>
        <a:xfrm>
          <a:off x="5757323" y="0"/>
          <a:ext cx="126000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DASHBOARD</a:t>
          </a:r>
        </a:p>
      </xdr:txBody>
    </xdr:sp>
    <xdr:clientData/>
  </xdr:twoCellAnchor>
  <xdr:twoCellAnchor editAs="absolute">
    <xdr:from>
      <xdr:col>3</xdr:col>
      <xdr:colOff>4084110</xdr:colOff>
      <xdr:row>0</xdr:row>
      <xdr:rowOff>0</xdr:rowOff>
    </xdr:from>
    <xdr:to>
      <xdr:col>4</xdr:col>
      <xdr:colOff>162510</xdr:colOff>
      <xdr:row>1</xdr:row>
      <xdr:rowOff>5027</xdr:rowOff>
    </xdr:to>
    <xdr:sp macro="" textlink="">
      <xdr:nvSpPr>
        <xdr:cNvPr id="18" name="Retângulo 17">
          <a:hlinkClick xmlns:r="http://schemas.openxmlformats.org/officeDocument/2006/relationships" r:id="rId15"/>
          <a:extLst>
            <a:ext uri="{FF2B5EF4-FFF2-40B4-BE49-F238E27FC236}">
              <a16:creationId xmlns="" xmlns:a16="http://schemas.microsoft.com/office/drawing/2014/main" id="{0F00F133-6C39-489A-8C4C-6D5704E1648C}"/>
            </a:ext>
          </a:extLst>
        </xdr:cNvPr>
        <xdr:cNvSpPr>
          <a:spLocks/>
        </xdr:cNvSpPr>
      </xdr:nvSpPr>
      <xdr:spPr>
        <a:xfrm>
          <a:off x="7027335" y="0"/>
          <a:ext cx="1260000" cy="500327"/>
        </a:xfrm>
        <a:prstGeom prst="rect">
          <a:avLst/>
        </a:prstGeom>
        <a:solidFill>
          <a:srgbClr val="6699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INSTRUÇÕES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1101937</xdr:colOff>
      <xdr:row>1</xdr:row>
      <xdr:rowOff>8700</xdr:rowOff>
    </xdr:to>
    <xdr:pic>
      <xdr:nvPicPr>
        <xdr:cNvPr id="20" name="Imagem 19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82912" cy="50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836087</xdr:colOff>
      <xdr:row>1</xdr:row>
      <xdr:rowOff>95250</xdr:rowOff>
    </xdr:from>
    <xdr:to>
      <xdr:col>3</xdr:col>
      <xdr:colOff>625087</xdr:colOff>
      <xdr:row>2</xdr:row>
      <xdr:rowOff>13567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4F74F68-6863-483E-B518-FAF94E390D81}"/>
            </a:ext>
          </a:extLst>
        </xdr:cNvPr>
        <xdr:cNvSpPr/>
      </xdr:nvSpPr>
      <xdr:spPr>
        <a:xfrm>
          <a:off x="1100670" y="592667"/>
          <a:ext cx="1440000" cy="2993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META</a:t>
          </a:r>
          <a:r>
            <a:rPr lang="pt-BR" sz="1100" b="1" baseline="0">
              <a:solidFill>
                <a:schemeClr val="bg1"/>
              </a:solidFill>
            </a:rPr>
            <a:t> X CONSUMO</a:t>
          </a:r>
          <a:endParaRPr lang="pt-BR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2</xdr:col>
      <xdr:colOff>1142998</xdr:colOff>
      <xdr:row>0</xdr:row>
      <xdr:rowOff>0</xdr:rowOff>
    </xdr:from>
    <xdr:to>
      <xdr:col>3</xdr:col>
      <xdr:colOff>931998</xdr:colOff>
      <xdr:row>1</xdr:row>
      <xdr:rowOff>2910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8AA6AFBA-D5D7-485C-8150-00798A028F3A}"/>
            </a:ext>
          </a:extLst>
        </xdr:cNvPr>
        <xdr:cNvSpPr>
          <a:spLocks/>
        </xdr:cNvSpPr>
      </xdr:nvSpPr>
      <xdr:spPr>
        <a:xfrm>
          <a:off x="1407581" y="0"/>
          <a:ext cx="1440000" cy="500327"/>
        </a:xfrm>
        <a:prstGeom prst="rect">
          <a:avLst/>
        </a:prstGeom>
        <a:solidFill>
          <a:srgbClr val="6699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CONTROLE DE ÁGUA</a:t>
          </a:r>
        </a:p>
      </xdr:txBody>
    </xdr:sp>
    <xdr:clientData/>
  </xdr:twoCellAnchor>
  <xdr:twoCellAnchor editAs="absolute">
    <xdr:from>
      <xdr:col>3</xdr:col>
      <xdr:colOff>941921</xdr:colOff>
      <xdr:row>0</xdr:row>
      <xdr:rowOff>0</xdr:rowOff>
    </xdr:from>
    <xdr:to>
      <xdr:col>4</xdr:col>
      <xdr:colOff>921504</xdr:colOff>
      <xdr:row>1</xdr:row>
      <xdr:rowOff>2910</xdr:rowOff>
    </xdr:to>
    <xdr:sp macro="" textlink="">
      <xdr:nvSpPr>
        <xdr:cNvPr id="6" name="Retângulo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22A6B16-EE86-49CC-A33B-91C443A3BB8B}"/>
            </a:ext>
          </a:extLst>
        </xdr:cNvPr>
        <xdr:cNvSpPr>
          <a:spLocks/>
        </xdr:cNvSpPr>
      </xdr:nvSpPr>
      <xdr:spPr>
        <a:xfrm>
          <a:off x="2857504" y="0"/>
          <a:ext cx="162000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CONTROLE DE ENERGIA</a:t>
          </a:r>
        </a:p>
      </xdr:txBody>
    </xdr:sp>
    <xdr:clientData/>
  </xdr:twoCellAnchor>
  <xdr:twoCellAnchor editAs="absolute">
    <xdr:from>
      <xdr:col>4</xdr:col>
      <xdr:colOff>931331</xdr:colOff>
      <xdr:row>0</xdr:row>
      <xdr:rowOff>0</xdr:rowOff>
    </xdr:from>
    <xdr:to>
      <xdr:col>5</xdr:col>
      <xdr:colOff>243998</xdr:colOff>
      <xdr:row>1</xdr:row>
      <xdr:rowOff>2910</xdr:rowOff>
    </xdr:to>
    <xdr:sp macro="" textlink="">
      <xdr:nvSpPr>
        <xdr:cNvPr id="7" name="Retângulo 6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3A3846AD-35B4-4A3B-9399-B1CE675CFE36}"/>
            </a:ext>
          </a:extLst>
        </xdr:cNvPr>
        <xdr:cNvSpPr>
          <a:spLocks/>
        </xdr:cNvSpPr>
      </xdr:nvSpPr>
      <xdr:spPr>
        <a:xfrm>
          <a:off x="4487331" y="0"/>
          <a:ext cx="126000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RELATÓRIOS</a:t>
          </a:r>
        </a:p>
      </xdr:txBody>
    </xdr:sp>
    <xdr:clientData/>
  </xdr:twoCellAnchor>
  <xdr:twoCellAnchor editAs="absolute">
    <xdr:from>
      <xdr:col>5</xdr:col>
      <xdr:colOff>253990</xdr:colOff>
      <xdr:row>0</xdr:row>
      <xdr:rowOff>0</xdr:rowOff>
    </xdr:from>
    <xdr:to>
      <xdr:col>5</xdr:col>
      <xdr:colOff>1513990</xdr:colOff>
      <xdr:row>1</xdr:row>
      <xdr:rowOff>2910</xdr:rowOff>
    </xdr:to>
    <xdr:sp macro="" textlink="">
      <xdr:nvSpPr>
        <xdr:cNvPr id="8" name="Retângulo 7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A3FB85B7-DE7D-4464-97B3-E7EBBC71ADBC}"/>
            </a:ext>
          </a:extLst>
        </xdr:cNvPr>
        <xdr:cNvSpPr>
          <a:spLocks/>
        </xdr:cNvSpPr>
      </xdr:nvSpPr>
      <xdr:spPr>
        <a:xfrm>
          <a:off x="5757323" y="0"/>
          <a:ext cx="126000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DASHBOARD</a:t>
          </a:r>
        </a:p>
      </xdr:txBody>
    </xdr:sp>
    <xdr:clientData/>
  </xdr:twoCellAnchor>
  <xdr:twoCellAnchor editAs="absolute">
    <xdr:from>
      <xdr:col>5</xdr:col>
      <xdr:colOff>1524002</xdr:colOff>
      <xdr:row>0</xdr:row>
      <xdr:rowOff>0</xdr:rowOff>
    </xdr:from>
    <xdr:to>
      <xdr:col>6</xdr:col>
      <xdr:colOff>233418</xdr:colOff>
      <xdr:row>1</xdr:row>
      <xdr:rowOff>2910</xdr:rowOff>
    </xdr:to>
    <xdr:sp macro="" textlink="">
      <xdr:nvSpPr>
        <xdr:cNvPr id="9" name="Retângulo 8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1A83AD49-C051-471F-A014-D0F3CECF2533}"/>
            </a:ext>
          </a:extLst>
        </xdr:cNvPr>
        <xdr:cNvSpPr>
          <a:spLocks/>
        </xdr:cNvSpPr>
      </xdr:nvSpPr>
      <xdr:spPr>
        <a:xfrm>
          <a:off x="7027335" y="0"/>
          <a:ext cx="126000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INSTRUÇÕES</a:t>
          </a:r>
        </a:p>
      </xdr:txBody>
    </xdr:sp>
    <xdr:clientData/>
  </xdr:twoCellAnchor>
  <xdr:twoCellAnchor editAs="absolute">
    <xdr:from>
      <xdr:col>3</xdr:col>
      <xdr:colOff>634998</xdr:colOff>
      <xdr:row>1</xdr:row>
      <xdr:rowOff>95247</xdr:rowOff>
    </xdr:from>
    <xdr:to>
      <xdr:col>4</xdr:col>
      <xdr:colOff>434581</xdr:colOff>
      <xdr:row>2</xdr:row>
      <xdr:rowOff>13564</xdr:rowOff>
    </xdr:to>
    <xdr:sp macro="" textlink="">
      <xdr:nvSpPr>
        <xdr:cNvPr id="10" name="Retângulo 9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568C19A3-BD6B-47D5-B636-8D62C11CD918}"/>
            </a:ext>
          </a:extLst>
        </xdr:cNvPr>
        <xdr:cNvSpPr/>
      </xdr:nvSpPr>
      <xdr:spPr>
        <a:xfrm>
          <a:off x="2550581" y="592664"/>
          <a:ext cx="1440000" cy="29931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tx1">
                  <a:lumMod val="75000"/>
                  <a:lumOff val="25000"/>
                </a:schemeClr>
              </a:solidFill>
            </a:rPr>
            <a:t>SIMULADOR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1018329</xdr:colOff>
      <xdr:row>1</xdr:row>
      <xdr:rowOff>6583</xdr:rowOff>
    </xdr:to>
    <xdr:pic>
      <xdr:nvPicPr>
        <xdr:cNvPr id="12" name="Imagem 1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82912" cy="50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10</xdr:row>
      <xdr:rowOff>133350</xdr:rowOff>
    </xdr:from>
    <xdr:to>
      <xdr:col>15</xdr:col>
      <xdr:colOff>933450</xdr:colOff>
      <xdr:row>16</xdr:row>
      <xdr:rowOff>66675</xdr:rowOff>
    </xdr:to>
    <xdr:graphicFrame macro="">
      <xdr:nvGraphicFramePr>
        <xdr:cNvPr id="3073" name="Gráfico 1">
          <a:extLst>
            <a:ext uri="{FF2B5EF4-FFF2-40B4-BE49-F238E27FC236}">
              <a16:creationId xmlns="" xmlns:a16="http://schemas.microsoft.com/office/drawing/2014/main" id="{A68C4420-BBB5-4652-B3EC-12334EC195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836087</xdr:colOff>
      <xdr:row>1</xdr:row>
      <xdr:rowOff>95250</xdr:rowOff>
    </xdr:from>
    <xdr:to>
      <xdr:col>4</xdr:col>
      <xdr:colOff>117087</xdr:colOff>
      <xdr:row>2</xdr:row>
      <xdr:rowOff>13567</xdr:rowOff>
    </xdr:to>
    <xdr:sp macro="" textlink="">
      <xdr:nvSpPr>
        <xdr:cNvPr id="3" name="Retângulo 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D109CD2-6277-4924-B7A2-3DF9CA1F2934}"/>
            </a:ext>
          </a:extLst>
        </xdr:cNvPr>
        <xdr:cNvSpPr/>
      </xdr:nvSpPr>
      <xdr:spPr>
        <a:xfrm>
          <a:off x="1100670" y="592667"/>
          <a:ext cx="1440000" cy="29931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tx1">
                  <a:lumMod val="75000"/>
                  <a:lumOff val="25000"/>
                </a:schemeClr>
              </a:solidFill>
            </a:rPr>
            <a:t>META</a:t>
          </a:r>
          <a:r>
            <a:rPr lang="pt-BR" sz="1100" b="1" baseline="0">
              <a:solidFill>
                <a:schemeClr val="tx1">
                  <a:lumMod val="75000"/>
                  <a:lumOff val="25000"/>
                </a:schemeClr>
              </a:solidFill>
            </a:rPr>
            <a:t> X CONSUMO</a:t>
          </a:r>
          <a:endParaRPr lang="pt-BR" sz="1100" b="1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 editAs="absolute">
    <xdr:from>
      <xdr:col>2</xdr:col>
      <xdr:colOff>1142998</xdr:colOff>
      <xdr:row>0</xdr:row>
      <xdr:rowOff>0</xdr:rowOff>
    </xdr:from>
    <xdr:to>
      <xdr:col>4</xdr:col>
      <xdr:colOff>423998</xdr:colOff>
      <xdr:row>1</xdr:row>
      <xdr:rowOff>2910</xdr:rowOff>
    </xdr:to>
    <xdr:sp macro="" textlink="">
      <xdr:nvSpPr>
        <xdr:cNvPr id="5" name="Retângulo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F77522A8-2BDE-4A15-B375-BE0BD8B3C88C}"/>
            </a:ext>
          </a:extLst>
        </xdr:cNvPr>
        <xdr:cNvSpPr>
          <a:spLocks/>
        </xdr:cNvSpPr>
      </xdr:nvSpPr>
      <xdr:spPr>
        <a:xfrm>
          <a:off x="1407581" y="0"/>
          <a:ext cx="144000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CONTROLE DE ÁGUA</a:t>
          </a:r>
        </a:p>
      </xdr:txBody>
    </xdr:sp>
    <xdr:clientData/>
  </xdr:twoCellAnchor>
  <xdr:twoCellAnchor editAs="absolute">
    <xdr:from>
      <xdr:col>4</xdr:col>
      <xdr:colOff>126998</xdr:colOff>
      <xdr:row>1</xdr:row>
      <xdr:rowOff>95247</xdr:rowOff>
    </xdr:from>
    <xdr:to>
      <xdr:col>5</xdr:col>
      <xdr:colOff>625081</xdr:colOff>
      <xdr:row>2</xdr:row>
      <xdr:rowOff>13564</xdr:rowOff>
    </xdr:to>
    <xdr:sp macro="" textlink="">
      <xdr:nvSpPr>
        <xdr:cNvPr id="6" name="Retângulo 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4BC3990B-5BF3-4F0E-8662-7D1F719058C0}"/>
            </a:ext>
          </a:extLst>
        </xdr:cNvPr>
        <xdr:cNvSpPr/>
      </xdr:nvSpPr>
      <xdr:spPr>
        <a:xfrm>
          <a:off x="2550581" y="592664"/>
          <a:ext cx="1440000" cy="2993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SIMULADOR</a:t>
          </a:r>
        </a:p>
      </xdr:txBody>
    </xdr:sp>
    <xdr:clientData/>
  </xdr:twoCellAnchor>
  <xdr:twoCellAnchor editAs="absolute">
    <xdr:from>
      <xdr:col>4</xdr:col>
      <xdr:colOff>433921</xdr:colOff>
      <xdr:row>0</xdr:row>
      <xdr:rowOff>0</xdr:rowOff>
    </xdr:from>
    <xdr:to>
      <xdr:col>6</xdr:col>
      <xdr:colOff>170087</xdr:colOff>
      <xdr:row>1</xdr:row>
      <xdr:rowOff>2910</xdr:rowOff>
    </xdr:to>
    <xdr:sp macro="" textlink="">
      <xdr:nvSpPr>
        <xdr:cNvPr id="7" name="Retângulo 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F3E1965-6E81-429B-97B6-3B683564E684}"/>
            </a:ext>
          </a:extLst>
        </xdr:cNvPr>
        <xdr:cNvSpPr>
          <a:spLocks/>
        </xdr:cNvSpPr>
      </xdr:nvSpPr>
      <xdr:spPr>
        <a:xfrm>
          <a:off x="2857504" y="0"/>
          <a:ext cx="1620000" cy="500327"/>
        </a:xfrm>
        <a:prstGeom prst="rect">
          <a:avLst/>
        </a:prstGeom>
        <a:solidFill>
          <a:srgbClr val="6699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CONTROLE DE ENERGIA</a:t>
          </a:r>
        </a:p>
      </xdr:txBody>
    </xdr:sp>
    <xdr:clientData/>
  </xdr:twoCellAnchor>
  <xdr:twoCellAnchor editAs="absolute">
    <xdr:from>
      <xdr:col>6</xdr:col>
      <xdr:colOff>179914</xdr:colOff>
      <xdr:row>0</xdr:row>
      <xdr:rowOff>0</xdr:rowOff>
    </xdr:from>
    <xdr:to>
      <xdr:col>7</xdr:col>
      <xdr:colOff>497998</xdr:colOff>
      <xdr:row>1</xdr:row>
      <xdr:rowOff>2910</xdr:rowOff>
    </xdr:to>
    <xdr:sp macro="" textlink="">
      <xdr:nvSpPr>
        <xdr:cNvPr id="8" name="Retângulo 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76DEC874-5ECE-4D78-B87B-120689C1F70F}"/>
            </a:ext>
          </a:extLst>
        </xdr:cNvPr>
        <xdr:cNvSpPr>
          <a:spLocks/>
        </xdr:cNvSpPr>
      </xdr:nvSpPr>
      <xdr:spPr>
        <a:xfrm>
          <a:off x="4487331" y="0"/>
          <a:ext cx="126000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RELATÓRIOS</a:t>
          </a:r>
        </a:p>
      </xdr:txBody>
    </xdr:sp>
    <xdr:clientData/>
  </xdr:twoCellAnchor>
  <xdr:twoCellAnchor editAs="absolute">
    <xdr:from>
      <xdr:col>7</xdr:col>
      <xdr:colOff>507990</xdr:colOff>
      <xdr:row>0</xdr:row>
      <xdr:rowOff>0</xdr:rowOff>
    </xdr:from>
    <xdr:to>
      <xdr:col>8</xdr:col>
      <xdr:colOff>826073</xdr:colOff>
      <xdr:row>1</xdr:row>
      <xdr:rowOff>2910</xdr:rowOff>
    </xdr:to>
    <xdr:sp macro="" textlink="">
      <xdr:nvSpPr>
        <xdr:cNvPr id="9" name="Retângulo 8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5E944E10-9CDB-4EFA-B5E4-7FCA5F2C6FE9}"/>
            </a:ext>
          </a:extLst>
        </xdr:cNvPr>
        <xdr:cNvSpPr>
          <a:spLocks/>
        </xdr:cNvSpPr>
      </xdr:nvSpPr>
      <xdr:spPr>
        <a:xfrm>
          <a:off x="5757323" y="0"/>
          <a:ext cx="126000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DASHBOARD</a:t>
          </a:r>
        </a:p>
      </xdr:txBody>
    </xdr:sp>
    <xdr:clientData/>
  </xdr:twoCellAnchor>
  <xdr:twoCellAnchor editAs="absolute">
    <xdr:from>
      <xdr:col>8</xdr:col>
      <xdr:colOff>836085</xdr:colOff>
      <xdr:row>0</xdr:row>
      <xdr:rowOff>0</xdr:rowOff>
    </xdr:from>
    <xdr:to>
      <xdr:col>10</xdr:col>
      <xdr:colOff>212252</xdr:colOff>
      <xdr:row>1</xdr:row>
      <xdr:rowOff>2910</xdr:rowOff>
    </xdr:to>
    <xdr:sp macro="" textlink="">
      <xdr:nvSpPr>
        <xdr:cNvPr id="10" name="Retângulo 9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A57D9C89-C898-4F71-847E-B17531842135}"/>
            </a:ext>
          </a:extLst>
        </xdr:cNvPr>
        <xdr:cNvSpPr>
          <a:spLocks/>
        </xdr:cNvSpPr>
      </xdr:nvSpPr>
      <xdr:spPr>
        <a:xfrm>
          <a:off x="7027335" y="0"/>
          <a:ext cx="126000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INSTRUÇÕES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1018329</xdr:colOff>
      <xdr:row>1</xdr:row>
      <xdr:rowOff>6583</xdr:rowOff>
    </xdr:to>
    <xdr:pic>
      <xdr:nvPicPr>
        <xdr:cNvPr id="12" name="Imagem 1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82912" cy="504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836087</xdr:colOff>
      <xdr:row>1</xdr:row>
      <xdr:rowOff>95250</xdr:rowOff>
    </xdr:from>
    <xdr:to>
      <xdr:col>3</xdr:col>
      <xdr:colOff>752087</xdr:colOff>
      <xdr:row>2</xdr:row>
      <xdr:rowOff>13567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6B11631-FD02-4310-B82C-9BAECF925800}"/>
            </a:ext>
          </a:extLst>
        </xdr:cNvPr>
        <xdr:cNvSpPr/>
      </xdr:nvSpPr>
      <xdr:spPr>
        <a:xfrm>
          <a:off x="1100670" y="592667"/>
          <a:ext cx="1440000" cy="2993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META</a:t>
          </a:r>
          <a:r>
            <a:rPr lang="pt-BR" sz="1100" b="1" baseline="0">
              <a:solidFill>
                <a:schemeClr val="bg1"/>
              </a:solidFill>
            </a:rPr>
            <a:t> X CONSUMO</a:t>
          </a:r>
          <a:endParaRPr lang="pt-BR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2</xdr:col>
      <xdr:colOff>1142998</xdr:colOff>
      <xdr:row>0</xdr:row>
      <xdr:rowOff>0</xdr:rowOff>
    </xdr:from>
    <xdr:to>
      <xdr:col>3</xdr:col>
      <xdr:colOff>1058998</xdr:colOff>
      <xdr:row>1</xdr:row>
      <xdr:rowOff>2910</xdr:rowOff>
    </xdr:to>
    <xdr:sp macro="" textlink="">
      <xdr:nvSpPr>
        <xdr:cNvPr id="4" name="Retângulo 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CF42E38-097E-47B5-8AD3-983D5108866E}"/>
            </a:ext>
          </a:extLst>
        </xdr:cNvPr>
        <xdr:cNvSpPr>
          <a:spLocks/>
        </xdr:cNvSpPr>
      </xdr:nvSpPr>
      <xdr:spPr>
        <a:xfrm>
          <a:off x="1407581" y="0"/>
          <a:ext cx="144000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CONTROLE DE ÁGUA</a:t>
          </a:r>
        </a:p>
      </xdr:txBody>
    </xdr:sp>
    <xdr:clientData/>
  </xdr:twoCellAnchor>
  <xdr:twoCellAnchor editAs="absolute">
    <xdr:from>
      <xdr:col>3</xdr:col>
      <xdr:colOff>761998</xdr:colOff>
      <xdr:row>1</xdr:row>
      <xdr:rowOff>95247</xdr:rowOff>
    </xdr:from>
    <xdr:to>
      <xdr:col>4</xdr:col>
      <xdr:colOff>699164</xdr:colOff>
      <xdr:row>2</xdr:row>
      <xdr:rowOff>13564</xdr:rowOff>
    </xdr:to>
    <xdr:sp macro="" textlink="">
      <xdr:nvSpPr>
        <xdr:cNvPr id="5" name="Retângulo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8A00443D-5E1D-4055-9B00-0C1B1F7B755B}"/>
            </a:ext>
          </a:extLst>
        </xdr:cNvPr>
        <xdr:cNvSpPr/>
      </xdr:nvSpPr>
      <xdr:spPr>
        <a:xfrm>
          <a:off x="2550581" y="592664"/>
          <a:ext cx="1440000" cy="29931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tx1">
                  <a:lumMod val="75000"/>
                  <a:lumOff val="25000"/>
                </a:schemeClr>
              </a:solidFill>
            </a:rPr>
            <a:t>SIMULADOR</a:t>
          </a:r>
        </a:p>
      </xdr:txBody>
    </xdr:sp>
    <xdr:clientData/>
  </xdr:twoCellAnchor>
  <xdr:twoCellAnchor editAs="absolute">
    <xdr:from>
      <xdr:col>3</xdr:col>
      <xdr:colOff>1068921</xdr:colOff>
      <xdr:row>0</xdr:row>
      <xdr:rowOff>0</xdr:rowOff>
    </xdr:from>
    <xdr:to>
      <xdr:col>4</xdr:col>
      <xdr:colOff>1186087</xdr:colOff>
      <xdr:row>1</xdr:row>
      <xdr:rowOff>2910</xdr:rowOff>
    </xdr:to>
    <xdr:sp macro="" textlink="">
      <xdr:nvSpPr>
        <xdr:cNvPr id="6" name="Retângulo 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6C8D4D5E-EFA2-434D-9A51-1FC652873F89}"/>
            </a:ext>
          </a:extLst>
        </xdr:cNvPr>
        <xdr:cNvSpPr>
          <a:spLocks/>
        </xdr:cNvSpPr>
      </xdr:nvSpPr>
      <xdr:spPr>
        <a:xfrm>
          <a:off x="2857504" y="0"/>
          <a:ext cx="1620000" cy="500327"/>
        </a:xfrm>
        <a:prstGeom prst="rect">
          <a:avLst/>
        </a:prstGeom>
        <a:solidFill>
          <a:srgbClr val="6699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CONTROLE DE ENERGIA</a:t>
          </a:r>
        </a:p>
      </xdr:txBody>
    </xdr:sp>
    <xdr:clientData/>
  </xdr:twoCellAnchor>
  <xdr:twoCellAnchor editAs="absolute">
    <xdr:from>
      <xdr:col>4</xdr:col>
      <xdr:colOff>1195914</xdr:colOff>
      <xdr:row>0</xdr:row>
      <xdr:rowOff>0</xdr:rowOff>
    </xdr:from>
    <xdr:to>
      <xdr:col>5</xdr:col>
      <xdr:colOff>1080081</xdr:colOff>
      <xdr:row>1</xdr:row>
      <xdr:rowOff>2910</xdr:rowOff>
    </xdr:to>
    <xdr:sp macro="" textlink="">
      <xdr:nvSpPr>
        <xdr:cNvPr id="7" name="Retângulo 6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91567150-9C5A-4E40-8C57-91DD7834C5D4}"/>
            </a:ext>
          </a:extLst>
        </xdr:cNvPr>
        <xdr:cNvSpPr>
          <a:spLocks/>
        </xdr:cNvSpPr>
      </xdr:nvSpPr>
      <xdr:spPr>
        <a:xfrm>
          <a:off x="4487331" y="0"/>
          <a:ext cx="126000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RELATÓRIOS</a:t>
          </a:r>
        </a:p>
      </xdr:txBody>
    </xdr:sp>
    <xdr:clientData/>
  </xdr:twoCellAnchor>
  <xdr:twoCellAnchor editAs="absolute">
    <xdr:from>
      <xdr:col>5</xdr:col>
      <xdr:colOff>1090073</xdr:colOff>
      <xdr:row>0</xdr:row>
      <xdr:rowOff>0</xdr:rowOff>
    </xdr:from>
    <xdr:to>
      <xdr:col>6</xdr:col>
      <xdr:colOff>804906</xdr:colOff>
      <xdr:row>1</xdr:row>
      <xdr:rowOff>2910</xdr:rowOff>
    </xdr:to>
    <xdr:sp macro="" textlink="">
      <xdr:nvSpPr>
        <xdr:cNvPr id="8" name="Retângulo 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4F7DDFB4-50CA-4D3E-A58A-AEC9A33FC872}"/>
            </a:ext>
          </a:extLst>
        </xdr:cNvPr>
        <xdr:cNvSpPr>
          <a:spLocks/>
        </xdr:cNvSpPr>
      </xdr:nvSpPr>
      <xdr:spPr>
        <a:xfrm>
          <a:off x="5757323" y="0"/>
          <a:ext cx="126000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DASHBOARD</a:t>
          </a:r>
        </a:p>
      </xdr:txBody>
    </xdr:sp>
    <xdr:clientData/>
  </xdr:twoCellAnchor>
  <xdr:twoCellAnchor editAs="absolute">
    <xdr:from>
      <xdr:col>6</xdr:col>
      <xdr:colOff>814918</xdr:colOff>
      <xdr:row>0</xdr:row>
      <xdr:rowOff>0</xdr:rowOff>
    </xdr:from>
    <xdr:to>
      <xdr:col>7</xdr:col>
      <xdr:colOff>540335</xdr:colOff>
      <xdr:row>1</xdr:row>
      <xdr:rowOff>2910</xdr:rowOff>
    </xdr:to>
    <xdr:sp macro="" textlink="">
      <xdr:nvSpPr>
        <xdr:cNvPr id="9" name="Retângulo 8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F5DE9949-AFB2-4ECD-9A05-48213E41BE85}"/>
            </a:ext>
          </a:extLst>
        </xdr:cNvPr>
        <xdr:cNvSpPr>
          <a:spLocks/>
        </xdr:cNvSpPr>
      </xdr:nvSpPr>
      <xdr:spPr>
        <a:xfrm>
          <a:off x="7027335" y="0"/>
          <a:ext cx="126000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INSTRUÇÕES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1018329</xdr:colOff>
      <xdr:row>1</xdr:row>
      <xdr:rowOff>6583</xdr:rowOff>
    </xdr:to>
    <xdr:pic>
      <xdr:nvPicPr>
        <xdr:cNvPr id="11" name="Imagem 1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82912" cy="504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836085</xdr:colOff>
      <xdr:row>1</xdr:row>
      <xdr:rowOff>95250</xdr:rowOff>
    </xdr:from>
    <xdr:to>
      <xdr:col>4</xdr:col>
      <xdr:colOff>487751</xdr:colOff>
      <xdr:row>2</xdr:row>
      <xdr:rowOff>13567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318C110-98C9-4D0B-A326-9C87D97D30D3}"/>
            </a:ext>
          </a:extLst>
        </xdr:cNvPr>
        <xdr:cNvSpPr/>
      </xdr:nvSpPr>
      <xdr:spPr>
        <a:xfrm>
          <a:off x="1100668" y="592667"/>
          <a:ext cx="1980000" cy="29931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tx1">
                  <a:lumMod val="75000"/>
                  <a:lumOff val="25000"/>
                </a:schemeClr>
              </a:solidFill>
            </a:rPr>
            <a:t>COMPARATIVO DE CONSUMO</a:t>
          </a:r>
        </a:p>
      </xdr:txBody>
    </xdr:sp>
    <xdr:clientData/>
  </xdr:twoCellAnchor>
  <xdr:twoCellAnchor editAs="absolute">
    <xdr:from>
      <xdr:col>2</xdr:col>
      <xdr:colOff>1142998</xdr:colOff>
      <xdr:row>0</xdr:row>
      <xdr:rowOff>0</xdr:rowOff>
    </xdr:from>
    <xdr:to>
      <xdr:col>4</xdr:col>
      <xdr:colOff>254664</xdr:colOff>
      <xdr:row>1</xdr:row>
      <xdr:rowOff>2910</xdr:rowOff>
    </xdr:to>
    <xdr:sp macro="" textlink="">
      <xdr:nvSpPr>
        <xdr:cNvPr id="6" name="Retângulo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D71C14D-8D49-484B-A7B8-A9C8D48B5573}"/>
            </a:ext>
          </a:extLst>
        </xdr:cNvPr>
        <xdr:cNvSpPr>
          <a:spLocks/>
        </xdr:cNvSpPr>
      </xdr:nvSpPr>
      <xdr:spPr>
        <a:xfrm>
          <a:off x="1407581" y="0"/>
          <a:ext cx="144000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CONTROLE DE ÁGUA</a:t>
          </a:r>
        </a:p>
      </xdr:txBody>
    </xdr:sp>
    <xdr:clientData/>
  </xdr:twoCellAnchor>
  <xdr:twoCellAnchor editAs="absolute">
    <xdr:from>
      <xdr:col>4</xdr:col>
      <xdr:colOff>264587</xdr:colOff>
      <xdr:row>0</xdr:row>
      <xdr:rowOff>0</xdr:rowOff>
    </xdr:from>
    <xdr:to>
      <xdr:col>6</xdr:col>
      <xdr:colOff>754</xdr:colOff>
      <xdr:row>1</xdr:row>
      <xdr:rowOff>2910</xdr:rowOff>
    </xdr:to>
    <xdr:sp macro="" textlink="">
      <xdr:nvSpPr>
        <xdr:cNvPr id="8" name="Retângulo 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F795B7DB-CE1B-4B54-9AFD-B9FF6162C4DC}"/>
            </a:ext>
          </a:extLst>
        </xdr:cNvPr>
        <xdr:cNvSpPr>
          <a:spLocks/>
        </xdr:cNvSpPr>
      </xdr:nvSpPr>
      <xdr:spPr>
        <a:xfrm>
          <a:off x="2857504" y="0"/>
          <a:ext cx="162000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CONTROLE DE ENERGIA</a:t>
          </a:r>
        </a:p>
      </xdr:txBody>
    </xdr:sp>
    <xdr:clientData/>
  </xdr:twoCellAnchor>
  <xdr:twoCellAnchor editAs="absolute">
    <xdr:from>
      <xdr:col>6</xdr:col>
      <xdr:colOff>10581</xdr:colOff>
      <xdr:row>0</xdr:row>
      <xdr:rowOff>0</xdr:rowOff>
    </xdr:from>
    <xdr:to>
      <xdr:col>7</xdr:col>
      <xdr:colOff>328664</xdr:colOff>
      <xdr:row>1</xdr:row>
      <xdr:rowOff>2910</xdr:rowOff>
    </xdr:to>
    <xdr:sp macro="" textlink="">
      <xdr:nvSpPr>
        <xdr:cNvPr id="9" name="Retângulo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C5784C38-3D2D-4445-B4B1-F63CAC10ADF2}"/>
            </a:ext>
          </a:extLst>
        </xdr:cNvPr>
        <xdr:cNvSpPr>
          <a:spLocks/>
        </xdr:cNvSpPr>
      </xdr:nvSpPr>
      <xdr:spPr>
        <a:xfrm>
          <a:off x="4487331" y="0"/>
          <a:ext cx="1260000" cy="500327"/>
        </a:xfrm>
        <a:prstGeom prst="rect">
          <a:avLst/>
        </a:prstGeom>
        <a:solidFill>
          <a:srgbClr val="6699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RELATÓRIOS</a:t>
          </a:r>
        </a:p>
      </xdr:txBody>
    </xdr:sp>
    <xdr:clientData/>
  </xdr:twoCellAnchor>
  <xdr:twoCellAnchor editAs="absolute">
    <xdr:from>
      <xdr:col>7</xdr:col>
      <xdr:colOff>338656</xdr:colOff>
      <xdr:row>0</xdr:row>
      <xdr:rowOff>0</xdr:rowOff>
    </xdr:from>
    <xdr:to>
      <xdr:col>8</xdr:col>
      <xdr:colOff>656740</xdr:colOff>
      <xdr:row>1</xdr:row>
      <xdr:rowOff>2910</xdr:rowOff>
    </xdr:to>
    <xdr:sp macro="" textlink="">
      <xdr:nvSpPr>
        <xdr:cNvPr id="10" name="Retângulo 9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A7177487-D797-4093-B67A-D3C9B64A87D8}"/>
            </a:ext>
          </a:extLst>
        </xdr:cNvPr>
        <xdr:cNvSpPr>
          <a:spLocks/>
        </xdr:cNvSpPr>
      </xdr:nvSpPr>
      <xdr:spPr>
        <a:xfrm>
          <a:off x="5757323" y="0"/>
          <a:ext cx="126000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DASHBOARD</a:t>
          </a:r>
        </a:p>
      </xdr:txBody>
    </xdr:sp>
    <xdr:clientData/>
  </xdr:twoCellAnchor>
  <xdr:twoCellAnchor editAs="absolute">
    <xdr:from>
      <xdr:col>8</xdr:col>
      <xdr:colOff>666752</xdr:colOff>
      <xdr:row>0</xdr:row>
      <xdr:rowOff>0</xdr:rowOff>
    </xdr:from>
    <xdr:to>
      <xdr:col>10</xdr:col>
      <xdr:colOff>42918</xdr:colOff>
      <xdr:row>1</xdr:row>
      <xdr:rowOff>2910</xdr:rowOff>
    </xdr:to>
    <xdr:sp macro="" textlink="">
      <xdr:nvSpPr>
        <xdr:cNvPr id="11" name="Retângulo 10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E416C1D9-29CA-439D-BD51-E316FEB6D59B}"/>
            </a:ext>
          </a:extLst>
        </xdr:cNvPr>
        <xdr:cNvSpPr>
          <a:spLocks/>
        </xdr:cNvSpPr>
      </xdr:nvSpPr>
      <xdr:spPr>
        <a:xfrm>
          <a:off x="7027335" y="0"/>
          <a:ext cx="126000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INSTRUÇÕES</a:t>
          </a:r>
        </a:p>
      </xdr:txBody>
    </xdr:sp>
    <xdr:clientData/>
  </xdr:twoCellAnchor>
  <xdr:twoCellAnchor>
    <xdr:from>
      <xdr:col>2</xdr:col>
      <xdr:colOff>63501</xdr:colOff>
      <xdr:row>13</xdr:row>
      <xdr:rowOff>57151</xdr:rowOff>
    </xdr:from>
    <xdr:to>
      <xdr:col>15</xdr:col>
      <xdr:colOff>889000</xdr:colOff>
      <xdr:row>26</xdr:row>
      <xdr:rowOff>84776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6B18A018-57B0-4BD6-A843-729BEA248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63501</xdr:colOff>
      <xdr:row>26</xdr:row>
      <xdr:rowOff>120650</xdr:rowOff>
    </xdr:from>
    <xdr:to>
      <xdr:col>15</xdr:col>
      <xdr:colOff>889000</xdr:colOff>
      <xdr:row>39</xdr:row>
      <xdr:rowOff>164150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E65128E-8944-4824-AEEF-6BB0A8F589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1018329</xdr:colOff>
      <xdr:row>1</xdr:row>
      <xdr:rowOff>6583</xdr:rowOff>
    </xdr:to>
    <xdr:pic>
      <xdr:nvPicPr>
        <xdr:cNvPr id="13" name="Imagem 1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82912" cy="504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762001</xdr:colOff>
      <xdr:row>4</xdr:row>
      <xdr:rowOff>353482</xdr:rowOff>
    </xdr:from>
    <xdr:to>
      <xdr:col>14</xdr:col>
      <xdr:colOff>300567</xdr:colOff>
      <xdr:row>9</xdr:row>
      <xdr:rowOff>342899</xdr:rowOff>
    </xdr:to>
    <xdr:sp macro="" textlink="">
      <xdr:nvSpPr>
        <xdr:cNvPr id="18" name="Retângulo 17">
          <a:extLst>
            <a:ext uri="{FF2B5EF4-FFF2-40B4-BE49-F238E27FC236}">
              <a16:creationId xmlns="" xmlns:a16="http://schemas.microsoft.com/office/drawing/2014/main" id="{51319E08-657A-47A8-8C9E-D85F36D82FC3}"/>
            </a:ext>
          </a:extLst>
        </xdr:cNvPr>
        <xdr:cNvSpPr/>
      </xdr:nvSpPr>
      <xdr:spPr>
        <a:xfrm>
          <a:off x="9382127" y="1983315"/>
          <a:ext cx="4248149" cy="1672167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6</xdr:col>
      <xdr:colOff>45507</xdr:colOff>
      <xdr:row>4</xdr:row>
      <xdr:rowOff>328082</xdr:rowOff>
    </xdr:from>
    <xdr:to>
      <xdr:col>9</xdr:col>
      <xdr:colOff>603250</xdr:colOff>
      <xdr:row>9</xdr:row>
      <xdr:rowOff>317499</xdr:rowOff>
    </xdr:to>
    <xdr:sp macro="" textlink="">
      <xdr:nvSpPr>
        <xdr:cNvPr id="4" name="Retângulo 3">
          <a:extLst>
            <a:ext uri="{FF2B5EF4-FFF2-40B4-BE49-F238E27FC236}">
              <a16:creationId xmlns="" xmlns:a16="http://schemas.microsoft.com/office/drawing/2014/main" id="{DF2C5F7A-E9B0-486E-8C34-0068CBD66373}"/>
            </a:ext>
          </a:extLst>
        </xdr:cNvPr>
        <xdr:cNvSpPr/>
      </xdr:nvSpPr>
      <xdr:spPr>
        <a:xfrm>
          <a:off x="5104340" y="1957915"/>
          <a:ext cx="4119036" cy="1672167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4</xdr:col>
      <xdr:colOff>1943100</xdr:colOff>
      <xdr:row>4</xdr:row>
      <xdr:rowOff>276225</xdr:rowOff>
    </xdr:from>
    <xdr:to>
      <xdr:col>9</xdr:col>
      <xdr:colOff>352425</xdr:colOff>
      <xdr:row>15</xdr:row>
      <xdr:rowOff>133350</xdr:rowOff>
    </xdr:to>
    <xdr:graphicFrame macro="">
      <xdr:nvGraphicFramePr>
        <xdr:cNvPr id="6147" name="Gráfico 1">
          <a:extLst>
            <a:ext uri="{FF2B5EF4-FFF2-40B4-BE49-F238E27FC236}">
              <a16:creationId xmlns="" xmlns:a16="http://schemas.microsoft.com/office/drawing/2014/main" id="{7B57EB59-4F91-4EA3-A426-68B54AD9AA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876300</xdr:colOff>
      <xdr:row>4</xdr:row>
      <xdr:rowOff>295275</xdr:rowOff>
    </xdr:from>
    <xdr:to>
      <xdr:col>14</xdr:col>
      <xdr:colOff>638175</xdr:colOff>
      <xdr:row>15</xdr:row>
      <xdr:rowOff>295275</xdr:rowOff>
    </xdr:to>
    <xdr:graphicFrame macro="">
      <xdr:nvGraphicFramePr>
        <xdr:cNvPr id="6148" name="Gráfico 2">
          <a:extLst>
            <a:ext uri="{FF2B5EF4-FFF2-40B4-BE49-F238E27FC236}">
              <a16:creationId xmlns="" xmlns:a16="http://schemas.microsoft.com/office/drawing/2014/main" id="{EDCF8A9C-0EAF-4D9C-A77B-70C95812F4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11</xdr:row>
      <xdr:rowOff>285750</xdr:rowOff>
    </xdr:from>
    <xdr:to>
      <xdr:col>14</xdr:col>
      <xdr:colOff>314325</xdr:colOff>
      <xdr:row>16</xdr:row>
      <xdr:rowOff>10582</xdr:rowOff>
    </xdr:to>
    <xdr:graphicFrame macro="">
      <xdr:nvGraphicFramePr>
        <xdr:cNvPr id="6149" name="Gráfico 4">
          <a:extLst>
            <a:ext uri="{FF2B5EF4-FFF2-40B4-BE49-F238E27FC236}">
              <a16:creationId xmlns="" xmlns:a16="http://schemas.microsoft.com/office/drawing/2014/main" id="{87ECCB3C-39AD-46E8-A42D-E232EC657F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844548</xdr:colOff>
      <xdr:row>6</xdr:row>
      <xdr:rowOff>71965</xdr:rowOff>
    </xdr:from>
    <xdr:to>
      <xdr:col>13</xdr:col>
      <xdr:colOff>400049</xdr:colOff>
      <xdr:row>6</xdr:row>
      <xdr:rowOff>307974</xdr:rowOff>
    </xdr:to>
    <xdr:sp macro="" textlink="">
      <xdr:nvSpPr>
        <xdr:cNvPr id="16" name="CaixaDeTexto 15">
          <a:extLst>
            <a:ext uri="{FF2B5EF4-FFF2-40B4-BE49-F238E27FC236}">
              <a16:creationId xmlns="" xmlns:a16="http://schemas.microsoft.com/office/drawing/2014/main" id="{C00B7398-40E5-4C83-8502-E8667548385B}"/>
            </a:ext>
          </a:extLst>
        </xdr:cNvPr>
        <xdr:cNvSpPr txBox="1"/>
      </xdr:nvSpPr>
      <xdr:spPr>
        <a:xfrm>
          <a:off x="12290424" y="2437341"/>
          <a:ext cx="497417" cy="2360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900" b="1">
              <a:solidFill>
                <a:sysClr val="windowText" lastClr="000000"/>
              </a:solidFill>
            </a:rPr>
            <a:t>75%</a:t>
          </a:r>
        </a:p>
      </xdr:txBody>
    </xdr:sp>
    <xdr:clientData/>
  </xdr:twoCellAnchor>
  <xdr:twoCellAnchor editAs="absolute">
    <xdr:from>
      <xdr:col>2</xdr:col>
      <xdr:colOff>1142998</xdr:colOff>
      <xdr:row>0</xdr:row>
      <xdr:rowOff>0</xdr:rowOff>
    </xdr:from>
    <xdr:to>
      <xdr:col>4</xdr:col>
      <xdr:colOff>169998</xdr:colOff>
      <xdr:row>1</xdr:row>
      <xdr:rowOff>2910</xdr:rowOff>
    </xdr:to>
    <xdr:sp macro="" textlink="">
      <xdr:nvSpPr>
        <xdr:cNvPr id="8" name="Retângulo 7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2209986A-A4C6-4DC5-87B0-8883539AAEAF}"/>
            </a:ext>
          </a:extLst>
        </xdr:cNvPr>
        <xdr:cNvSpPr>
          <a:spLocks/>
        </xdr:cNvSpPr>
      </xdr:nvSpPr>
      <xdr:spPr>
        <a:xfrm>
          <a:off x="1407581" y="0"/>
          <a:ext cx="144000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CONTROLE DE ÁGUA</a:t>
          </a:r>
        </a:p>
      </xdr:txBody>
    </xdr:sp>
    <xdr:clientData/>
  </xdr:twoCellAnchor>
  <xdr:twoCellAnchor editAs="absolute">
    <xdr:from>
      <xdr:col>4</xdr:col>
      <xdr:colOff>179921</xdr:colOff>
      <xdr:row>0</xdr:row>
      <xdr:rowOff>0</xdr:rowOff>
    </xdr:from>
    <xdr:to>
      <xdr:col>4</xdr:col>
      <xdr:colOff>1799921</xdr:colOff>
      <xdr:row>1</xdr:row>
      <xdr:rowOff>2910</xdr:rowOff>
    </xdr:to>
    <xdr:sp macro="" textlink="">
      <xdr:nvSpPr>
        <xdr:cNvPr id="10" name="Retângulo 9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126B5842-3AA2-4F67-BCDD-30F5E6132E1C}"/>
            </a:ext>
          </a:extLst>
        </xdr:cNvPr>
        <xdr:cNvSpPr>
          <a:spLocks/>
        </xdr:cNvSpPr>
      </xdr:nvSpPr>
      <xdr:spPr>
        <a:xfrm>
          <a:off x="2857504" y="0"/>
          <a:ext cx="162000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CONTROLE DE ENERGIA</a:t>
          </a:r>
        </a:p>
      </xdr:txBody>
    </xdr:sp>
    <xdr:clientData/>
  </xdr:twoCellAnchor>
  <xdr:twoCellAnchor editAs="absolute">
    <xdr:from>
      <xdr:col>4</xdr:col>
      <xdr:colOff>1809748</xdr:colOff>
      <xdr:row>0</xdr:row>
      <xdr:rowOff>0</xdr:rowOff>
    </xdr:from>
    <xdr:to>
      <xdr:col>6</xdr:col>
      <xdr:colOff>688498</xdr:colOff>
      <xdr:row>1</xdr:row>
      <xdr:rowOff>2910</xdr:rowOff>
    </xdr:to>
    <xdr:sp macro="" textlink="">
      <xdr:nvSpPr>
        <xdr:cNvPr id="11" name="Retângulo 10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5A9B7E26-7099-4B11-BC63-A1DA4917958D}"/>
            </a:ext>
          </a:extLst>
        </xdr:cNvPr>
        <xdr:cNvSpPr>
          <a:spLocks/>
        </xdr:cNvSpPr>
      </xdr:nvSpPr>
      <xdr:spPr>
        <a:xfrm>
          <a:off x="4487331" y="0"/>
          <a:ext cx="126000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RELATÓRIOS</a:t>
          </a:r>
        </a:p>
      </xdr:txBody>
    </xdr:sp>
    <xdr:clientData/>
  </xdr:twoCellAnchor>
  <xdr:twoCellAnchor editAs="absolute">
    <xdr:from>
      <xdr:col>6</xdr:col>
      <xdr:colOff>698490</xdr:colOff>
      <xdr:row>0</xdr:row>
      <xdr:rowOff>0</xdr:rowOff>
    </xdr:from>
    <xdr:to>
      <xdr:col>6</xdr:col>
      <xdr:colOff>1958490</xdr:colOff>
      <xdr:row>1</xdr:row>
      <xdr:rowOff>2910</xdr:rowOff>
    </xdr:to>
    <xdr:sp macro="" textlink="">
      <xdr:nvSpPr>
        <xdr:cNvPr id="12" name="Retângulo 11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D2D8E6A1-9FF6-47D3-BFB8-DE47AB6A40AA}"/>
            </a:ext>
          </a:extLst>
        </xdr:cNvPr>
        <xdr:cNvSpPr>
          <a:spLocks/>
        </xdr:cNvSpPr>
      </xdr:nvSpPr>
      <xdr:spPr>
        <a:xfrm>
          <a:off x="5757323" y="0"/>
          <a:ext cx="1260000" cy="500327"/>
        </a:xfrm>
        <a:prstGeom prst="rect">
          <a:avLst/>
        </a:prstGeom>
        <a:solidFill>
          <a:srgbClr val="6699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DASHBOARD</a:t>
          </a:r>
        </a:p>
      </xdr:txBody>
    </xdr:sp>
    <xdr:clientData/>
  </xdr:twoCellAnchor>
  <xdr:twoCellAnchor editAs="absolute">
    <xdr:from>
      <xdr:col>6</xdr:col>
      <xdr:colOff>1968502</xdr:colOff>
      <xdr:row>0</xdr:row>
      <xdr:rowOff>0</xdr:rowOff>
    </xdr:from>
    <xdr:to>
      <xdr:col>8</xdr:col>
      <xdr:colOff>614418</xdr:colOff>
      <xdr:row>1</xdr:row>
      <xdr:rowOff>2910</xdr:rowOff>
    </xdr:to>
    <xdr:sp macro="" textlink="">
      <xdr:nvSpPr>
        <xdr:cNvPr id="13" name="Retângulo 12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027B0E91-E55A-4258-991E-23EC74A5E2AF}"/>
            </a:ext>
          </a:extLst>
        </xdr:cNvPr>
        <xdr:cNvSpPr>
          <a:spLocks/>
        </xdr:cNvSpPr>
      </xdr:nvSpPr>
      <xdr:spPr>
        <a:xfrm>
          <a:off x="7027335" y="0"/>
          <a:ext cx="126000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INSTRUÇÕES</a:t>
          </a:r>
        </a:p>
      </xdr:txBody>
    </xdr:sp>
    <xdr:clientData/>
  </xdr:twoCellAnchor>
  <xdr:twoCellAnchor>
    <xdr:from>
      <xdr:col>8</xdr:col>
      <xdr:colOff>201082</xdr:colOff>
      <xdr:row>5</xdr:row>
      <xdr:rowOff>338669</xdr:rowOff>
    </xdr:from>
    <xdr:to>
      <xdr:col>8</xdr:col>
      <xdr:colOff>698500</xdr:colOff>
      <xdr:row>6</xdr:row>
      <xdr:rowOff>248710</xdr:rowOff>
    </xdr:to>
    <xdr:sp macro="" textlink="">
      <xdr:nvSpPr>
        <xdr:cNvPr id="14" name="CaixaDeTexto 13">
          <a:extLst>
            <a:ext uri="{FF2B5EF4-FFF2-40B4-BE49-F238E27FC236}">
              <a16:creationId xmlns="" xmlns:a16="http://schemas.microsoft.com/office/drawing/2014/main" id="{49B7B938-1B64-4BE3-B40B-C74760414BD4}"/>
            </a:ext>
          </a:extLst>
        </xdr:cNvPr>
        <xdr:cNvSpPr txBox="1"/>
      </xdr:nvSpPr>
      <xdr:spPr>
        <a:xfrm>
          <a:off x="7879291" y="2349502"/>
          <a:ext cx="497418" cy="2645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900" b="1">
              <a:solidFill>
                <a:sysClr val="windowText" lastClr="000000"/>
              </a:solidFill>
            </a:rPr>
            <a:t>75%</a:t>
          </a:r>
        </a:p>
      </xdr:txBody>
    </xdr:sp>
    <xdr:clientData/>
  </xdr:twoCellAnchor>
  <xdr:twoCellAnchor>
    <xdr:from>
      <xdr:col>6</xdr:col>
      <xdr:colOff>1688040</xdr:colOff>
      <xdr:row>4</xdr:row>
      <xdr:rowOff>285750</xdr:rowOff>
    </xdr:from>
    <xdr:to>
      <xdr:col>7</xdr:col>
      <xdr:colOff>31749</xdr:colOff>
      <xdr:row>5</xdr:row>
      <xdr:rowOff>169334</xdr:rowOff>
    </xdr:to>
    <xdr:sp macro="" textlink="">
      <xdr:nvSpPr>
        <xdr:cNvPr id="9" name="CaixaDeTexto 8">
          <a:extLst>
            <a:ext uri="{FF2B5EF4-FFF2-40B4-BE49-F238E27FC236}">
              <a16:creationId xmlns="" xmlns:a16="http://schemas.microsoft.com/office/drawing/2014/main" id="{0E1DD0D2-1ED1-40A2-8396-5C3ED594AD5C}"/>
            </a:ext>
          </a:extLst>
        </xdr:cNvPr>
        <xdr:cNvSpPr txBox="1"/>
      </xdr:nvSpPr>
      <xdr:spPr>
        <a:xfrm>
          <a:off x="6746873" y="1915583"/>
          <a:ext cx="497418" cy="2645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900" b="1">
              <a:solidFill>
                <a:sysClr val="windowText" lastClr="000000"/>
              </a:solidFill>
            </a:rPr>
            <a:t>50%</a:t>
          </a:r>
        </a:p>
      </xdr:txBody>
    </xdr:sp>
    <xdr:clientData/>
  </xdr:twoCellAnchor>
  <xdr:twoCellAnchor>
    <xdr:from>
      <xdr:col>8</xdr:col>
      <xdr:colOff>745064</xdr:colOff>
      <xdr:row>8</xdr:row>
      <xdr:rowOff>289984</xdr:rowOff>
    </xdr:from>
    <xdr:to>
      <xdr:col>9</xdr:col>
      <xdr:colOff>497417</xdr:colOff>
      <xdr:row>9</xdr:row>
      <xdr:rowOff>155577</xdr:rowOff>
    </xdr:to>
    <xdr:sp macro="" textlink="">
      <xdr:nvSpPr>
        <xdr:cNvPr id="15" name="CaixaDeTexto 14">
          <a:extLst>
            <a:ext uri="{FF2B5EF4-FFF2-40B4-BE49-F238E27FC236}">
              <a16:creationId xmlns="" xmlns:a16="http://schemas.microsoft.com/office/drawing/2014/main" id="{A1334659-7091-49E6-9979-CA13C2CE08E4}"/>
            </a:ext>
          </a:extLst>
        </xdr:cNvPr>
        <xdr:cNvSpPr txBox="1"/>
      </xdr:nvSpPr>
      <xdr:spPr>
        <a:xfrm>
          <a:off x="8423273" y="3248026"/>
          <a:ext cx="694270" cy="220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900" b="1">
              <a:solidFill>
                <a:sysClr val="windowText" lastClr="000000"/>
              </a:solidFill>
            </a:rPr>
            <a:t>100% ou +</a:t>
          </a:r>
        </a:p>
      </xdr:txBody>
    </xdr:sp>
    <xdr:clientData/>
  </xdr:twoCellAnchor>
  <xdr:twoCellAnchor>
    <xdr:from>
      <xdr:col>13</xdr:col>
      <xdr:colOff>319614</xdr:colOff>
      <xdr:row>9</xdr:row>
      <xdr:rowOff>129117</xdr:rowOff>
    </xdr:from>
    <xdr:to>
      <xdr:col>14</xdr:col>
      <xdr:colOff>201082</xdr:colOff>
      <xdr:row>9</xdr:row>
      <xdr:rowOff>354013</xdr:rowOff>
    </xdr:to>
    <xdr:sp macro="" textlink="">
      <xdr:nvSpPr>
        <xdr:cNvPr id="17" name="CaixaDeTexto 16">
          <a:extLst>
            <a:ext uri="{FF2B5EF4-FFF2-40B4-BE49-F238E27FC236}">
              <a16:creationId xmlns="" xmlns:a16="http://schemas.microsoft.com/office/drawing/2014/main" id="{7D17D5D1-D8E7-45EC-8219-09EA233BED58}"/>
            </a:ext>
          </a:extLst>
        </xdr:cNvPr>
        <xdr:cNvSpPr txBox="1"/>
      </xdr:nvSpPr>
      <xdr:spPr>
        <a:xfrm>
          <a:off x="12707406" y="3441700"/>
          <a:ext cx="823385" cy="2248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900" b="1">
              <a:solidFill>
                <a:sysClr val="windowText" lastClr="000000"/>
              </a:solidFill>
            </a:rPr>
            <a:t>100% ou +</a:t>
          </a:r>
        </a:p>
      </xdr:txBody>
    </xdr:sp>
    <xdr:clientData/>
  </xdr:twoCellAnchor>
  <xdr:twoCellAnchor>
    <xdr:from>
      <xdr:col>11</xdr:col>
      <xdr:colOff>581023</xdr:colOff>
      <xdr:row>5</xdr:row>
      <xdr:rowOff>35983</xdr:rowOff>
    </xdr:from>
    <xdr:to>
      <xdr:col>12</xdr:col>
      <xdr:colOff>136525</xdr:colOff>
      <xdr:row>5</xdr:row>
      <xdr:rowOff>300567</xdr:rowOff>
    </xdr:to>
    <xdr:sp macro="" textlink="">
      <xdr:nvSpPr>
        <xdr:cNvPr id="21" name="CaixaDeTexto 20">
          <a:extLst>
            <a:ext uri="{FF2B5EF4-FFF2-40B4-BE49-F238E27FC236}">
              <a16:creationId xmlns="" xmlns:a16="http://schemas.microsoft.com/office/drawing/2014/main" id="{7CAD025C-CEEB-4CB9-8F51-EA86095E1078}"/>
            </a:ext>
          </a:extLst>
        </xdr:cNvPr>
        <xdr:cNvSpPr txBox="1"/>
      </xdr:nvSpPr>
      <xdr:spPr>
        <a:xfrm>
          <a:off x="11084982" y="2046816"/>
          <a:ext cx="497419" cy="2645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900" b="1">
              <a:solidFill>
                <a:sysClr val="windowText" lastClr="000000"/>
              </a:solidFill>
            </a:rPr>
            <a:t>50%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1018329</xdr:colOff>
      <xdr:row>1</xdr:row>
      <xdr:rowOff>6583</xdr:rowOff>
    </xdr:to>
    <xdr:pic>
      <xdr:nvPicPr>
        <xdr:cNvPr id="20" name="Imagem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82912" cy="504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1322654</xdr:colOff>
      <xdr:row>1</xdr:row>
      <xdr:rowOff>9525</xdr:rowOff>
    </xdr:from>
    <xdr:to>
      <xdr:col>3</xdr:col>
      <xdr:colOff>181304</xdr:colOff>
      <xdr:row>2</xdr:row>
      <xdr:rowOff>19050</xdr:rowOff>
    </xdr:to>
    <xdr:sp macro="" textlink="">
      <xdr:nvSpPr>
        <xdr:cNvPr id="7" name="Retângulo 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AE6D5A2-17B3-423E-AB1C-D1A8E124DFF1}"/>
            </a:ext>
          </a:extLst>
        </xdr:cNvPr>
        <xdr:cNvSpPr/>
      </xdr:nvSpPr>
      <xdr:spPr>
        <a:xfrm>
          <a:off x="1522679" y="504825"/>
          <a:ext cx="1278000" cy="29527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PASSO A PASSO</a:t>
          </a:r>
        </a:p>
      </xdr:txBody>
    </xdr:sp>
    <xdr:clientData/>
  </xdr:twoCellAnchor>
  <xdr:twoCellAnchor editAs="absolute">
    <xdr:from>
      <xdr:col>3</xdr:col>
      <xdr:colOff>209550</xdr:colOff>
      <xdr:row>1</xdr:row>
      <xdr:rowOff>9525</xdr:rowOff>
    </xdr:from>
    <xdr:to>
      <xdr:col>5</xdr:col>
      <xdr:colOff>276225</xdr:colOff>
      <xdr:row>2</xdr:row>
      <xdr:rowOff>19050</xdr:rowOff>
    </xdr:to>
    <xdr:sp macro="" textlink="">
      <xdr:nvSpPr>
        <xdr:cNvPr id="8" name="Retângulo 7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555EBA93-7B34-4E88-B114-D34FE4F8D90D}"/>
            </a:ext>
          </a:extLst>
        </xdr:cNvPr>
        <xdr:cNvSpPr/>
      </xdr:nvSpPr>
      <xdr:spPr>
        <a:xfrm>
          <a:off x="2828925" y="504825"/>
          <a:ext cx="1685925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DÚVIDAS FREQUENTES</a:t>
          </a:r>
        </a:p>
      </xdr:txBody>
    </xdr:sp>
    <xdr:clientData/>
  </xdr:twoCellAnchor>
  <xdr:twoCellAnchor editAs="absolute">
    <xdr:from>
      <xdr:col>5</xdr:col>
      <xdr:colOff>314325</xdr:colOff>
      <xdr:row>1</xdr:row>
      <xdr:rowOff>9525</xdr:rowOff>
    </xdr:from>
    <xdr:to>
      <xdr:col>7</xdr:col>
      <xdr:colOff>123825</xdr:colOff>
      <xdr:row>2</xdr:row>
      <xdr:rowOff>19050</xdr:rowOff>
    </xdr:to>
    <xdr:sp macro="" textlink="">
      <xdr:nvSpPr>
        <xdr:cNvPr id="9" name="Retângulo 8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FAE773CC-9710-43D7-96D5-9976C7643E14}"/>
            </a:ext>
          </a:extLst>
        </xdr:cNvPr>
        <xdr:cNvSpPr/>
      </xdr:nvSpPr>
      <xdr:spPr>
        <a:xfrm>
          <a:off x="4552950" y="504825"/>
          <a:ext cx="142875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SUGESTÕES</a:t>
          </a:r>
        </a:p>
      </xdr:txBody>
    </xdr:sp>
    <xdr:clientData/>
  </xdr:twoCellAnchor>
  <xdr:twoCellAnchor editAs="absolute">
    <xdr:from>
      <xdr:col>7</xdr:col>
      <xdr:colOff>161925</xdr:colOff>
      <xdr:row>1</xdr:row>
      <xdr:rowOff>9525</xdr:rowOff>
    </xdr:from>
    <xdr:to>
      <xdr:col>8</xdr:col>
      <xdr:colOff>781050</xdr:colOff>
      <xdr:row>2</xdr:row>
      <xdr:rowOff>19050</xdr:rowOff>
    </xdr:to>
    <xdr:sp macro="" textlink="">
      <xdr:nvSpPr>
        <xdr:cNvPr id="10" name="Retângulo 9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8CAD6DC9-A350-4C77-8667-E6A4D952497F}"/>
            </a:ext>
          </a:extLst>
        </xdr:cNvPr>
        <xdr:cNvSpPr/>
      </xdr:nvSpPr>
      <xdr:spPr>
        <a:xfrm>
          <a:off x="6019800" y="504825"/>
          <a:ext cx="142875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SOBRE A SOUZA</a:t>
          </a:r>
        </a:p>
      </xdr:txBody>
    </xdr:sp>
    <xdr:clientData/>
  </xdr:twoCellAnchor>
  <xdr:twoCellAnchor editAs="absolute">
    <xdr:from>
      <xdr:col>1</xdr:col>
      <xdr:colOff>1207556</xdr:colOff>
      <xdr:row>0</xdr:row>
      <xdr:rowOff>0</xdr:rowOff>
    </xdr:from>
    <xdr:to>
      <xdr:col>3</xdr:col>
      <xdr:colOff>228206</xdr:colOff>
      <xdr:row>1</xdr:row>
      <xdr:rowOff>5027</xdr:rowOff>
    </xdr:to>
    <xdr:sp macro="" textlink="">
      <xdr:nvSpPr>
        <xdr:cNvPr id="11" name="Retângulo 10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41A1D4F7-D446-4E05-BD0D-6F71F1CAD546}"/>
            </a:ext>
          </a:extLst>
        </xdr:cNvPr>
        <xdr:cNvSpPr>
          <a:spLocks/>
        </xdr:cNvSpPr>
      </xdr:nvSpPr>
      <xdr:spPr>
        <a:xfrm>
          <a:off x="1407581" y="0"/>
          <a:ext cx="144000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CONTROLE DE ÁGUA</a:t>
          </a:r>
        </a:p>
      </xdr:txBody>
    </xdr:sp>
    <xdr:clientData/>
  </xdr:twoCellAnchor>
  <xdr:twoCellAnchor editAs="absolute">
    <xdr:from>
      <xdr:col>3</xdr:col>
      <xdr:colOff>238129</xdr:colOff>
      <xdr:row>0</xdr:row>
      <xdr:rowOff>0</xdr:rowOff>
    </xdr:from>
    <xdr:to>
      <xdr:col>5</xdr:col>
      <xdr:colOff>238879</xdr:colOff>
      <xdr:row>1</xdr:row>
      <xdr:rowOff>5027</xdr:rowOff>
    </xdr:to>
    <xdr:sp macro="" textlink="">
      <xdr:nvSpPr>
        <xdr:cNvPr id="12" name="Retângulo 11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BF1ED7CC-7490-4C9C-B5CB-2A968B7314A1}"/>
            </a:ext>
          </a:extLst>
        </xdr:cNvPr>
        <xdr:cNvSpPr>
          <a:spLocks/>
        </xdr:cNvSpPr>
      </xdr:nvSpPr>
      <xdr:spPr>
        <a:xfrm>
          <a:off x="2857504" y="0"/>
          <a:ext cx="162000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CONTROLE DE ENERGIA</a:t>
          </a:r>
        </a:p>
      </xdr:txBody>
    </xdr:sp>
    <xdr:clientData/>
  </xdr:twoCellAnchor>
  <xdr:twoCellAnchor editAs="absolute">
    <xdr:from>
      <xdr:col>5</xdr:col>
      <xdr:colOff>248706</xdr:colOff>
      <xdr:row>0</xdr:row>
      <xdr:rowOff>0</xdr:rowOff>
    </xdr:from>
    <xdr:to>
      <xdr:col>6</xdr:col>
      <xdr:colOff>699081</xdr:colOff>
      <xdr:row>1</xdr:row>
      <xdr:rowOff>5027</xdr:rowOff>
    </xdr:to>
    <xdr:sp macro="" textlink="">
      <xdr:nvSpPr>
        <xdr:cNvPr id="13" name="Retângulo 12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13C21F1B-9737-4E99-906C-06930D575ABC}"/>
            </a:ext>
          </a:extLst>
        </xdr:cNvPr>
        <xdr:cNvSpPr>
          <a:spLocks/>
        </xdr:cNvSpPr>
      </xdr:nvSpPr>
      <xdr:spPr>
        <a:xfrm>
          <a:off x="4487331" y="0"/>
          <a:ext cx="126000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RELATÓRIOS</a:t>
          </a:r>
        </a:p>
      </xdr:txBody>
    </xdr:sp>
    <xdr:clientData/>
  </xdr:twoCellAnchor>
  <xdr:twoCellAnchor editAs="absolute">
    <xdr:from>
      <xdr:col>6</xdr:col>
      <xdr:colOff>709073</xdr:colOff>
      <xdr:row>0</xdr:row>
      <xdr:rowOff>0</xdr:rowOff>
    </xdr:from>
    <xdr:to>
      <xdr:col>8</xdr:col>
      <xdr:colOff>349823</xdr:colOff>
      <xdr:row>1</xdr:row>
      <xdr:rowOff>5027</xdr:rowOff>
    </xdr:to>
    <xdr:sp macro="" textlink="">
      <xdr:nvSpPr>
        <xdr:cNvPr id="14" name="Retângulo 13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D7B31169-FBAD-43D0-9295-C55B63C97CBE}"/>
            </a:ext>
          </a:extLst>
        </xdr:cNvPr>
        <xdr:cNvSpPr>
          <a:spLocks/>
        </xdr:cNvSpPr>
      </xdr:nvSpPr>
      <xdr:spPr>
        <a:xfrm>
          <a:off x="5757323" y="0"/>
          <a:ext cx="126000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DASHBOARD</a:t>
          </a:r>
        </a:p>
      </xdr:txBody>
    </xdr:sp>
    <xdr:clientData/>
  </xdr:twoCellAnchor>
  <xdr:twoCellAnchor editAs="absolute">
    <xdr:from>
      <xdr:col>8</xdr:col>
      <xdr:colOff>359835</xdr:colOff>
      <xdr:row>0</xdr:row>
      <xdr:rowOff>0</xdr:rowOff>
    </xdr:from>
    <xdr:to>
      <xdr:col>10</xdr:col>
      <xdr:colOff>585</xdr:colOff>
      <xdr:row>1</xdr:row>
      <xdr:rowOff>5027</xdr:rowOff>
    </xdr:to>
    <xdr:sp macro="" textlink="">
      <xdr:nvSpPr>
        <xdr:cNvPr id="15" name="Retângulo 14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E20B326A-44D1-465C-9BF9-D44CB0C40276}"/>
            </a:ext>
          </a:extLst>
        </xdr:cNvPr>
        <xdr:cNvSpPr>
          <a:spLocks/>
        </xdr:cNvSpPr>
      </xdr:nvSpPr>
      <xdr:spPr>
        <a:xfrm>
          <a:off x="7027335" y="0"/>
          <a:ext cx="1260000" cy="500327"/>
        </a:xfrm>
        <a:prstGeom prst="rect">
          <a:avLst/>
        </a:prstGeom>
        <a:solidFill>
          <a:srgbClr val="6699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INSTRUÇÕES</a:t>
          </a:r>
        </a:p>
      </xdr:txBody>
    </xdr:sp>
    <xdr:clientData/>
  </xdr:twoCellAnchor>
  <xdr:twoCellAnchor editAs="oneCell">
    <xdr:from>
      <xdr:col>14</xdr:col>
      <xdr:colOff>66675</xdr:colOff>
      <xdr:row>8</xdr:row>
      <xdr:rowOff>0</xdr:rowOff>
    </xdr:from>
    <xdr:to>
      <xdr:col>14</xdr:col>
      <xdr:colOff>638175</xdr:colOff>
      <xdr:row>8</xdr:row>
      <xdr:rowOff>540000</xdr:rowOff>
    </xdr:to>
    <xdr:pic>
      <xdr:nvPicPr>
        <xdr:cNvPr id="2" name="Imagem 1">
          <a:hlinkClick xmlns:r="http://schemas.openxmlformats.org/officeDocument/2006/relationships" r:id="rId10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25" r="13933"/>
        <a:stretch/>
      </xdr:blipFill>
      <xdr:spPr>
        <a:xfrm>
          <a:off x="11801475" y="2819400"/>
          <a:ext cx="571500" cy="54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66675</xdr:colOff>
      <xdr:row>10</xdr:row>
      <xdr:rowOff>0</xdr:rowOff>
    </xdr:from>
    <xdr:to>
      <xdr:col>14</xdr:col>
      <xdr:colOff>638175</xdr:colOff>
      <xdr:row>10</xdr:row>
      <xdr:rowOff>540000</xdr:rowOff>
    </xdr:to>
    <xdr:pic>
      <xdr:nvPicPr>
        <xdr:cNvPr id="17" name="Imagem 16">
          <a:hlinkClick xmlns:r="http://schemas.openxmlformats.org/officeDocument/2006/relationships" r:id="rId12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25" r="13933"/>
        <a:stretch/>
      </xdr:blipFill>
      <xdr:spPr>
        <a:xfrm>
          <a:off x="11801475" y="3486150"/>
          <a:ext cx="571500" cy="54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66675</xdr:colOff>
      <xdr:row>12</xdr:row>
      <xdr:rowOff>0</xdr:rowOff>
    </xdr:from>
    <xdr:to>
      <xdr:col>14</xdr:col>
      <xdr:colOff>638175</xdr:colOff>
      <xdr:row>12</xdr:row>
      <xdr:rowOff>540000</xdr:rowOff>
    </xdr:to>
    <xdr:pic>
      <xdr:nvPicPr>
        <xdr:cNvPr id="18" name="Imagem 17">
          <a:hlinkClick xmlns:r="http://schemas.openxmlformats.org/officeDocument/2006/relationships" r:id="rId13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25" r="13933"/>
        <a:stretch/>
      </xdr:blipFill>
      <xdr:spPr>
        <a:xfrm>
          <a:off x="11801475" y="4152900"/>
          <a:ext cx="571500" cy="54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66675</xdr:colOff>
      <xdr:row>14</xdr:row>
      <xdr:rowOff>0</xdr:rowOff>
    </xdr:from>
    <xdr:to>
      <xdr:col>14</xdr:col>
      <xdr:colOff>638175</xdr:colOff>
      <xdr:row>14</xdr:row>
      <xdr:rowOff>540000</xdr:rowOff>
    </xdr:to>
    <xdr:pic>
      <xdr:nvPicPr>
        <xdr:cNvPr id="19" name="Imagem 18">
          <a:hlinkClick xmlns:r="http://schemas.openxmlformats.org/officeDocument/2006/relationships" r:id="rId14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25" r="13933"/>
        <a:stretch/>
      </xdr:blipFill>
      <xdr:spPr>
        <a:xfrm>
          <a:off x="11801475" y="4819650"/>
          <a:ext cx="571500" cy="54000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1082887</xdr:colOff>
      <xdr:row>1</xdr:row>
      <xdr:rowOff>8700</xdr:rowOff>
    </xdr:to>
    <xdr:pic>
      <xdr:nvPicPr>
        <xdr:cNvPr id="20" name="Imagem 19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82912" cy="504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1333500</xdr:colOff>
      <xdr:row>1</xdr:row>
      <xdr:rowOff>0</xdr:rowOff>
    </xdr:from>
    <xdr:to>
      <xdr:col>1</xdr:col>
      <xdr:colOff>2609850</xdr:colOff>
      <xdr:row>2</xdr:row>
      <xdr:rowOff>9525</xdr:rowOff>
    </xdr:to>
    <xdr:sp macro="" textlink="">
      <xdr:nvSpPr>
        <xdr:cNvPr id="7" name="Retângulo 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10F4AC21-80AD-4FF8-A458-0B13DE1C49CE}"/>
            </a:ext>
          </a:extLst>
        </xdr:cNvPr>
        <xdr:cNvSpPr/>
      </xdr:nvSpPr>
      <xdr:spPr>
        <a:xfrm>
          <a:off x="1514475" y="495300"/>
          <a:ext cx="127635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PASSO A PASSO</a:t>
          </a:r>
        </a:p>
      </xdr:txBody>
    </xdr:sp>
    <xdr:clientData/>
  </xdr:twoCellAnchor>
  <xdr:twoCellAnchor editAs="absolute">
    <xdr:from>
      <xdr:col>1</xdr:col>
      <xdr:colOff>2649269</xdr:colOff>
      <xdr:row>1</xdr:row>
      <xdr:rowOff>0</xdr:rowOff>
    </xdr:from>
    <xdr:to>
      <xdr:col>1</xdr:col>
      <xdr:colOff>4211369</xdr:colOff>
      <xdr:row>2</xdr:row>
      <xdr:rowOff>9525</xdr:rowOff>
    </xdr:to>
    <xdr:sp macro="" textlink="">
      <xdr:nvSpPr>
        <xdr:cNvPr id="8" name="Retângulo 7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7FC1564-F3F1-4B18-B787-F970852E39E6}"/>
            </a:ext>
          </a:extLst>
        </xdr:cNvPr>
        <xdr:cNvSpPr/>
      </xdr:nvSpPr>
      <xdr:spPr>
        <a:xfrm>
          <a:off x="2830244" y="495300"/>
          <a:ext cx="1562100" cy="29527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DÚVIDAS FREQUENTES</a:t>
          </a:r>
        </a:p>
      </xdr:txBody>
    </xdr:sp>
    <xdr:clientData/>
  </xdr:twoCellAnchor>
  <xdr:twoCellAnchor editAs="absolute">
    <xdr:from>
      <xdr:col>1</xdr:col>
      <xdr:colOff>4239944</xdr:colOff>
      <xdr:row>1</xdr:row>
      <xdr:rowOff>0</xdr:rowOff>
    </xdr:from>
    <xdr:to>
      <xdr:col>1</xdr:col>
      <xdr:colOff>5516294</xdr:colOff>
      <xdr:row>2</xdr:row>
      <xdr:rowOff>9525</xdr:rowOff>
    </xdr:to>
    <xdr:sp macro="" textlink="">
      <xdr:nvSpPr>
        <xdr:cNvPr id="9" name="Retângulo 8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BF647C88-FC8D-401C-8E33-2BF911C839B4}"/>
            </a:ext>
          </a:extLst>
        </xdr:cNvPr>
        <xdr:cNvSpPr/>
      </xdr:nvSpPr>
      <xdr:spPr>
        <a:xfrm>
          <a:off x="4420919" y="495300"/>
          <a:ext cx="127635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SUGESTÕES</a:t>
          </a:r>
        </a:p>
      </xdr:txBody>
    </xdr:sp>
    <xdr:clientData/>
  </xdr:twoCellAnchor>
  <xdr:twoCellAnchor editAs="absolute">
    <xdr:from>
      <xdr:col>1</xdr:col>
      <xdr:colOff>5554394</xdr:colOff>
      <xdr:row>1</xdr:row>
      <xdr:rowOff>0</xdr:rowOff>
    </xdr:from>
    <xdr:to>
      <xdr:col>3</xdr:col>
      <xdr:colOff>887144</xdr:colOff>
      <xdr:row>2</xdr:row>
      <xdr:rowOff>9525</xdr:rowOff>
    </xdr:to>
    <xdr:sp macro="" textlink="">
      <xdr:nvSpPr>
        <xdr:cNvPr id="10" name="Retângulo 9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2563F8A3-84A0-4B6A-ABDD-024E80D52DCC}"/>
            </a:ext>
          </a:extLst>
        </xdr:cNvPr>
        <xdr:cNvSpPr/>
      </xdr:nvSpPr>
      <xdr:spPr>
        <a:xfrm>
          <a:off x="5735369" y="495300"/>
          <a:ext cx="127635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SOBRE A SOUZA</a:t>
          </a:r>
        </a:p>
      </xdr:txBody>
    </xdr:sp>
    <xdr:clientData/>
  </xdr:twoCellAnchor>
  <xdr:twoCellAnchor editAs="absolute">
    <xdr:from>
      <xdr:col>1</xdr:col>
      <xdr:colOff>1226606</xdr:colOff>
      <xdr:row>0</xdr:row>
      <xdr:rowOff>0</xdr:rowOff>
    </xdr:from>
    <xdr:to>
      <xdr:col>1</xdr:col>
      <xdr:colOff>2666606</xdr:colOff>
      <xdr:row>1</xdr:row>
      <xdr:rowOff>5027</xdr:rowOff>
    </xdr:to>
    <xdr:sp macro="" textlink="">
      <xdr:nvSpPr>
        <xdr:cNvPr id="11" name="Retângulo 10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A974ADE5-8170-444B-A3FB-175262D87DBC}"/>
            </a:ext>
          </a:extLst>
        </xdr:cNvPr>
        <xdr:cNvSpPr>
          <a:spLocks/>
        </xdr:cNvSpPr>
      </xdr:nvSpPr>
      <xdr:spPr>
        <a:xfrm>
          <a:off x="1407581" y="0"/>
          <a:ext cx="144000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CONTROLE DE ÁGUA</a:t>
          </a:r>
        </a:p>
      </xdr:txBody>
    </xdr:sp>
    <xdr:clientData/>
  </xdr:twoCellAnchor>
  <xdr:twoCellAnchor editAs="absolute">
    <xdr:from>
      <xdr:col>1</xdr:col>
      <xdr:colOff>2676529</xdr:colOff>
      <xdr:row>0</xdr:row>
      <xdr:rowOff>0</xdr:rowOff>
    </xdr:from>
    <xdr:to>
      <xdr:col>1</xdr:col>
      <xdr:colOff>4296529</xdr:colOff>
      <xdr:row>1</xdr:row>
      <xdr:rowOff>5027</xdr:rowOff>
    </xdr:to>
    <xdr:sp macro="" textlink="">
      <xdr:nvSpPr>
        <xdr:cNvPr id="12" name="Retângulo 11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A3721120-EAC4-4A76-AF45-B9DA7DA60806}"/>
            </a:ext>
          </a:extLst>
        </xdr:cNvPr>
        <xdr:cNvSpPr>
          <a:spLocks/>
        </xdr:cNvSpPr>
      </xdr:nvSpPr>
      <xdr:spPr>
        <a:xfrm>
          <a:off x="2857504" y="0"/>
          <a:ext cx="162000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CONTROLE DE ENERGIA</a:t>
          </a:r>
        </a:p>
      </xdr:txBody>
    </xdr:sp>
    <xdr:clientData/>
  </xdr:twoCellAnchor>
  <xdr:twoCellAnchor editAs="absolute">
    <xdr:from>
      <xdr:col>1</xdr:col>
      <xdr:colOff>4306356</xdr:colOff>
      <xdr:row>0</xdr:row>
      <xdr:rowOff>0</xdr:rowOff>
    </xdr:from>
    <xdr:to>
      <xdr:col>1</xdr:col>
      <xdr:colOff>5566356</xdr:colOff>
      <xdr:row>1</xdr:row>
      <xdr:rowOff>5027</xdr:rowOff>
    </xdr:to>
    <xdr:sp macro="" textlink="">
      <xdr:nvSpPr>
        <xdr:cNvPr id="13" name="Retângulo 12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505D0212-209A-4145-9D5C-9CC61CD8EEAB}"/>
            </a:ext>
          </a:extLst>
        </xdr:cNvPr>
        <xdr:cNvSpPr>
          <a:spLocks/>
        </xdr:cNvSpPr>
      </xdr:nvSpPr>
      <xdr:spPr>
        <a:xfrm>
          <a:off x="4487331" y="0"/>
          <a:ext cx="126000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RELATÓRIOS</a:t>
          </a:r>
        </a:p>
      </xdr:txBody>
    </xdr:sp>
    <xdr:clientData/>
  </xdr:twoCellAnchor>
  <xdr:twoCellAnchor editAs="absolute">
    <xdr:from>
      <xdr:col>1</xdr:col>
      <xdr:colOff>5576348</xdr:colOff>
      <xdr:row>0</xdr:row>
      <xdr:rowOff>0</xdr:rowOff>
    </xdr:from>
    <xdr:to>
      <xdr:col>3</xdr:col>
      <xdr:colOff>892748</xdr:colOff>
      <xdr:row>1</xdr:row>
      <xdr:rowOff>5027</xdr:rowOff>
    </xdr:to>
    <xdr:sp macro="" textlink="">
      <xdr:nvSpPr>
        <xdr:cNvPr id="14" name="Retângulo 13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7227A6AD-D6AD-40A7-A77A-A3B6E788C886}"/>
            </a:ext>
          </a:extLst>
        </xdr:cNvPr>
        <xdr:cNvSpPr>
          <a:spLocks/>
        </xdr:cNvSpPr>
      </xdr:nvSpPr>
      <xdr:spPr>
        <a:xfrm>
          <a:off x="5757323" y="0"/>
          <a:ext cx="126000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DASHBOARD</a:t>
          </a:r>
        </a:p>
      </xdr:txBody>
    </xdr:sp>
    <xdr:clientData/>
  </xdr:twoCellAnchor>
  <xdr:twoCellAnchor editAs="absolute">
    <xdr:from>
      <xdr:col>3</xdr:col>
      <xdr:colOff>902760</xdr:colOff>
      <xdr:row>0</xdr:row>
      <xdr:rowOff>0</xdr:rowOff>
    </xdr:from>
    <xdr:to>
      <xdr:col>3</xdr:col>
      <xdr:colOff>2162760</xdr:colOff>
      <xdr:row>1</xdr:row>
      <xdr:rowOff>5027</xdr:rowOff>
    </xdr:to>
    <xdr:sp macro="" textlink="">
      <xdr:nvSpPr>
        <xdr:cNvPr id="15" name="Retângulo 14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AA5474B1-AD53-420B-8711-D775B07B124E}"/>
            </a:ext>
          </a:extLst>
        </xdr:cNvPr>
        <xdr:cNvSpPr>
          <a:spLocks/>
        </xdr:cNvSpPr>
      </xdr:nvSpPr>
      <xdr:spPr>
        <a:xfrm>
          <a:off x="7027335" y="0"/>
          <a:ext cx="1260000" cy="500327"/>
        </a:xfrm>
        <a:prstGeom prst="rect">
          <a:avLst/>
        </a:prstGeom>
        <a:solidFill>
          <a:srgbClr val="6699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INSTRUÇÕES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1101937</xdr:colOff>
      <xdr:row>1</xdr:row>
      <xdr:rowOff>8700</xdr:rowOff>
    </xdr:to>
    <xdr:pic>
      <xdr:nvPicPr>
        <xdr:cNvPr id="17" name="Imagem 16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82912" cy="504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371475</xdr:colOff>
      <xdr:row>3</xdr:row>
      <xdr:rowOff>16934</xdr:rowOff>
    </xdr:from>
    <xdr:ext cx="4505326" cy="585545"/>
    <xdr:sp macro="" textlink="">
      <xdr:nvSpPr>
        <xdr:cNvPr id="2" name="CaixaDeTexto 1">
          <a:extLst>
            <a:ext uri="{FF2B5EF4-FFF2-40B4-BE49-F238E27FC236}">
              <a16:creationId xmlns="" xmlns:a16="http://schemas.microsoft.com/office/drawing/2014/main" id="{712C5369-85B5-4D44-82AD-81A73DB92602}"/>
            </a:ext>
          </a:extLst>
        </xdr:cNvPr>
        <xdr:cNvSpPr txBox="1"/>
      </xdr:nvSpPr>
      <xdr:spPr>
        <a:xfrm>
          <a:off x="13306425" y="998009"/>
          <a:ext cx="4505326" cy="5855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050">
              <a:solidFill>
                <a:schemeClr val="tx1">
                  <a:lumMod val="65000"/>
                  <a:lumOff val="35000"/>
                </a:schemeClr>
              </a:solidFill>
            </a:rPr>
            <a:t>Além</a:t>
          </a:r>
          <a:r>
            <a:rPr lang="pt-BR" sz="1050" baseline="0">
              <a:solidFill>
                <a:schemeClr val="tx1">
                  <a:lumMod val="65000"/>
                  <a:lumOff val="35000"/>
                </a:schemeClr>
              </a:solidFill>
            </a:rPr>
            <a:t> dessa planilha, você pode usar outras planilhas para melhorar a gestão da sua empresa. Todas as planilhas da SOUZA já estão prontas e são práticas de se usar!</a:t>
          </a:r>
          <a:endParaRPr lang="pt-BR" sz="1050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oneCellAnchor>
  <xdr:twoCellAnchor editAs="absolute">
    <xdr:from>
      <xdr:col>2</xdr:col>
      <xdr:colOff>914400</xdr:colOff>
      <xdr:row>1</xdr:row>
      <xdr:rowOff>0</xdr:rowOff>
    </xdr:from>
    <xdr:to>
      <xdr:col>2</xdr:col>
      <xdr:colOff>2190750</xdr:colOff>
      <xdr:row>2</xdr:row>
      <xdr:rowOff>9525</xdr:rowOff>
    </xdr:to>
    <xdr:sp macro="" textlink="">
      <xdr:nvSpPr>
        <xdr:cNvPr id="8" name="Retângulo 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C266C3F8-05A6-432F-B3ED-58882B2C9818}"/>
            </a:ext>
          </a:extLst>
        </xdr:cNvPr>
        <xdr:cNvSpPr/>
      </xdr:nvSpPr>
      <xdr:spPr>
        <a:xfrm>
          <a:off x="1533525" y="495300"/>
          <a:ext cx="127635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PASSO A PASSO</a:t>
          </a:r>
        </a:p>
      </xdr:txBody>
    </xdr:sp>
    <xdr:clientData/>
  </xdr:twoCellAnchor>
  <xdr:twoCellAnchor editAs="absolute">
    <xdr:from>
      <xdr:col>2</xdr:col>
      <xdr:colOff>2230169</xdr:colOff>
      <xdr:row>1</xdr:row>
      <xdr:rowOff>0</xdr:rowOff>
    </xdr:from>
    <xdr:to>
      <xdr:col>2</xdr:col>
      <xdr:colOff>3792269</xdr:colOff>
      <xdr:row>2</xdr:row>
      <xdr:rowOff>9525</xdr:rowOff>
    </xdr:to>
    <xdr:sp macro="" textlink="">
      <xdr:nvSpPr>
        <xdr:cNvPr id="9" name="Retângulo 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3B44CB4-49BB-43F8-BD45-E3D980D0435B}"/>
            </a:ext>
          </a:extLst>
        </xdr:cNvPr>
        <xdr:cNvSpPr/>
      </xdr:nvSpPr>
      <xdr:spPr>
        <a:xfrm>
          <a:off x="2849294" y="495300"/>
          <a:ext cx="156210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DÚVIDAS FREQUENTES</a:t>
          </a:r>
        </a:p>
      </xdr:txBody>
    </xdr:sp>
    <xdr:clientData/>
  </xdr:twoCellAnchor>
  <xdr:twoCellAnchor editAs="absolute">
    <xdr:from>
      <xdr:col>2</xdr:col>
      <xdr:colOff>3830369</xdr:colOff>
      <xdr:row>1</xdr:row>
      <xdr:rowOff>0</xdr:rowOff>
    </xdr:from>
    <xdr:to>
      <xdr:col>2</xdr:col>
      <xdr:colOff>5106719</xdr:colOff>
      <xdr:row>2</xdr:row>
      <xdr:rowOff>9525</xdr:rowOff>
    </xdr:to>
    <xdr:sp macro="" textlink="">
      <xdr:nvSpPr>
        <xdr:cNvPr id="10" name="Retângulo 9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9DDE1987-53D5-4761-B29F-FEBAB14C7586}"/>
            </a:ext>
          </a:extLst>
        </xdr:cNvPr>
        <xdr:cNvSpPr/>
      </xdr:nvSpPr>
      <xdr:spPr>
        <a:xfrm>
          <a:off x="4449494" y="495300"/>
          <a:ext cx="1276350" cy="29527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SUGESTÕES</a:t>
          </a:r>
        </a:p>
      </xdr:txBody>
    </xdr:sp>
    <xdr:clientData/>
  </xdr:twoCellAnchor>
  <xdr:twoCellAnchor editAs="absolute">
    <xdr:from>
      <xdr:col>2</xdr:col>
      <xdr:colOff>5135294</xdr:colOff>
      <xdr:row>1</xdr:row>
      <xdr:rowOff>0</xdr:rowOff>
    </xdr:from>
    <xdr:to>
      <xdr:col>3</xdr:col>
      <xdr:colOff>1039544</xdr:colOff>
      <xdr:row>2</xdr:row>
      <xdr:rowOff>9525</xdr:rowOff>
    </xdr:to>
    <xdr:sp macro="" textlink="">
      <xdr:nvSpPr>
        <xdr:cNvPr id="11" name="Retângulo 10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55E7DB1B-E6DB-4271-8056-0CA42F08A123}"/>
            </a:ext>
          </a:extLst>
        </xdr:cNvPr>
        <xdr:cNvSpPr/>
      </xdr:nvSpPr>
      <xdr:spPr>
        <a:xfrm>
          <a:off x="5754419" y="495300"/>
          <a:ext cx="127635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SOBRE A SOUZA</a:t>
          </a:r>
        </a:p>
      </xdr:txBody>
    </xdr:sp>
    <xdr:clientData/>
  </xdr:twoCellAnchor>
  <xdr:twoCellAnchor editAs="absolute">
    <xdr:from>
      <xdr:col>4</xdr:col>
      <xdr:colOff>228600</xdr:colOff>
      <xdr:row>3</xdr:row>
      <xdr:rowOff>94539</xdr:rowOff>
    </xdr:from>
    <xdr:to>
      <xdr:col>9</xdr:col>
      <xdr:colOff>857250</xdr:colOff>
      <xdr:row>9</xdr:row>
      <xdr:rowOff>23486</xdr:rowOff>
    </xdr:to>
    <xdr:pic>
      <xdr:nvPicPr>
        <xdr:cNvPr id="12" name="Imagem 11">
          <a:hlinkClick xmlns:r="http://schemas.openxmlformats.org/officeDocument/2006/relationships" r:id="rId5" tooltip="Pacotes de Planilhas SOUZA"/>
          <a:extLst>
            <a:ext uri="{FF2B5EF4-FFF2-40B4-BE49-F238E27FC236}">
              <a16:creationId xmlns="" xmlns:a16="http://schemas.microsoft.com/office/drawing/2014/main" id="{D5A48690-1E21-4F98-9174-10FFFF9FE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362825" y="970839"/>
          <a:ext cx="4143375" cy="1548197"/>
        </a:xfrm>
        <a:prstGeom prst="rect">
          <a:avLst/>
        </a:prstGeom>
      </xdr:spPr>
    </xdr:pic>
    <xdr:clientData/>
  </xdr:twoCellAnchor>
  <xdr:twoCellAnchor editAs="absolute">
    <xdr:from>
      <xdr:col>4</xdr:col>
      <xdr:colOff>228600</xdr:colOff>
      <xdr:row>8</xdr:row>
      <xdr:rowOff>285750</xdr:rowOff>
    </xdr:from>
    <xdr:to>
      <xdr:col>9</xdr:col>
      <xdr:colOff>857250</xdr:colOff>
      <xdr:row>14</xdr:row>
      <xdr:rowOff>113877</xdr:rowOff>
    </xdr:to>
    <xdr:pic>
      <xdr:nvPicPr>
        <xdr:cNvPr id="13" name="Imagem 12">
          <a:hlinkClick xmlns:r="http://schemas.openxmlformats.org/officeDocument/2006/relationships" r:id="rId7" tooltip="Curso Online de Excel do Básico ao Avançado"/>
          <a:extLst>
            <a:ext uri="{FF2B5EF4-FFF2-40B4-BE49-F238E27FC236}">
              <a16:creationId xmlns="" xmlns:a16="http://schemas.microsoft.com/office/drawing/2014/main" id="{3C9391FF-D971-4907-8869-B12C0D02A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62825" y="2476500"/>
          <a:ext cx="4143375" cy="1542627"/>
        </a:xfrm>
        <a:prstGeom prst="rect">
          <a:avLst/>
        </a:prstGeom>
      </xdr:spPr>
    </xdr:pic>
    <xdr:clientData/>
  </xdr:twoCellAnchor>
  <xdr:twoCellAnchor editAs="absolute">
    <xdr:from>
      <xdr:col>2</xdr:col>
      <xdr:colOff>788456</xdr:colOff>
      <xdr:row>0</xdr:row>
      <xdr:rowOff>0</xdr:rowOff>
    </xdr:from>
    <xdr:to>
      <xdr:col>2</xdr:col>
      <xdr:colOff>2228456</xdr:colOff>
      <xdr:row>1</xdr:row>
      <xdr:rowOff>5027</xdr:rowOff>
    </xdr:to>
    <xdr:sp macro="" textlink="">
      <xdr:nvSpPr>
        <xdr:cNvPr id="14" name="Retângulo 13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8D1CC46E-4AA5-4BAE-84FF-CD1B57FA33FC}"/>
            </a:ext>
          </a:extLst>
        </xdr:cNvPr>
        <xdr:cNvSpPr>
          <a:spLocks/>
        </xdr:cNvSpPr>
      </xdr:nvSpPr>
      <xdr:spPr>
        <a:xfrm>
          <a:off x="1407581" y="0"/>
          <a:ext cx="144000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CONTROLE DE ÁGUA</a:t>
          </a:r>
        </a:p>
      </xdr:txBody>
    </xdr:sp>
    <xdr:clientData/>
  </xdr:twoCellAnchor>
  <xdr:twoCellAnchor editAs="absolute">
    <xdr:from>
      <xdr:col>2</xdr:col>
      <xdr:colOff>2238379</xdr:colOff>
      <xdr:row>0</xdr:row>
      <xdr:rowOff>0</xdr:rowOff>
    </xdr:from>
    <xdr:to>
      <xdr:col>2</xdr:col>
      <xdr:colOff>3858379</xdr:colOff>
      <xdr:row>1</xdr:row>
      <xdr:rowOff>5027</xdr:rowOff>
    </xdr:to>
    <xdr:sp macro="" textlink="">
      <xdr:nvSpPr>
        <xdr:cNvPr id="15" name="Retângulo 14">
          <a:hlinkClick xmlns:r="http://schemas.openxmlformats.org/officeDocument/2006/relationships" r:id="rId10"/>
          <a:extLst>
            <a:ext uri="{FF2B5EF4-FFF2-40B4-BE49-F238E27FC236}">
              <a16:creationId xmlns="" xmlns:a16="http://schemas.microsoft.com/office/drawing/2014/main" id="{5753343A-5979-4926-9166-29BB8E50CF12}"/>
            </a:ext>
          </a:extLst>
        </xdr:cNvPr>
        <xdr:cNvSpPr>
          <a:spLocks/>
        </xdr:cNvSpPr>
      </xdr:nvSpPr>
      <xdr:spPr>
        <a:xfrm>
          <a:off x="2857504" y="0"/>
          <a:ext cx="162000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CONTROLE DE ENERGIA</a:t>
          </a:r>
        </a:p>
      </xdr:txBody>
    </xdr:sp>
    <xdr:clientData/>
  </xdr:twoCellAnchor>
  <xdr:twoCellAnchor editAs="absolute">
    <xdr:from>
      <xdr:col>2</xdr:col>
      <xdr:colOff>3868206</xdr:colOff>
      <xdr:row>0</xdr:row>
      <xdr:rowOff>0</xdr:rowOff>
    </xdr:from>
    <xdr:to>
      <xdr:col>2</xdr:col>
      <xdr:colOff>5128206</xdr:colOff>
      <xdr:row>1</xdr:row>
      <xdr:rowOff>5027</xdr:rowOff>
    </xdr:to>
    <xdr:sp macro="" textlink="">
      <xdr:nvSpPr>
        <xdr:cNvPr id="16" name="Retângulo 15">
          <a:hlinkClick xmlns:r="http://schemas.openxmlformats.org/officeDocument/2006/relationships" r:id="rId11"/>
          <a:extLst>
            <a:ext uri="{FF2B5EF4-FFF2-40B4-BE49-F238E27FC236}">
              <a16:creationId xmlns="" xmlns:a16="http://schemas.microsoft.com/office/drawing/2014/main" id="{FD5A0E37-301B-4437-A096-2EEE5E2CE39F}"/>
            </a:ext>
          </a:extLst>
        </xdr:cNvPr>
        <xdr:cNvSpPr>
          <a:spLocks/>
        </xdr:cNvSpPr>
      </xdr:nvSpPr>
      <xdr:spPr>
        <a:xfrm>
          <a:off x="4487331" y="0"/>
          <a:ext cx="126000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RELATÓRIOS</a:t>
          </a:r>
        </a:p>
      </xdr:txBody>
    </xdr:sp>
    <xdr:clientData/>
  </xdr:twoCellAnchor>
  <xdr:twoCellAnchor editAs="absolute">
    <xdr:from>
      <xdr:col>2</xdr:col>
      <xdr:colOff>5138198</xdr:colOff>
      <xdr:row>0</xdr:row>
      <xdr:rowOff>0</xdr:rowOff>
    </xdr:from>
    <xdr:to>
      <xdr:col>3</xdr:col>
      <xdr:colOff>1026098</xdr:colOff>
      <xdr:row>1</xdr:row>
      <xdr:rowOff>5027</xdr:rowOff>
    </xdr:to>
    <xdr:sp macro="" textlink="">
      <xdr:nvSpPr>
        <xdr:cNvPr id="17" name="Retângulo 16">
          <a:hlinkClick xmlns:r="http://schemas.openxmlformats.org/officeDocument/2006/relationships" r:id="rId12"/>
          <a:extLst>
            <a:ext uri="{FF2B5EF4-FFF2-40B4-BE49-F238E27FC236}">
              <a16:creationId xmlns="" xmlns:a16="http://schemas.microsoft.com/office/drawing/2014/main" id="{ABDF8DF7-324D-4BD4-9789-A1815019B717}"/>
            </a:ext>
          </a:extLst>
        </xdr:cNvPr>
        <xdr:cNvSpPr>
          <a:spLocks/>
        </xdr:cNvSpPr>
      </xdr:nvSpPr>
      <xdr:spPr>
        <a:xfrm>
          <a:off x="5757323" y="0"/>
          <a:ext cx="126000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DASHBOARD</a:t>
          </a:r>
        </a:p>
      </xdr:txBody>
    </xdr:sp>
    <xdr:clientData/>
  </xdr:twoCellAnchor>
  <xdr:twoCellAnchor editAs="absolute">
    <xdr:from>
      <xdr:col>3</xdr:col>
      <xdr:colOff>1036110</xdr:colOff>
      <xdr:row>0</xdr:row>
      <xdr:rowOff>0</xdr:rowOff>
    </xdr:from>
    <xdr:to>
      <xdr:col>5</xdr:col>
      <xdr:colOff>400635</xdr:colOff>
      <xdr:row>1</xdr:row>
      <xdr:rowOff>5027</xdr:rowOff>
    </xdr:to>
    <xdr:sp macro="" textlink="">
      <xdr:nvSpPr>
        <xdr:cNvPr id="18" name="Retângulo 17">
          <a:hlinkClick xmlns:r="http://schemas.openxmlformats.org/officeDocument/2006/relationships" r:id="rId13"/>
          <a:extLst>
            <a:ext uri="{FF2B5EF4-FFF2-40B4-BE49-F238E27FC236}">
              <a16:creationId xmlns="" xmlns:a16="http://schemas.microsoft.com/office/drawing/2014/main" id="{80D332D7-227A-4493-BE7F-F4F9EE37A7F1}"/>
            </a:ext>
          </a:extLst>
        </xdr:cNvPr>
        <xdr:cNvSpPr>
          <a:spLocks/>
        </xdr:cNvSpPr>
      </xdr:nvSpPr>
      <xdr:spPr>
        <a:xfrm>
          <a:off x="7027335" y="0"/>
          <a:ext cx="1260000" cy="500327"/>
        </a:xfrm>
        <a:prstGeom prst="rect">
          <a:avLst/>
        </a:prstGeom>
        <a:solidFill>
          <a:srgbClr val="6699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INSTRUÇÕES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663787</xdr:colOff>
      <xdr:row>1</xdr:row>
      <xdr:rowOff>8700</xdr:rowOff>
    </xdr:to>
    <xdr:pic>
      <xdr:nvPicPr>
        <xdr:cNvPr id="20" name="Imagem 19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82912" cy="50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ouza.xyz/produto/planilha-avaliacao-de-desempenho-por-competencias/" TargetMode="External"/><Relationship Id="rId13" Type="http://schemas.openxmlformats.org/officeDocument/2006/relationships/drawing" Target="../drawings/drawing9.xml"/><Relationship Id="rId3" Type="http://schemas.openxmlformats.org/officeDocument/2006/relationships/hyperlink" Target="https://www.souza.xyz/produto/planilha-plano-acao-5w2h/" TargetMode="External"/><Relationship Id="rId7" Type="http://schemas.openxmlformats.org/officeDocument/2006/relationships/hyperlink" Target="https://www.souza.xyz/produto/planilha-indicadores-de-rh/" TargetMode="External"/><Relationship Id="rId12" Type="http://schemas.openxmlformats.org/officeDocument/2006/relationships/printerSettings" Target="../printerSettings/printerSettings9.bin"/><Relationship Id="rId2" Type="http://schemas.openxmlformats.org/officeDocument/2006/relationships/hyperlink" Target="https://www.souza.xyz/produto/planilha-plano-acao-5w2h/" TargetMode="External"/><Relationship Id="rId1" Type="http://schemas.openxmlformats.org/officeDocument/2006/relationships/hyperlink" Target="http://luz.vc/ferramentas/planilhas-prontas/planilha-avaliacao-desempenho-competencia/?utm_source=referral&amp;utm_medium=produtos&amp;utm_campaign=fc3" TargetMode="External"/><Relationship Id="rId6" Type="http://schemas.openxmlformats.org/officeDocument/2006/relationships/hyperlink" Target="https://www.souza.xyz/produto/planilha-indicadores-de-rh/" TargetMode="External"/><Relationship Id="rId11" Type="http://schemas.openxmlformats.org/officeDocument/2006/relationships/hyperlink" Target="https://www.souza.xyz/produto/planilha-cadastro-de-funcionarios-com-foto/" TargetMode="External"/><Relationship Id="rId5" Type="http://schemas.openxmlformats.org/officeDocument/2006/relationships/hyperlink" Target="https://www.souza.xyz/produto/planilha-de-priorizacao-e-solucao-de-problemas/" TargetMode="External"/><Relationship Id="rId10" Type="http://schemas.openxmlformats.org/officeDocument/2006/relationships/hyperlink" Target="https://www.souza.xyz/produto/planilha-cadastro-de-funcionarios-com-foto/" TargetMode="External"/><Relationship Id="rId4" Type="http://schemas.openxmlformats.org/officeDocument/2006/relationships/hyperlink" Target="https://www.souza.xyz/produto/planilha-de-priorizacao-e-solucao-de-problemas/" TargetMode="External"/><Relationship Id="rId9" Type="http://schemas.openxmlformats.org/officeDocument/2006/relationships/hyperlink" Target="https://www.souza.xyz/produto/planilha-avaliacao-de-desempenho-por-competenci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C1:DC16"/>
  <sheetViews>
    <sheetView showGridLines="0" zoomScale="90" zoomScaleNormal="90" zoomScalePageLayoutView="80" workbookViewId="0">
      <selection activeCell="D6" sqref="D6:G7"/>
    </sheetView>
  </sheetViews>
  <sheetFormatPr defaultColWidth="11" defaultRowHeight="15" x14ac:dyDescent="0.25"/>
  <cols>
    <col min="1" max="1" width="2.125" style="39" customWidth="1"/>
    <col min="2" max="2" width="1.375" style="39" customWidth="1"/>
    <col min="3" max="3" width="16" style="39" customWidth="1"/>
    <col min="4" max="16" width="12.375" style="39" customWidth="1"/>
    <col min="17" max="23" width="10.75" style="50" customWidth="1"/>
    <col min="24" max="107" width="11" style="50"/>
    <col min="108" max="16384" width="11" style="39"/>
  </cols>
  <sheetData>
    <row r="1" spans="3:107" s="71" customFormat="1" ht="39" customHeight="1" x14ac:dyDescent="0.25"/>
    <row r="2" spans="3:107" s="33" customFormat="1" ht="30" customHeight="1" x14ac:dyDescent="0.25">
      <c r="C2" s="34"/>
      <c r="D2" s="35"/>
      <c r="E2" s="35"/>
      <c r="F2" s="35"/>
      <c r="G2" s="35"/>
      <c r="H2" s="35"/>
      <c r="I2" s="35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</row>
    <row r="3" spans="3:107" s="36" customFormat="1" ht="7.5" customHeight="1" x14ac:dyDescent="0.25">
      <c r="C3" s="37"/>
      <c r="E3" s="38"/>
      <c r="F3" s="38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</row>
    <row r="4" spans="3:107" ht="7.5" customHeight="1" thickBot="1" x14ac:dyDescent="0.3">
      <c r="C4" s="40"/>
      <c r="D4" s="41"/>
      <c r="E4" s="41"/>
      <c r="F4" s="41"/>
      <c r="G4" s="41"/>
      <c r="H4" s="41"/>
      <c r="I4" s="41"/>
    </row>
    <row r="5" spans="3:107" ht="30" customHeight="1" thickTop="1" thickBot="1" x14ac:dyDescent="0.3">
      <c r="C5" s="121" t="s">
        <v>0</v>
      </c>
      <c r="D5" s="121" t="s">
        <v>1</v>
      </c>
      <c r="E5" s="121" t="s">
        <v>2</v>
      </c>
      <c r="F5" s="121" t="s">
        <v>3</v>
      </c>
      <c r="G5" s="121" t="s">
        <v>4</v>
      </c>
      <c r="H5" s="121" t="s">
        <v>5</v>
      </c>
      <c r="I5" s="121" t="s">
        <v>6</v>
      </c>
      <c r="J5" s="121" t="s">
        <v>7</v>
      </c>
      <c r="K5" s="121" t="s">
        <v>8</v>
      </c>
      <c r="L5" s="121" t="s">
        <v>9</v>
      </c>
      <c r="M5" s="121" t="s">
        <v>10</v>
      </c>
      <c r="N5" s="121" t="s">
        <v>11</v>
      </c>
      <c r="O5" s="121" t="s">
        <v>12</v>
      </c>
      <c r="P5" s="121" t="s">
        <v>13</v>
      </c>
    </row>
    <row r="6" spans="3:107" ht="30" customHeight="1" thickTop="1" thickBot="1" x14ac:dyDescent="0.3">
      <c r="C6" s="121" t="s">
        <v>14</v>
      </c>
      <c r="D6" s="26">
        <v>130</v>
      </c>
      <c r="E6" s="26">
        <v>130</v>
      </c>
      <c r="F6" s="26">
        <v>130</v>
      </c>
      <c r="G6" s="26">
        <v>0</v>
      </c>
      <c r="H6" s="125"/>
      <c r="I6" s="125"/>
      <c r="J6" s="125"/>
      <c r="K6" s="125"/>
      <c r="L6" s="125"/>
      <c r="M6" s="125"/>
      <c r="N6" s="125"/>
      <c r="O6" s="125"/>
      <c r="P6" s="126">
        <f>SUM(D6:O6)</f>
        <v>390</v>
      </c>
    </row>
    <row r="7" spans="3:107" ht="30" customHeight="1" thickTop="1" thickBot="1" x14ac:dyDescent="0.3">
      <c r="C7" s="121" t="s">
        <v>15</v>
      </c>
      <c r="D7" s="27">
        <v>77</v>
      </c>
      <c r="E7" s="27">
        <v>51</v>
      </c>
      <c r="F7" s="27">
        <v>76</v>
      </c>
      <c r="G7" s="27">
        <v>0</v>
      </c>
      <c r="H7" s="127"/>
      <c r="I7" s="127"/>
      <c r="J7" s="127"/>
      <c r="K7" s="127"/>
      <c r="L7" s="127"/>
      <c r="M7" s="127"/>
      <c r="N7" s="127"/>
      <c r="O7" s="127"/>
      <c r="P7" s="128">
        <f>SUM(D7:O7)</f>
        <v>204</v>
      </c>
    </row>
    <row r="8" spans="3:107" ht="30" customHeight="1" thickTop="1" thickBot="1" x14ac:dyDescent="0.3">
      <c r="C8" s="121" t="s">
        <v>16</v>
      </c>
      <c r="D8" s="29">
        <f>D7-D6</f>
        <v>-53</v>
      </c>
      <c r="E8" s="30">
        <f>E7-E6</f>
        <v>-79</v>
      </c>
      <c r="F8" s="30">
        <f t="shared" ref="F8:P8" si="0">F7-F6</f>
        <v>-54</v>
      </c>
      <c r="G8" s="30">
        <f t="shared" si="0"/>
        <v>0</v>
      </c>
      <c r="H8" s="30">
        <f t="shared" si="0"/>
        <v>0</v>
      </c>
      <c r="I8" s="30">
        <f t="shared" si="0"/>
        <v>0</v>
      </c>
      <c r="J8" s="30">
        <f t="shared" si="0"/>
        <v>0</v>
      </c>
      <c r="K8" s="30">
        <f>K7-K6</f>
        <v>0</v>
      </c>
      <c r="L8" s="30">
        <f t="shared" si="0"/>
        <v>0</v>
      </c>
      <c r="M8" s="30">
        <f>M7-M6</f>
        <v>0</v>
      </c>
      <c r="N8" s="30">
        <f t="shared" si="0"/>
        <v>0</v>
      </c>
      <c r="O8" s="30">
        <f t="shared" si="0"/>
        <v>0</v>
      </c>
      <c r="P8" s="30">
        <f t="shared" si="0"/>
        <v>-186</v>
      </c>
    </row>
    <row r="9" spans="3:107" ht="30" customHeight="1" thickTop="1" thickBot="1" x14ac:dyDescent="0.3">
      <c r="C9" s="121" t="s">
        <v>17</v>
      </c>
      <c r="D9" s="31">
        <f>IFERROR((D7/D6)-1,0)</f>
        <v>-0.40769230769230769</v>
      </c>
      <c r="E9" s="31">
        <f t="shared" ref="E9:O9" si="1">IFERROR((E7/E6)-1,0)</f>
        <v>-0.60769230769230775</v>
      </c>
      <c r="F9" s="31">
        <f t="shared" si="1"/>
        <v>-0.41538461538461535</v>
      </c>
      <c r="G9" s="31">
        <f t="shared" si="1"/>
        <v>0</v>
      </c>
      <c r="H9" s="31">
        <f t="shared" si="1"/>
        <v>0</v>
      </c>
      <c r="I9" s="31">
        <f t="shared" si="1"/>
        <v>0</v>
      </c>
      <c r="J9" s="31">
        <f t="shared" si="1"/>
        <v>0</v>
      </c>
      <c r="K9" s="31">
        <f t="shared" si="1"/>
        <v>0</v>
      </c>
      <c r="L9" s="31">
        <f t="shared" si="1"/>
        <v>0</v>
      </c>
      <c r="M9" s="31">
        <f t="shared" si="1"/>
        <v>0</v>
      </c>
      <c r="N9" s="31">
        <f t="shared" si="1"/>
        <v>0</v>
      </c>
      <c r="O9" s="31">
        <f t="shared" si="1"/>
        <v>0</v>
      </c>
      <c r="P9" s="32">
        <f t="shared" ref="E9:P9" si="2">(P7/P6)-1</f>
        <v>-0.47692307692307689</v>
      </c>
    </row>
    <row r="10" spans="3:107" s="122" customFormat="1" ht="30" customHeight="1" thickTop="1" x14ac:dyDescent="0.25">
      <c r="C10" s="123" t="s">
        <v>54</v>
      </c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  <c r="CC10" s="124"/>
      <c r="CD10" s="124"/>
      <c r="CE10" s="124"/>
      <c r="CF10" s="124"/>
      <c r="CG10" s="124"/>
      <c r="CH10" s="124"/>
      <c r="CI10" s="124"/>
      <c r="CJ10" s="124"/>
      <c r="CK10" s="124"/>
      <c r="CL10" s="124"/>
      <c r="CM10" s="124"/>
      <c r="CN10" s="124"/>
      <c r="CO10" s="124"/>
      <c r="CP10" s="124"/>
      <c r="CQ10" s="124"/>
      <c r="CR10" s="124"/>
      <c r="CS10" s="124"/>
      <c r="CT10" s="124"/>
      <c r="CU10" s="124"/>
      <c r="CV10" s="124"/>
      <c r="CW10" s="124"/>
      <c r="CX10" s="124"/>
      <c r="CY10" s="124"/>
      <c r="CZ10" s="124"/>
      <c r="DA10" s="124"/>
      <c r="DB10" s="124"/>
      <c r="DC10" s="124"/>
    </row>
    <row r="11" spans="3:107" ht="30" customHeight="1" x14ac:dyDescent="0.25"/>
    <row r="12" spans="3:107" ht="30" customHeight="1" x14ac:dyDescent="0.25"/>
    <row r="13" spans="3:107" ht="30" customHeight="1" x14ac:dyDescent="0.25"/>
    <row r="14" spans="3:107" ht="30" customHeight="1" x14ac:dyDescent="0.25"/>
    <row r="15" spans="3:107" ht="30" customHeight="1" x14ac:dyDescent="0.25"/>
    <row r="16" spans="3:107" ht="30" customHeight="1" x14ac:dyDescent="0.25"/>
  </sheetData>
  <sheetProtection password="9084" sheet="1" objects="1" scenarios="1"/>
  <conditionalFormatting sqref="D8:P9">
    <cfRule type="cellIs" dxfId="1" priority="1" operator="lessThanOrEqual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1"/>
  <dimension ref="A1:R103"/>
  <sheetViews>
    <sheetView showGridLines="0" zoomScaleNormal="100" zoomScaleSheetLayoutView="80" workbookViewId="0">
      <selection sqref="A1:XFD1048576"/>
    </sheetView>
  </sheetViews>
  <sheetFormatPr defaultColWidth="0" defaultRowHeight="15" customHeight="1" zeroHeight="1" x14ac:dyDescent="0.25"/>
  <cols>
    <col min="1" max="1" width="2.375" style="18" customWidth="1"/>
    <col min="2" max="3" width="18.125" style="111" customWidth="1"/>
    <col min="4" max="4" width="68" style="111" customWidth="1"/>
    <col min="5" max="5" width="62.625" style="111" customWidth="1"/>
    <col min="6" max="16" width="18.125" style="111" customWidth="1"/>
    <col min="17" max="18" width="0" style="111" hidden="1" customWidth="1"/>
    <col min="19" max="16384" width="8" style="111" hidden="1"/>
  </cols>
  <sheetData>
    <row r="1" spans="1:16" s="71" customFormat="1" ht="39" customHeight="1" x14ac:dyDescent="0.25"/>
    <row r="2" spans="1:16" s="72" customFormat="1" ht="22.5" customHeight="1" x14ac:dyDescent="0.25"/>
    <row r="3" spans="1:16" s="118" customFormat="1" x14ac:dyDescent="0.25"/>
    <row r="4" spans="1:16" s="102" customFormat="1" ht="23.25" x14ac:dyDescent="0.35">
      <c r="B4" s="119" t="s">
        <v>89</v>
      </c>
    </row>
    <row r="5" spans="1:16" s="120" customFormat="1" x14ac:dyDescent="0.25">
      <c r="A5" s="19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</row>
    <row r="6" spans="1:16" ht="35.25" customHeight="1" x14ac:dyDescent="0.25">
      <c r="A6" s="20"/>
    </row>
    <row r="7" spans="1:16" ht="35.25" customHeight="1" x14ac:dyDescent="0.25"/>
    <row r="8" spans="1:16" ht="30" customHeight="1" x14ac:dyDescent="0.25"/>
    <row r="9" spans="1:16" ht="30" customHeight="1" x14ac:dyDescent="0.25"/>
    <row r="10" spans="1:16" ht="30" customHeight="1" x14ac:dyDescent="0.25"/>
    <row r="11" spans="1:16" ht="30" customHeight="1" x14ac:dyDescent="0.25"/>
    <row r="12" spans="1:16" ht="30" customHeight="1" x14ac:dyDescent="0.25"/>
    <row r="13" spans="1:16" ht="30" customHeight="1" x14ac:dyDescent="0.25"/>
    <row r="14" spans="1:16" ht="30" customHeight="1" x14ac:dyDescent="0.25"/>
    <row r="15" spans="1:16" ht="30" customHeight="1" x14ac:dyDescent="0.25"/>
    <row r="16" spans="1:16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  <row r="22" ht="30" customHeight="1" x14ac:dyDescent="0.25"/>
    <row r="23" ht="30" customHeight="1" x14ac:dyDescent="0.25"/>
    <row r="24" ht="30" customHeight="1" x14ac:dyDescent="0.25"/>
    <row r="25" ht="30" customHeight="1" x14ac:dyDescent="0.25"/>
    <row r="26" ht="30" customHeight="1" x14ac:dyDescent="0.25"/>
    <row r="27" ht="30" customHeight="1" x14ac:dyDescent="0.25"/>
    <row r="28" ht="30" customHeight="1" x14ac:dyDescent="0.25"/>
    <row r="29" ht="30" customHeight="1" x14ac:dyDescent="0.25"/>
    <row r="30" ht="30" customHeight="1" x14ac:dyDescent="0.25"/>
    <row r="31" ht="30" customHeight="1" x14ac:dyDescent="0.25"/>
    <row r="32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15" customHeight="1" x14ac:dyDescent="0.25"/>
  </sheetData>
  <sheetProtection password="9084" sheet="1" objects="1" scenarios="1" formatColumns="0" formatRows="0" selectLockedCells="1" autoFilter="0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/>
  <dimension ref="A1:G12"/>
  <sheetViews>
    <sheetView workbookViewId="0">
      <selection activeCell="B9" sqref="B9"/>
    </sheetView>
  </sheetViews>
  <sheetFormatPr defaultRowHeight="15.75" x14ac:dyDescent="0.25"/>
  <cols>
    <col min="1" max="1" width="11.5" bestFit="1" customWidth="1"/>
    <col min="3" max="3" width="11.875" bestFit="1" customWidth="1"/>
    <col min="7" max="7" width="11" bestFit="1" customWidth="1"/>
  </cols>
  <sheetData>
    <row r="1" spans="1:7" x14ac:dyDescent="0.25">
      <c r="A1" t="s">
        <v>38</v>
      </c>
      <c r="E1" t="s">
        <v>38</v>
      </c>
    </row>
    <row r="2" spans="1:7" x14ac:dyDescent="0.25">
      <c r="A2" t="s">
        <v>39</v>
      </c>
      <c r="B2">
        <v>50</v>
      </c>
      <c r="E2" t="s">
        <v>39</v>
      </c>
      <c r="F2">
        <v>50</v>
      </c>
    </row>
    <row r="3" spans="1:7" x14ac:dyDescent="0.25">
      <c r="A3" t="s">
        <v>40</v>
      </c>
      <c r="B3">
        <v>25</v>
      </c>
      <c r="E3" t="s">
        <v>40</v>
      </c>
      <c r="F3">
        <v>25</v>
      </c>
    </row>
    <row r="4" spans="1:7" x14ac:dyDescent="0.25">
      <c r="A4" t="s">
        <v>41</v>
      </c>
      <c r="B4">
        <v>25</v>
      </c>
      <c r="E4" t="s">
        <v>41</v>
      </c>
      <c r="F4">
        <v>25</v>
      </c>
    </row>
    <row r="5" spans="1:7" x14ac:dyDescent="0.25">
      <c r="A5" t="s">
        <v>42</v>
      </c>
      <c r="B5">
        <f>SUM(B2:B4)</f>
        <v>100</v>
      </c>
      <c r="E5" t="s">
        <v>42</v>
      </c>
      <c r="F5">
        <f>SUM(F2:F4)</f>
        <v>100</v>
      </c>
    </row>
    <row r="8" spans="1:7" x14ac:dyDescent="0.25">
      <c r="A8" t="s">
        <v>43</v>
      </c>
      <c r="E8" t="s">
        <v>43</v>
      </c>
    </row>
    <row r="9" spans="1:7" x14ac:dyDescent="0.25">
      <c r="A9" t="s">
        <v>44</v>
      </c>
      <c r="B9" s="8">
        <f>IF((Dash!C16+1)*100&gt;100,100,(Dash!C16+1)*100)</f>
        <v>52.307692307692314</v>
      </c>
      <c r="E9" t="s">
        <v>44</v>
      </c>
      <c r="F9" s="8">
        <f>IF((Dash!E16+1)*100&gt;100,100,(Dash!E16+1)*100)</f>
        <v>100</v>
      </c>
    </row>
    <row r="10" spans="1:7" x14ac:dyDescent="0.25">
      <c r="A10" t="s">
        <v>45</v>
      </c>
      <c r="B10" t="s">
        <v>47</v>
      </c>
      <c r="C10" t="s">
        <v>46</v>
      </c>
      <c r="E10" t="s">
        <v>45</v>
      </c>
      <c r="F10" t="s">
        <v>47</v>
      </c>
      <c r="G10" t="s">
        <v>46</v>
      </c>
    </row>
    <row r="11" spans="1:7" x14ac:dyDescent="0.25">
      <c r="A11" t="s">
        <v>48</v>
      </c>
      <c r="B11">
        <v>0</v>
      </c>
      <c r="C11">
        <v>0</v>
      </c>
      <c r="E11" t="s">
        <v>48</v>
      </c>
      <c r="F11">
        <v>0</v>
      </c>
      <c r="G11">
        <v>0</v>
      </c>
    </row>
    <row r="12" spans="1:7" x14ac:dyDescent="0.25">
      <c r="A12" t="s">
        <v>49</v>
      </c>
      <c r="B12">
        <f>-COS(PI()*B9/B5)</f>
        <v>7.24348001617625E-2</v>
      </c>
      <c r="C12">
        <f>SIN(PI()*B9/B5)</f>
        <v>0.99737314969149116</v>
      </c>
      <c r="E12" t="s">
        <v>49</v>
      </c>
      <c r="F12">
        <f>-COS(PI()*F9/F5)</f>
        <v>1</v>
      </c>
      <c r="G12" s="25">
        <f>SIN(PI()*F9/F5)</f>
        <v>1.22514845490862E-16</v>
      </c>
    </row>
  </sheetData>
  <sheetProtection formatColumns="0" formatRows="0" insertColumns="0" insertRows="0" insertHyperlinks="0" deleteColumns="0" deleteRows="0" selectLockedCells="1" sort="0" autoFilter="0" pivotTables="0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C1:I59"/>
  <sheetViews>
    <sheetView showGridLines="0" zoomScale="90" zoomScaleNormal="90" zoomScalePageLayoutView="80" workbookViewId="0">
      <selection activeCell="C9" sqref="C9"/>
    </sheetView>
  </sheetViews>
  <sheetFormatPr defaultColWidth="11" defaultRowHeight="15" x14ac:dyDescent="0.25"/>
  <cols>
    <col min="1" max="1" width="2.125" style="39" customWidth="1"/>
    <col min="2" max="2" width="1.375" style="39" customWidth="1"/>
    <col min="3" max="3" width="21.625" style="39" customWidth="1"/>
    <col min="4" max="4" width="21.5" style="39" bestFit="1" customWidth="1"/>
    <col min="5" max="5" width="25.5" style="39" customWidth="1"/>
    <col min="6" max="6" width="33.5" style="39" bestFit="1" customWidth="1"/>
    <col min="7" max="7" width="22" style="39" customWidth="1"/>
    <col min="8" max="8" width="23.75" style="39" bestFit="1" customWidth="1"/>
    <col min="9" max="16" width="12.375" style="39" customWidth="1"/>
    <col min="17" max="23" width="10.75" style="39" customWidth="1"/>
    <col min="24" max="16384" width="11" style="39"/>
  </cols>
  <sheetData>
    <row r="1" spans="3:9" s="71" customFormat="1" ht="39" customHeight="1" x14ac:dyDescent="0.25"/>
    <row r="2" spans="3:9" s="33" customFormat="1" ht="30" customHeight="1" x14ac:dyDescent="0.25">
      <c r="C2" s="34"/>
      <c r="D2" s="35"/>
      <c r="E2" s="35"/>
      <c r="F2" s="35"/>
      <c r="G2" s="35"/>
      <c r="H2" s="35"/>
      <c r="I2" s="35"/>
    </row>
    <row r="3" spans="3:9" s="36" customFormat="1" ht="7.5" customHeight="1" x14ac:dyDescent="0.25">
      <c r="C3" s="37"/>
      <c r="E3" s="38"/>
      <c r="F3" s="38"/>
    </row>
    <row r="4" spans="3:9" ht="7.5" customHeight="1" thickBot="1" x14ac:dyDescent="0.3">
      <c r="C4" s="40"/>
      <c r="D4" s="41"/>
      <c r="E4" s="41"/>
      <c r="F4" s="41"/>
      <c r="G4" s="41"/>
      <c r="H4" s="41"/>
      <c r="I4" s="41"/>
    </row>
    <row r="5" spans="3:9" ht="30" customHeight="1" thickTop="1" thickBot="1" x14ac:dyDescent="0.3">
      <c r="C5" s="42" t="s">
        <v>64</v>
      </c>
      <c r="D5" s="42" t="s">
        <v>55</v>
      </c>
      <c r="E5" s="63" t="s">
        <v>63</v>
      </c>
      <c r="F5" s="42" t="s">
        <v>23</v>
      </c>
    </row>
    <row r="6" spans="3:9" ht="30" customHeight="1" thickTop="1" thickBot="1" x14ac:dyDescent="0.3">
      <c r="C6" s="66">
        <f>SUM($H$9:$H$58)</f>
        <v>13.257000000000001</v>
      </c>
      <c r="D6" s="11">
        <v>3.3915829999999998</v>
      </c>
      <c r="E6" s="135">
        <v>1.5</v>
      </c>
      <c r="F6" s="69">
        <f>D6*E6*C6</f>
        <v>67.443323746499999</v>
      </c>
      <c r="G6" s="43"/>
    </row>
    <row r="7" spans="3:9" ht="6.75" customHeight="1" thickTop="1" thickBot="1" x14ac:dyDescent="0.3"/>
    <row r="8" spans="3:9" ht="30" customHeight="1" thickTop="1" thickBot="1" x14ac:dyDescent="0.3">
      <c r="C8" s="42" t="s">
        <v>56</v>
      </c>
      <c r="D8" s="42" t="s">
        <v>61</v>
      </c>
      <c r="E8" s="42" t="s">
        <v>65</v>
      </c>
      <c r="F8" s="42" t="s">
        <v>60</v>
      </c>
      <c r="G8" s="63" t="s">
        <v>26</v>
      </c>
      <c r="H8" s="42" t="s">
        <v>62</v>
      </c>
    </row>
    <row r="9" spans="3:9" ht="30" customHeight="1" thickTop="1" thickBot="1" x14ac:dyDescent="0.3">
      <c r="C9" s="12" t="s">
        <v>57</v>
      </c>
      <c r="D9" s="12">
        <v>7</v>
      </c>
      <c r="E9" s="13">
        <v>0.14000000000000001</v>
      </c>
      <c r="F9" s="13">
        <v>5</v>
      </c>
      <c r="G9" s="64">
        <v>30</v>
      </c>
      <c r="H9" s="66">
        <f>IF(C9="","",(E9/1000)*(F9*D9)*G9)</f>
        <v>0.14700000000000002</v>
      </c>
    </row>
    <row r="10" spans="3:9" ht="30" customHeight="1" thickTop="1" thickBot="1" x14ac:dyDescent="0.3">
      <c r="C10" s="14" t="s">
        <v>31</v>
      </c>
      <c r="D10" s="14">
        <v>3</v>
      </c>
      <c r="E10" s="15">
        <v>0.14000000000000001</v>
      </c>
      <c r="F10" s="15">
        <v>600</v>
      </c>
      <c r="G10" s="65">
        <v>30</v>
      </c>
      <c r="H10" s="66">
        <f t="shared" ref="H10:H58" si="0">IF(C10="","",(E10/1000)*(F10*D10)*G10)</f>
        <v>7.5600000000000005</v>
      </c>
    </row>
    <row r="11" spans="3:9" ht="30" customHeight="1" thickTop="1" thickBot="1" x14ac:dyDescent="0.3">
      <c r="C11" s="14" t="s">
        <v>58</v>
      </c>
      <c r="D11" s="14">
        <v>10</v>
      </c>
      <c r="E11" s="13">
        <v>0.14000000000000001</v>
      </c>
      <c r="F11" s="15">
        <v>75</v>
      </c>
      <c r="G11" s="65">
        <v>30</v>
      </c>
      <c r="H11" s="66">
        <f t="shared" si="0"/>
        <v>3.1500000000000004</v>
      </c>
    </row>
    <row r="12" spans="3:9" ht="30" customHeight="1" thickTop="1" thickBot="1" x14ac:dyDescent="0.3">
      <c r="C12" s="129" t="s">
        <v>59</v>
      </c>
      <c r="D12" s="129">
        <v>10</v>
      </c>
      <c r="E12" s="130">
        <v>1.6</v>
      </c>
      <c r="F12" s="130">
        <v>5</v>
      </c>
      <c r="G12" s="131">
        <v>30</v>
      </c>
      <c r="H12" s="132">
        <f t="shared" si="0"/>
        <v>2.4</v>
      </c>
    </row>
    <row r="13" spans="3:9" ht="30" customHeight="1" thickTop="1" thickBot="1" x14ac:dyDescent="0.3">
      <c r="C13" s="133"/>
      <c r="D13" s="133"/>
      <c r="E13" s="134"/>
      <c r="F13" s="134"/>
      <c r="G13" s="133"/>
      <c r="H13" s="66" t="str">
        <f t="shared" si="0"/>
        <v/>
      </c>
    </row>
    <row r="14" spans="3:9" ht="30" customHeight="1" thickTop="1" thickBot="1" x14ac:dyDescent="0.3">
      <c r="C14" s="133"/>
      <c r="D14" s="133"/>
      <c r="E14" s="134"/>
      <c r="F14" s="134"/>
      <c r="G14" s="133"/>
      <c r="H14" s="66" t="str">
        <f t="shared" si="0"/>
        <v/>
      </c>
    </row>
    <row r="15" spans="3:9" ht="30" customHeight="1" thickTop="1" thickBot="1" x14ac:dyDescent="0.3">
      <c r="C15" s="133"/>
      <c r="D15" s="133"/>
      <c r="E15" s="134"/>
      <c r="F15" s="134"/>
      <c r="G15" s="133"/>
      <c r="H15" s="66" t="str">
        <f t="shared" si="0"/>
        <v/>
      </c>
    </row>
    <row r="16" spans="3:9" ht="30" customHeight="1" thickTop="1" thickBot="1" x14ac:dyDescent="0.3">
      <c r="C16" s="133"/>
      <c r="D16" s="133"/>
      <c r="E16" s="134"/>
      <c r="F16" s="134"/>
      <c r="G16" s="133"/>
      <c r="H16" s="66" t="str">
        <f t="shared" si="0"/>
        <v/>
      </c>
    </row>
    <row r="17" spans="3:8" ht="30" customHeight="1" thickTop="1" thickBot="1" x14ac:dyDescent="0.3">
      <c r="C17" s="133"/>
      <c r="D17" s="133"/>
      <c r="E17" s="134"/>
      <c r="F17" s="134"/>
      <c r="G17" s="133"/>
      <c r="H17" s="66" t="str">
        <f t="shared" si="0"/>
        <v/>
      </c>
    </row>
    <row r="18" spans="3:8" ht="30" customHeight="1" thickTop="1" thickBot="1" x14ac:dyDescent="0.3">
      <c r="C18" s="133"/>
      <c r="D18" s="133"/>
      <c r="E18" s="134"/>
      <c r="F18" s="134"/>
      <c r="G18" s="133"/>
      <c r="H18" s="66" t="str">
        <f t="shared" si="0"/>
        <v/>
      </c>
    </row>
    <row r="19" spans="3:8" ht="30" customHeight="1" thickTop="1" thickBot="1" x14ac:dyDescent="0.3">
      <c r="C19" s="133"/>
      <c r="D19" s="133"/>
      <c r="E19" s="134"/>
      <c r="F19" s="134"/>
      <c r="G19" s="133"/>
      <c r="H19" s="66" t="str">
        <f t="shared" si="0"/>
        <v/>
      </c>
    </row>
    <row r="20" spans="3:8" ht="30" customHeight="1" thickTop="1" thickBot="1" x14ac:dyDescent="0.3">
      <c r="C20" s="133"/>
      <c r="D20" s="133"/>
      <c r="E20" s="134"/>
      <c r="F20" s="134"/>
      <c r="G20" s="133"/>
      <c r="H20" s="66" t="str">
        <f t="shared" si="0"/>
        <v/>
      </c>
    </row>
    <row r="21" spans="3:8" ht="30" customHeight="1" thickTop="1" thickBot="1" x14ac:dyDescent="0.3">
      <c r="C21" s="133"/>
      <c r="D21" s="133"/>
      <c r="E21" s="134"/>
      <c r="F21" s="134"/>
      <c r="G21" s="133"/>
      <c r="H21" s="66" t="str">
        <f t="shared" si="0"/>
        <v/>
      </c>
    </row>
    <row r="22" spans="3:8" ht="30" customHeight="1" thickTop="1" thickBot="1" x14ac:dyDescent="0.3">
      <c r="C22" s="133"/>
      <c r="D22" s="133"/>
      <c r="E22" s="134"/>
      <c r="F22" s="134"/>
      <c r="G22" s="133"/>
      <c r="H22" s="66" t="str">
        <f t="shared" si="0"/>
        <v/>
      </c>
    </row>
    <row r="23" spans="3:8" ht="30" customHeight="1" thickTop="1" thickBot="1" x14ac:dyDescent="0.3">
      <c r="C23" s="133"/>
      <c r="D23" s="133"/>
      <c r="E23" s="134"/>
      <c r="F23" s="134"/>
      <c r="G23" s="133"/>
      <c r="H23" s="66" t="str">
        <f t="shared" si="0"/>
        <v/>
      </c>
    </row>
    <row r="24" spans="3:8" ht="30" customHeight="1" thickTop="1" thickBot="1" x14ac:dyDescent="0.3">
      <c r="C24" s="133"/>
      <c r="D24" s="133"/>
      <c r="E24" s="134"/>
      <c r="F24" s="134"/>
      <c r="G24" s="133"/>
      <c r="H24" s="66" t="str">
        <f t="shared" si="0"/>
        <v/>
      </c>
    </row>
    <row r="25" spans="3:8" ht="30" customHeight="1" thickTop="1" thickBot="1" x14ac:dyDescent="0.3">
      <c r="C25" s="133"/>
      <c r="D25" s="133"/>
      <c r="E25" s="134"/>
      <c r="F25" s="134"/>
      <c r="G25" s="133"/>
      <c r="H25" s="66" t="str">
        <f t="shared" si="0"/>
        <v/>
      </c>
    </row>
    <row r="26" spans="3:8" ht="30" customHeight="1" thickTop="1" thickBot="1" x14ac:dyDescent="0.3">
      <c r="C26" s="133"/>
      <c r="D26" s="133"/>
      <c r="E26" s="134"/>
      <c r="F26" s="134"/>
      <c r="G26" s="133"/>
      <c r="H26" s="66" t="str">
        <f t="shared" si="0"/>
        <v/>
      </c>
    </row>
    <row r="27" spans="3:8" ht="30" customHeight="1" thickTop="1" thickBot="1" x14ac:dyDescent="0.3">
      <c r="C27" s="133"/>
      <c r="D27" s="133"/>
      <c r="E27" s="134"/>
      <c r="F27" s="134"/>
      <c r="G27" s="133"/>
      <c r="H27" s="66" t="str">
        <f t="shared" si="0"/>
        <v/>
      </c>
    </row>
    <row r="28" spans="3:8" ht="30" customHeight="1" thickTop="1" thickBot="1" x14ac:dyDescent="0.3">
      <c r="C28" s="133"/>
      <c r="D28" s="133"/>
      <c r="E28" s="134"/>
      <c r="F28" s="134"/>
      <c r="G28" s="133"/>
      <c r="H28" s="66" t="str">
        <f t="shared" si="0"/>
        <v/>
      </c>
    </row>
    <row r="29" spans="3:8" ht="30" customHeight="1" thickTop="1" thickBot="1" x14ac:dyDescent="0.3">
      <c r="C29" s="133"/>
      <c r="D29" s="133"/>
      <c r="E29" s="134"/>
      <c r="F29" s="134"/>
      <c r="G29" s="133"/>
      <c r="H29" s="66" t="str">
        <f t="shared" si="0"/>
        <v/>
      </c>
    </row>
    <row r="30" spans="3:8" ht="30" customHeight="1" thickTop="1" thickBot="1" x14ac:dyDescent="0.3">
      <c r="C30" s="133"/>
      <c r="D30" s="133"/>
      <c r="E30" s="134"/>
      <c r="F30" s="134"/>
      <c r="G30" s="133"/>
      <c r="H30" s="66" t="str">
        <f t="shared" si="0"/>
        <v/>
      </c>
    </row>
    <row r="31" spans="3:8" ht="30" customHeight="1" thickTop="1" thickBot="1" x14ac:dyDescent="0.3">
      <c r="C31" s="133"/>
      <c r="D31" s="133"/>
      <c r="E31" s="134"/>
      <c r="F31" s="134"/>
      <c r="G31" s="133"/>
      <c r="H31" s="66" t="str">
        <f t="shared" si="0"/>
        <v/>
      </c>
    </row>
    <row r="32" spans="3:8" ht="30" customHeight="1" thickTop="1" thickBot="1" x14ac:dyDescent="0.3">
      <c r="C32" s="133"/>
      <c r="D32" s="133"/>
      <c r="E32" s="134"/>
      <c r="F32" s="134"/>
      <c r="G32" s="133"/>
      <c r="H32" s="66" t="str">
        <f t="shared" si="0"/>
        <v/>
      </c>
    </row>
    <row r="33" spans="3:8" ht="30" customHeight="1" thickTop="1" thickBot="1" x14ac:dyDescent="0.3">
      <c r="C33" s="133"/>
      <c r="D33" s="133"/>
      <c r="E33" s="134"/>
      <c r="F33" s="134"/>
      <c r="G33" s="133"/>
      <c r="H33" s="66" t="str">
        <f t="shared" si="0"/>
        <v/>
      </c>
    </row>
    <row r="34" spans="3:8" ht="30" customHeight="1" thickTop="1" thickBot="1" x14ac:dyDescent="0.3">
      <c r="C34" s="133"/>
      <c r="D34" s="133"/>
      <c r="E34" s="134"/>
      <c r="F34" s="134"/>
      <c r="G34" s="133"/>
      <c r="H34" s="66" t="str">
        <f t="shared" si="0"/>
        <v/>
      </c>
    </row>
    <row r="35" spans="3:8" ht="30" customHeight="1" thickTop="1" thickBot="1" x14ac:dyDescent="0.3">
      <c r="C35" s="133"/>
      <c r="D35" s="133"/>
      <c r="E35" s="134"/>
      <c r="F35" s="134"/>
      <c r="G35" s="133"/>
      <c r="H35" s="66" t="str">
        <f t="shared" si="0"/>
        <v/>
      </c>
    </row>
    <row r="36" spans="3:8" ht="30" customHeight="1" thickTop="1" thickBot="1" x14ac:dyDescent="0.3">
      <c r="C36" s="133"/>
      <c r="D36" s="133"/>
      <c r="E36" s="134"/>
      <c r="F36" s="134"/>
      <c r="G36" s="133"/>
      <c r="H36" s="66" t="str">
        <f t="shared" si="0"/>
        <v/>
      </c>
    </row>
    <row r="37" spans="3:8" ht="30" customHeight="1" thickTop="1" thickBot="1" x14ac:dyDescent="0.3">
      <c r="C37" s="133"/>
      <c r="D37" s="133"/>
      <c r="E37" s="134"/>
      <c r="F37" s="134"/>
      <c r="G37" s="133"/>
      <c r="H37" s="66" t="str">
        <f t="shared" si="0"/>
        <v/>
      </c>
    </row>
    <row r="38" spans="3:8" ht="30" customHeight="1" thickTop="1" thickBot="1" x14ac:dyDescent="0.3">
      <c r="C38" s="133"/>
      <c r="D38" s="133"/>
      <c r="E38" s="134"/>
      <c r="F38" s="134"/>
      <c r="G38" s="133"/>
      <c r="H38" s="66" t="str">
        <f t="shared" si="0"/>
        <v/>
      </c>
    </row>
    <row r="39" spans="3:8" ht="30" customHeight="1" thickTop="1" thickBot="1" x14ac:dyDescent="0.3">
      <c r="C39" s="133"/>
      <c r="D39" s="133"/>
      <c r="E39" s="134"/>
      <c r="F39" s="134"/>
      <c r="G39" s="133"/>
      <c r="H39" s="66" t="str">
        <f t="shared" si="0"/>
        <v/>
      </c>
    </row>
    <row r="40" spans="3:8" ht="30" customHeight="1" thickTop="1" thickBot="1" x14ac:dyDescent="0.3">
      <c r="C40" s="133"/>
      <c r="D40" s="133"/>
      <c r="E40" s="134"/>
      <c r="F40" s="134"/>
      <c r="G40" s="133"/>
      <c r="H40" s="66" t="str">
        <f t="shared" si="0"/>
        <v/>
      </c>
    </row>
    <row r="41" spans="3:8" ht="30" customHeight="1" thickTop="1" thickBot="1" x14ac:dyDescent="0.3">
      <c r="C41" s="133"/>
      <c r="D41" s="133"/>
      <c r="E41" s="134"/>
      <c r="F41" s="134"/>
      <c r="G41" s="133"/>
      <c r="H41" s="66" t="str">
        <f t="shared" si="0"/>
        <v/>
      </c>
    </row>
    <row r="42" spans="3:8" ht="30" customHeight="1" thickTop="1" thickBot="1" x14ac:dyDescent="0.3">
      <c r="C42" s="133"/>
      <c r="D42" s="133"/>
      <c r="E42" s="134"/>
      <c r="F42" s="134"/>
      <c r="G42" s="133"/>
      <c r="H42" s="66" t="str">
        <f t="shared" si="0"/>
        <v/>
      </c>
    </row>
    <row r="43" spans="3:8" ht="30" customHeight="1" thickTop="1" thickBot="1" x14ac:dyDescent="0.3">
      <c r="C43" s="133"/>
      <c r="D43" s="133"/>
      <c r="E43" s="134"/>
      <c r="F43" s="134"/>
      <c r="G43" s="133"/>
      <c r="H43" s="66" t="str">
        <f t="shared" si="0"/>
        <v/>
      </c>
    </row>
    <row r="44" spans="3:8" ht="30" customHeight="1" thickTop="1" thickBot="1" x14ac:dyDescent="0.3">
      <c r="C44" s="133"/>
      <c r="D44" s="133"/>
      <c r="E44" s="134"/>
      <c r="F44" s="134"/>
      <c r="G44" s="133"/>
      <c r="H44" s="66" t="str">
        <f t="shared" si="0"/>
        <v/>
      </c>
    </row>
    <row r="45" spans="3:8" ht="30" customHeight="1" thickTop="1" thickBot="1" x14ac:dyDescent="0.3">
      <c r="C45" s="133"/>
      <c r="D45" s="133"/>
      <c r="E45" s="134"/>
      <c r="F45" s="134"/>
      <c r="G45" s="133"/>
      <c r="H45" s="66" t="str">
        <f t="shared" si="0"/>
        <v/>
      </c>
    </row>
    <row r="46" spans="3:8" ht="30" customHeight="1" thickTop="1" thickBot="1" x14ac:dyDescent="0.3">
      <c r="C46" s="133"/>
      <c r="D46" s="133"/>
      <c r="E46" s="134"/>
      <c r="F46" s="134"/>
      <c r="G46" s="133"/>
      <c r="H46" s="66" t="str">
        <f t="shared" si="0"/>
        <v/>
      </c>
    </row>
    <row r="47" spans="3:8" ht="30" customHeight="1" thickTop="1" thickBot="1" x14ac:dyDescent="0.3">
      <c r="C47" s="133"/>
      <c r="D47" s="133"/>
      <c r="E47" s="134"/>
      <c r="F47" s="134"/>
      <c r="G47" s="133"/>
      <c r="H47" s="66" t="str">
        <f t="shared" si="0"/>
        <v/>
      </c>
    </row>
    <row r="48" spans="3:8" ht="30" customHeight="1" thickTop="1" thickBot="1" x14ac:dyDescent="0.3">
      <c r="C48" s="133"/>
      <c r="D48" s="133"/>
      <c r="E48" s="134"/>
      <c r="F48" s="134"/>
      <c r="G48" s="133"/>
      <c r="H48" s="66" t="str">
        <f t="shared" si="0"/>
        <v/>
      </c>
    </row>
    <row r="49" spans="3:8" ht="30" customHeight="1" thickTop="1" thickBot="1" x14ac:dyDescent="0.3">
      <c r="C49" s="133"/>
      <c r="D49" s="133"/>
      <c r="E49" s="134"/>
      <c r="F49" s="134"/>
      <c r="G49" s="133"/>
      <c r="H49" s="66" t="str">
        <f t="shared" si="0"/>
        <v/>
      </c>
    </row>
    <row r="50" spans="3:8" ht="30" customHeight="1" thickTop="1" thickBot="1" x14ac:dyDescent="0.3">
      <c r="C50" s="133"/>
      <c r="D50" s="133"/>
      <c r="E50" s="134"/>
      <c r="F50" s="134"/>
      <c r="G50" s="133"/>
      <c r="H50" s="66" t="str">
        <f t="shared" si="0"/>
        <v/>
      </c>
    </row>
    <row r="51" spans="3:8" ht="30" customHeight="1" thickTop="1" thickBot="1" x14ac:dyDescent="0.3">
      <c r="C51" s="133"/>
      <c r="D51" s="133"/>
      <c r="E51" s="134"/>
      <c r="F51" s="134"/>
      <c r="G51" s="133"/>
      <c r="H51" s="66" t="str">
        <f t="shared" si="0"/>
        <v/>
      </c>
    </row>
    <row r="52" spans="3:8" ht="30" customHeight="1" thickTop="1" thickBot="1" x14ac:dyDescent="0.3">
      <c r="C52" s="133"/>
      <c r="D52" s="133"/>
      <c r="E52" s="134"/>
      <c r="F52" s="134"/>
      <c r="G52" s="133"/>
      <c r="H52" s="66" t="str">
        <f t="shared" si="0"/>
        <v/>
      </c>
    </row>
    <row r="53" spans="3:8" ht="30" customHeight="1" thickTop="1" thickBot="1" x14ac:dyDescent="0.3">
      <c r="C53" s="133"/>
      <c r="D53" s="133"/>
      <c r="E53" s="134"/>
      <c r="F53" s="134"/>
      <c r="G53" s="133"/>
      <c r="H53" s="66" t="str">
        <f t="shared" si="0"/>
        <v/>
      </c>
    </row>
    <row r="54" spans="3:8" ht="30" customHeight="1" thickTop="1" thickBot="1" x14ac:dyDescent="0.3">
      <c r="C54" s="133"/>
      <c r="D54" s="133"/>
      <c r="E54" s="134"/>
      <c r="F54" s="134"/>
      <c r="G54" s="133"/>
      <c r="H54" s="66" t="str">
        <f t="shared" si="0"/>
        <v/>
      </c>
    </row>
    <row r="55" spans="3:8" ht="30" customHeight="1" thickTop="1" thickBot="1" x14ac:dyDescent="0.3">
      <c r="C55" s="133"/>
      <c r="D55" s="133"/>
      <c r="E55" s="134"/>
      <c r="F55" s="134"/>
      <c r="G55" s="133"/>
      <c r="H55" s="66" t="str">
        <f t="shared" si="0"/>
        <v/>
      </c>
    </row>
    <row r="56" spans="3:8" ht="30" customHeight="1" thickTop="1" thickBot="1" x14ac:dyDescent="0.3">
      <c r="C56" s="133"/>
      <c r="D56" s="133"/>
      <c r="E56" s="134"/>
      <c r="F56" s="134"/>
      <c r="G56" s="133"/>
      <c r="H56" s="66" t="str">
        <f t="shared" si="0"/>
        <v/>
      </c>
    </row>
    <row r="57" spans="3:8" ht="30" customHeight="1" thickTop="1" thickBot="1" x14ac:dyDescent="0.3">
      <c r="C57" s="133"/>
      <c r="D57" s="133"/>
      <c r="E57" s="134"/>
      <c r="F57" s="134"/>
      <c r="G57" s="133"/>
      <c r="H57" s="66" t="str">
        <f t="shared" si="0"/>
        <v/>
      </c>
    </row>
    <row r="58" spans="3:8" ht="30" customHeight="1" thickTop="1" thickBot="1" x14ac:dyDescent="0.3">
      <c r="C58" s="133"/>
      <c r="D58" s="133"/>
      <c r="E58" s="134"/>
      <c r="F58" s="134"/>
      <c r="G58" s="133"/>
      <c r="H58" s="66" t="str">
        <f t="shared" si="0"/>
        <v/>
      </c>
    </row>
    <row r="59" spans="3:8" ht="15.75" thickTop="1" x14ac:dyDescent="0.25"/>
  </sheetData>
  <sheetProtection password="9084" sheet="1" objects="1" scenarios="1" formatCells="0" formatColumns="0" formatRows="0" selectLockedCells="1" autoFilter="0"/>
  <autoFilter ref="C8:H58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C1:P16"/>
  <sheetViews>
    <sheetView showGridLines="0" zoomScale="90" zoomScaleNormal="90" zoomScalePageLayoutView="80" workbookViewId="0">
      <selection activeCell="D6" sqref="D6:F7"/>
    </sheetView>
  </sheetViews>
  <sheetFormatPr defaultColWidth="11" defaultRowHeight="15" x14ac:dyDescent="0.25"/>
  <cols>
    <col min="1" max="1" width="2.125" style="39" customWidth="1"/>
    <col min="2" max="2" width="1.375" style="39" customWidth="1"/>
    <col min="3" max="3" width="16" style="39" customWidth="1"/>
    <col min="4" max="16" width="12.375" style="39" customWidth="1"/>
    <col min="17" max="23" width="10.75" style="39" customWidth="1"/>
    <col min="24" max="16384" width="11" style="39"/>
  </cols>
  <sheetData>
    <row r="1" spans="3:16" s="71" customFormat="1" ht="39" customHeight="1" x14ac:dyDescent="0.25"/>
    <row r="2" spans="3:16" s="33" customFormat="1" ht="30" customHeight="1" x14ac:dyDescent="0.25">
      <c r="C2" s="34"/>
      <c r="D2" s="35"/>
      <c r="E2" s="35"/>
      <c r="F2" s="35"/>
      <c r="G2" s="35"/>
      <c r="H2" s="35"/>
      <c r="I2" s="35"/>
    </row>
    <row r="3" spans="3:16" s="36" customFormat="1" ht="7.5" customHeight="1" x14ac:dyDescent="0.25">
      <c r="C3" s="37"/>
      <c r="E3" s="38"/>
      <c r="F3" s="38"/>
    </row>
    <row r="4" spans="3:16" ht="7.5" customHeight="1" thickBot="1" x14ac:dyDescent="0.3">
      <c r="C4" s="40"/>
      <c r="D4" s="41"/>
      <c r="E4" s="41"/>
      <c r="F4" s="41"/>
      <c r="G4" s="41"/>
      <c r="H4" s="41"/>
      <c r="I4" s="41"/>
    </row>
    <row r="5" spans="3:16" ht="30" customHeight="1" thickTop="1" thickBot="1" x14ac:dyDescent="0.3">
      <c r="C5" s="121" t="s">
        <v>0</v>
      </c>
      <c r="D5" s="121" t="s">
        <v>1</v>
      </c>
      <c r="E5" s="121" t="s">
        <v>2</v>
      </c>
      <c r="F5" s="121" t="s">
        <v>3</v>
      </c>
      <c r="G5" s="121" t="s">
        <v>4</v>
      </c>
      <c r="H5" s="121" t="s">
        <v>5</v>
      </c>
      <c r="I5" s="121" t="s">
        <v>6</v>
      </c>
      <c r="J5" s="121" t="s">
        <v>7</v>
      </c>
      <c r="K5" s="121" t="s">
        <v>8</v>
      </c>
      <c r="L5" s="121" t="s">
        <v>9</v>
      </c>
      <c r="M5" s="121" t="s">
        <v>10</v>
      </c>
      <c r="N5" s="121" t="s">
        <v>11</v>
      </c>
      <c r="O5" s="121" t="s">
        <v>12</v>
      </c>
      <c r="P5" s="121" t="s">
        <v>13</v>
      </c>
    </row>
    <row r="6" spans="3:16" ht="30" customHeight="1" thickTop="1" thickBot="1" x14ac:dyDescent="0.3">
      <c r="C6" s="121" t="s">
        <v>14</v>
      </c>
      <c r="D6" s="26">
        <v>141</v>
      </c>
      <c r="E6" s="26">
        <v>141</v>
      </c>
      <c r="F6" s="26">
        <v>141</v>
      </c>
      <c r="G6" s="45"/>
      <c r="H6" s="45"/>
      <c r="I6" s="45"/>
      <c r="J6" s="45"/>
      <c r="K6" s="45"/>
      <c r="L6" s="45"/>
      <c r="M6" s="45"/>
      <c r="N6" s="45"/>
      <c r="O6" s="45"/>
      <c r="P6" s="28">
        <f>SUM(D6:O6)</f>
        <v>423</v>
      </c>
    </row>
    <row r="7" spans="3:16" ht="30" customHeight="1" thickTop="1" thickBot="1" x14ac:dyDescent="0.3">
      <c r="C7" s="121" t="s">
        <v>15</v>
      </c>
      <c r="D7" s="27">
        <v>133</v>
      </c>
      <c r="E7" s="27">
        <v>151</v>
      </c>
      <c r="F7" s="27">
        <v>160</v>
      </c>
      <c r="G7" s="29"/>
      <c r="H7" s="29"/>
      <c r="I7" s="29"/>
      <c r="J7" s="29"/>
      <c r="K7" s="29"/>
      <c r="L7" s="29"/>
      <c r="M7" s="29"/>
      <c r="N7" s="29"/>
      <c r="O7" s="29"/>
      <c r="P7" s="30">
        <f>SUM(D7:O7)</f>
        <v>444</v>
      </c>
    </row>
    <row r="8" spans="3:16" ht="30" customHeight="1" thickTop="1" thickBot="1" x14ac:dyDescent="0.3">
      <c r="C8" s="121" t="s">
        <v>16</v>
      </c>
      <c r="D8" s="29">
        <f>D7-D6</f>
        <v>-8</v>
      </c>
      <c r="E8" s="30">
        <f>E7-E6</f>
        <v>10</v>
      </c>
      <c r="F8" s="30">
        <f t="shared" ref="F8:P8" si="0">F7-F6</f>
        <v>19</v>
      </c>
      <c r="G8" s="30">
        <f t="shared" si="0"/>
        <v>0</v>
      </c>
      <c r="H8" s="30">
        <f t="shared" si="0"/>
        <v>0</v>
      </c>
      <c r="I8" s="30">
        <f t="shared" si="0"/>
        <v>0</v>
      </c>
      <c r="J8" s="30">
        <f t="shared" si="0"/>
        <v>0</v>
      </c>
      <c r="K8" s="30">
        <f t="shared" si="0"/>
        <v>0</v>
      </c>
      <c r="L8" s="30">
        <f t="shared" si="0"/>
        <v>0</v>
      </c>
      <c r="M8" s="30">
        <f t="shared" si="0"/>
        <v>0</v>
      </c>
      <c r="N8" s="30">
        <f t="shared" si="0"/>
        <v>0</v>
      </c>
      <c r="O8" s="30">
        <f t="shared" si="0"/>
        <v>0</v>
      </c>
      <c r="P8" s="30">
        <f t="shared" si="0"/>
        <v>21</v>
      </c>
    </row>
    <row r="9" spans="3:16" ht="30" customHeight="1" thickTop="1" thickBot="1" x14ac:dyDescent="0.3">
      <c r="C9" s="121" t="s">
        <v>17</v>
      </c>
      <c r="D9" s="31">
        <f>IFERROR((D7/D6)-1,0)</f>
        <v>-5.673758865248224E-2</v>
      </c>
      <c r="E9" s="31">
        <f t="shared" ref="E9:O9" si="1">IFERROR((E7/E6)-1,0)</f>
        <v>7.0921985815602939E-2</v>
      </c>
      <c r="F9" s="31">
        <f t="shared" si="1"/>
        <v>0.13475177304964547</v>
      </c>
      <c r="G9" s="31">
        <f t="shared" si="1"/>
        <v>0</v>
      </c>
      <c r="H9" s="31">
        <f t="shared" si="1"/>
        <v>0</v>
      </c>
      <c r="I9" s="31">
        <f t="shared" si="1"/>
        <v>0</v>
      </c>
      <c r="J9" s="31">
        <f t="shared" si="1"/>
        <v>0</v>
      </c>
      <c r="K9" s="31">
        <f t="shared" si="1"/>
        <v>0</v>
      </c>
      <c r="L9" s="31">
        <f t="shared" si="1"/>
        <v>0</v>
      </c>
      <c r="M9" s="31">
        <f t="shared" si="1"/>
        <v>0</v>
      </c>
      <c r="N9" s="31">
        <f t="shared" si="1"/>
        <v>0</v>
      </c>
      <c r="O9" s="31">
        <f t="shared" si="1"/>
        <v>0</v>
      </c>
      <c r="P9" s="32">
        <f t="shared" ref="E9:P9" si="2">(P7/P6)-1</f>
        <v>4.9645390070921946E-2</v>
      </c>
    </row>
    <row r="10" spans="3:16" ht="30" customHeight="1" thickTop="1" x14ac:dyDescent="0.3">
      <c r="C10" s="47" t="s">
        <v>54</v>
      </c>
    </row>
    <row r="11" spans="3:16" ht="30" customHeight="1" x14ac:dyDescent="0.25"/>
    <row r="12" spans="3:16" ht="30" customHeight="1" x14ac:dyDescent="0.25"/>
    <row r="13" spans="3:16" ht="30" customHeight="1" x14ac:dyDescent="0.25"/>
    <row r="14" spans="3:16" ht="30" customHeight="1" x14ac:dyDescent="0.25"/>
    <row r="15" spans="3:16" ht="30" customHeight="1" x14ac:dyDescent="0.25"/>
    <row r="16" spans="3:16" ht="30" customHeight="1" x14ac:dyDescent="0.25"/>
  </sheetData>
  <sheetProtection password="9084" sheet="1" objects="1" scenarios="1"/>
  <conditionalFormatting sqref="D8:P9">
    <cfRule type="cellIs" dxfId="7" priority="1" operator="lessThanOrEqual">
      <formula>0</formula>
    </cfRule>
    <cfRule type="cellIs" dxfId="6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B1:IV59"/>
  <sheetViews>
    <sheetView showGridLines="0" zoomScale="90" zoomScaleNormal="90" zoomScalePageLayoutView="80" workbookViewId="0">
      <selection activeCell="C5" sqref="C5"/>
    </sheetView>
  </sheetViews>
  <sheetFormatPr defaultColWidth="11" defaultRowHeight="15" x14ac:dyDescent="0.25"/>
  <cols>
    <col min="1" max="1" width="2.125" style="6" customWidth="1"/>
    <col min="2" max="2" width="1.375" style="6" customWidth="1"/>
    <col min="3" max="3" width="20" style="9" customWidth="1"/>
    <col min="4" max="4" width="19.75" style="9" bestFit="1" customWidth="1"/>
    <col min="5" max="5" width="18" style="9" customWidth="1"/>
    <col min="6" max="6" width="20.25" style="9" customWidth="1"/>
    <col min="7" max="7" width="20.125" style="9" bestFit="1" customWidth="1"/>
    <col min="8" max="8" width="24.25" style="6" bestFit="1" customWidth="1"/>
    <col min="9" max="16" width="12.375" style="6" customWidth="1"/>
    <col min="17" max="23" width="10.75" style="6" customWidth="1"/>
    <col min="24" max="16384" width="11" style="6"/>
  </cols>
  <sheetData>
    <row r="1" spans="2:256" s="60" customFormat="1" ht="39" customHeight="1" x14ac:dyDescent="0.25"/>
    <row r="2" spans="2:256" s="3" customFormat="1" ht="30" customHeight="1" x14ac:dyDescent="0.25">
      <c r="C2" s="1"/>
      <c r="D2" s="2"/>
      <c r="E2" s="2"/>
      <c r="F2" s="2"/>
      <c r="G2" s="2"/>
      <c r="H2" s="2"/>
      <c r="I2" s="2"/>
    </row>
    <row r="3" spans="2:256" s="21" customFormat="1" ht="7.5" customHeight="1" x14ac:dyDescent="0.25">
      <c r="B3" s="22"/>
      <c r="C3" s="23"/>
      <c r="D3" s="22"/>
      <c r="E3" s="24"/>
      <c r="F3" s="24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</row>
    <row r="4" spans="2:256" ht="7.5" customHeight="1" thickBot="1" x14ac:dyDescent="0.3">
      <c r="C4" s="4"/>
      <c r="D4" s="5"/>
      <c r="E4" s="5"/>
      <c r="F4" s="5"/>
      <c r="G4" s="5"/>
      <c r="H4" s="5"/>
      <c r="I4" s="5"/>
    </row>
    <row r="5" spans="2:256" ht="30" customHeight="1" thickTop="1" thickBot="1" x14ac:dyDescent="0.3">
      <c r="C5" s="7" t="s">
        <v>18</v>
      </c>
      <c r="D5" s="7" t="s">
        <v>19</v>
      </c>
      <c r="E5" s="7" t="s">
        <v>20</v>
      </c>
      <c r="F5" s="7" t="s">
        <v>21</v>
      </c>
      <c r="G5" s="67" t="s">
        <v>22</v>
      </c>
      <c r="H5" s="7" t="s">
        <v>23</v>
      </c>
    </row>
    <row r="6" spans="2:256" ht="30" customHeight="1" thickTop="1" thickBot="1" x14ac:dyDescent="0.3">
      <c r="C6" s="11">
        <v>0.99982000000000004</v>
      </c>
      <c r="D6" s="10">
        <v>0</v>
      </c>
      <c r="E6" s="16">
        <v>0.18</v>
      </c>
      <c r="F6" s="17">
        <v>8.6999999999999994E-3</v>
      </c>
      <c r="G6" s="70">
        <v>4.02E-2</v>
      </c>
      <c r="H6" s="69">
        <f>(SUM($H$9:$H$58)*($C$6+$D$6))+E7+F7+G7</f>
        <v>140.16994254331843</v>
      </c>
      <c r="J6" s="62"/>
      <c r="K6" s="62"/>
      <c r="L6" s="62"/>
    </row>
    <row r="7" spans="2:256" ht="5.0999999999999996" customHeight="1" thickTop="1" thickBot="1" x14ac:dyDescent="0.3">
      <c r="C7" s="41"/>
      <c r="D7" s="41"/>
      <c r="E7" s="41">
        <f>(SUM($H$9:$H$58)*($C$6+$D$6))*$E$6</f>
        <v>20.679150082859998</v>
      </c>
      <c r="F7" s="41">
        <f>((SUM($H$9:$H$58)*($C$6+$D$6))-$E$7)*F6</f>
        <v>0.81958364828401786</v>
      </c>
      <c r="G7" s="41">
        <f>((SUM($H$9:$H$58)*($C$6+$D$6))-$E$7)*G6</f>
        <v>3.7870416851744277</v>
      </c>
      <c r="H7" s="41"/>
      <c r="J7" s="62"/>
      <c r="K7" s="62"/>
      <c r="L7" s="62"/>
    </row>
    <row r="8" spans="2:256" ht="30" customHeight="1" thickTop="1" thickBot="1" x14ac:dyDescent="0.3">
      <c r="C8" s="7" t="s">
        <v>28</v>
      </c>
      <c r="D8" s="7" t="s">
        <v>24</v>
      </c>
      <c r="E8" s="7" t="s">
        <v>27</v>
      </c>
      <c r="F8" s="7" t="s">
        <v>25</v>
      </c>
      <c r="G8" s="67" t="s">
        <v>26</v>
      </c>
      <c r="H8" s="7" t="s">
        <v>32</v>
      </c>
      <c r="J8" s="62"/>
      <c r="K8" s="62"/>
      <c r="L8" s="62"/>
    </row>
    <row r="9" spans="2:256" ht="30" customHeight="1" thickTop="1" thickBot="1" x14ac:dyDescent="0.3">
      <c r="C9" s="12" t="s">
        <v>29</v>
      </c>
      <c r="D9" s="12">
        <v>1</v>
      </c>
      <c r="E9" s="13">
        <v>55</v>
      </c>
      <c r="F9" s="13">
        <v>24</v>
      </c>
      <c r="G9" s="64">
        <v>30</v>
      </c>
      <c r="H9" s="68">
        <f>IF(C9="","",(E9/1000)*(F9*G9)*D9)</f>
        <v>39.6</v>
      </c>
      <c r="J9" s="62"/>
      <c r="K9" s="62"/>
      <c r="L9" s="62"/>
    </row>
    <row r="10" spans="2:256" ht="30" customHeight="1" thickTop="1" thickBot="1" x14ac:dyDescent="0.3">
      <c r="C10" s="14" t="s">
        <v>30</v>
      </c>
      <c r="D10" s="14">
        <v>1</v>
      </c>
      <c r="E10" s="15">
        <v>55</v>
      </c>
      <c r="F10" s="15">
        <v>7</v>
      </c>
      <c r="G10" s="65">
        <v>30</v>
      </c>
      <c r="H10" s="68">
        <f t="shared" ref="H10:H58" si="0">IF(C10="","",(E10/1000)*(F10*G10)*D10)</f>
        <v>11.55</v>
      </c>
      <c r="J10" s="62"/>
      <c r="K10" s="62"/>
      <c r="L10" s="62"/>
    </row>
    <row r="11" spans="2:256" ht="30" customHeight="1" thickTop="1" thickBot="1" x14ac:dyDescent="0.3">
      <c r="C11" s="14" t="s">
        <v>31</v>
      </c>
      <c r="D11" s="14">
        <v>1</v>
      </c>
      <c r="E11" s="15">
        <v>4600</v>
      </c>
      <c r="F11" s="15">
        <v>0.33</v>
      </c>
      <c r="G11" s="65">
        <v>30</v>
      </c>
      <c r="H11" s="68">
        <f t="shared" si="0"/>
        <v>45.54</v>
      </c>
      <c r="J11" s="62"/>
      <c r="K11" s="62"/>
      <c r="L11" s="62"/>
    </row>
    <row r="12" spans="2:256" ht="30" customHeight="1" thickTop="1" thickBot="1" x14ac:dyDescent="0.3">
      <c r="C12" s="61" t="s">
        <v>94</v>
      </c>
      <c r="D12" s="14">
        <v>1</v>
      </c>
      <c r="E12" s="15">
        <v>15</v>
      </c>
      <c r="F12" s="15">
        <v>3.3000000000000002E-2</v>
      </c>
      <c r="G12" s="65">
        <v>30</v>
      </c>
      <c r="H12" s="68">
        <f t="shared" si="0"/>
        <v>1.4849999999999999E-2</v>
      </c>
      <c r="J12" s="62"/>
      <c r="K12" s="62"/>
      <c r="L12" s="62"/>
    </row>
    <row r="13" spans="2:256" ht="30" customHeight="1" thickTop="1" thickBot="1" x14ac:dyDescent="0.3">
      <c r="C13" s="61" t="s">
        <v>95</v>
      </c>
      <c r="D13" s="14">
        <v>1</v>
      </c>
      <c r="E13" s="15">
        <v>90</v>
      </c>
      <c r="F13" s="15">
        <v>6</v>
      </c>
      <c r="G13" s="65">
        <v>30</v>
      </c>
      <c r="H13" s="68">
        <f t="shared" si="0"/>
        <v>16.2</v>
      </c>
      <c r="J13" s="62"/>
      <c r="K13" s="62"/>
      <c r="L13" s="62"/>
    </row>
    <row r="14" spans="2:256" ht="30" customHeight="1" thickTop="1" thickBot="1" x14ac:dyDescent="0.3">
      <c r="C14" s="14" t="s">
        <v>96</v>
      </c>
      <c r="D14" s="14">
        <v>1</v>
      </c>
      <c r="E14" s="15">
        <v>400</v>
      </c>
      <c r="F14" s="15">
        <v>1.25</v>
      </c>
      <c r="G14" s="65">
        <v>4</v>
      </c>
      <c r="H14" s="68">
        <f t="shared" si="0"/>
        <v>2</v>
      </c>
      <c r="J14" s="62"/>
      <c r="K14" s="62"/>
      <c r="L14" s="62"/>
    </row>
    <row r="15" spans="2:256" ht="30" customHeight="1" thickTop="1" thickBot="1" x14ac:dyDescent="0.3">
      <c r="C15" s="14"/>
      <c r="D15" s="14"/>
      <c r="E15" s="15"/>
      <c r="F15" s="15"/>
      <c r="G15" s="65"/>
      <c r="H15" s="68" t="str">
        <f t="shared" si="0"/>
        <v/>
      </c>
      <c r="J15" s="62"/>
      <c r="K15" s="62"/>
      <c r="L15" s="62"/>
    </row>
    <row r="16" spans="2:256" ht="30" customHeight="1" thickTop="1" thickBot="1" x14ac:dyDescent="0.3">
      <c r="C16" s="14"/>
      <c r="D16" s="14"/>
      <c r="E16" s="15"/>
      <c r="F16" s="15"/>
      <c r="G16" s="65"/>
      <c r="H16" s="68" t="str">
        <f t="shared" si="0"/>
        <v/>
      </c>
    </row>
    <row r="17" spans="3:8" ht="30" customHeight="1" thickTop="1" thickBot="1" x14ac:dyDescent="0.3">
      <c r="C17" s="14"/>
      <c r="D17" s="14"/>
      <c r="E17" s="15"/>
      <c r="F17" s="15"/>
      <c r="G17" s="65"/>
      <c r="H17" s="68" t="str">
        <f t="shared" si="0"/>
        <v/>
      </c>
    </row>
    <row r="18" spans="3:8" ht="30" customHeight="1" thickTop="1" thickBot="1" x14ac:dyDescent="0.3">
      <c r="C18" s="14"/>
      <c r="D18" s="14"/>
      <c r="E18" s="15"/>
      <c r="F18" s="15"/>
      <c r="G18" s="65"/>
      <c r="H18" s="68" t="str">
        <f t="shared" si="0"/>
        <v/>
      </c>
    </row>
    <row r="19" spans="3:8" ht="30" customHeight="1" thickTop="1" thickBot="1" x14ac:dyDescent="0.3">
      <c r="C19" s="14"/>
      <c r="D19" s="14"/>
      <c r="E19" s="15"/>
      <c r="F19" s="15"/>
      <c r="G19" s="65"/>
      <c r="H19" s="68" t="str">
        <f t="shared" si="0"/>
        <v/>
      </c>
    </row>
    <row r="20" spans="3:8" ht="30" customHeight="1" thickTop="1" thickBot="1" x14ac:dyDescent="0.3">
      <c r="C20" s="14"/>
      <c r="D20" s="14"/>
      <c r="E20" s="15"/>
      <c r="F20" s="15"/>
      <c r="G20" s="65"/>
      <c r="H20" s="68" t="str">
        <f t="shared" si="0"/>
        <v/>
      </c>
    </row>
    <row r="21" spans="3:8" ht="30" customHeight="1" thickTop="1" thickBot="1" x14ac:dyDescent="0.3">
      <c r="C21" s="14"/>
      <c r="D21" s="14"/>
      <c r="E21" s="15"/>
      <c r="F21" s="15"/>
      <c r="G21" s="65"/>
      <c r="H21" s="68" t="str">
        <f t="shared" si="0"/>
        <v/>
      </c>
    </row>
    <row r="22" spans="3:8" ht="30" customHeight="1" thickTop="1" thickBot="1" x14ac:dyDescent="0.3">
      <c r="C22" s="14"/>
      <c r="D22" s="14"/>
      <c r="E22" s="15"/>
      <c r="F22" s="15"/>
      <c r="G22" s="65"/>
      <c r="H22" s="68" t="str">
        <f t="shared" si="0"/>
        <v/>
      </c>
    </row>
    <row r="23" spans="3:8" ht="30" customHeight="1" thickTop="1" thickBot="1" x14ac:dyDescent="0.3">
      <c r="C23" s="14"/>
      <c r="D23" s="14"/>
      <c r="E23" s="15"/>
      <c r="F23" s="15"/>
      <c r="G23" s="65"/>
      <c r="H23" s="68" t="str">
        <f t="shared" si="0"/>
        <v/>
      </c>
    </row>
    <row r="24" spans="3:8" ht="30" customHeight="1" thickTop="1" thickBot="1" x14ac:dyDescent="0.3">
      <c r="C24" s="14"/>
      <c r="D24" s="14"/>
      <c r="E24" s="15"/>
      <c r="F24" s="15"/>
      <c r="G24" s="65"/>
      <c r="H24" s="68" t="str">
        <f t="shared" si="0"/>
        <v/>
      </c>
    </row>
    <row r="25" spans="3:8" ht="30" customHeight="1" thickTop="1" thickBot="1" x14ac:dyDescent="0.3">
      <c r="C25" s="14"/>
      <c r="D25" s="14"/>
      <c r="E25" s="15"/>
      <c r="F25" s="15"/>
      <c r="G25" s="65"/>
      <c r="H25" s="68" t="str">
        <f t="shared" si="0"/>
        <v/>
      </c>
    </row>
    <row r="26" spans="3:8" ht="30" customHeight="1" thickTop="1" thickBot="1" x14ac:dyDescent="0.3">
      <c r="C26" s="14"/>
      <c r="D26" s="14"/>
      <c r="E26" s="15"/>
      <c r="F26" s="15"/>
      <c r="G26" s="65"/>
      <c r="H26" s="68" t="str">
        <f t="shared" si="0"/>
        <v/>
      </c>
    </row>
    <row r="27" spans="3:8" ht="30" customHeight="1" thickTop="1" thickBot="1" x14ac:dyDescent="0.3">
      <c r="C27" s="14"/>
      <c r="D27" s="14"/>
      <c r="E27" s="15"/>
      <c r="F27" s="15"/>
      <c r="G27" s="65"/>
      <c r="H27" s="68" t="str">
        <f t="shared" si="0"/>
        <v/>
      </c>
    </row>
    <row r="28" spans="3:8" ht="30" customHeight="1" thickTop="1" thickBot="1" x14ac:dyDescent="0.3">
      <c r="C28" s="14"/>
      <c r="D28" s="14"/>
      <c r="E28" s="15"/>
      <c r="F28" s="15"/>
      <c r="G28" s="65"/>
      <c r="H28" s="68" t="str">
        <f t="shared" si="0"/>
        <v/>
      </c>
    </row>
    <row r="29" spans="3:8" ht="30" customHeight="1" thickTop="1" thickBot="1" x14ac:dyDescent="0.3">
      <c r="C29" s="14"/>
      <c r="D29" s="14"/>
      <c r="E29" s="15"/>
      <c r="F29" s="15"/>
      <c r="G29" s="65"/>
      <c r="H29" s="68" t="str">
        <f t="shared" si="0"/>
        <v/>
      </c>
    </row>
    <row r="30" spans="3:8" ht="30" customHeight="1" thickTop="1" thickBot="1" x14ac:dyDescent="0.3">
      <c r="C30" s="14"/>
      <c r="D30" s="14"/>
      <c r="E30" s="15"/>
      <c r="F30" s="15"/>
      <c r="G30" s="65"/>
      <c r="H30" s="68" t="str">
        <f t="shared" si="0"/>
        <v/>
      </c>
    </row>
    <row r="31" spans="3:8" ht="30" customHeight="1" thickTop="1" thickBot="1" x14ac:dyDescent="0.3">
      <c r="C31" s="14"/>
      <c r="D31" s="14"/>
      <c r="E31" s="15"/>
      <c r="F31" s="15"/>
      <c r="G31" s="65"/>
      <c r="H31" s="68" t="str">
        <f t="shared" si="0"/>
        <v/>
      </c>
    </row>
    <row r="32" spans="3:8" ht="30" customHeight="1" thickTop="1" thickBot="1" x14ac:dyDescent="0.3">
      <c r="C32" s="14"/>
      <c r="D32" s="14"/>
      <c r="E32" s="15"/>
      <c r="F32" s="15"/>
      <c r="G32" s="65"/>
      <c r="H32" s="68" t="str">
        <f t="shared" si="0"/>
        <v/>
      </c>
    </row>
    <row r="33" spans="3:8" ht="30" customHeight="1" thickTop="1" thickBot="1" x14ac:dyDescent="0.3">
      <c r="C33" s="14"/>
      <c r="D33" s="14"/>
      <c r="E33" s="15"/>
      <c r="F33" s="15"/>
      <c r="G33" s="65"/>
      <c r="H33" s="68" t="str">
        <f t="shared" si="0"/>
        <v/>
      </c>
    </row>
    <row r="34" spans="3:8" ht="30" customHeight="1" thickTop="1" thickBot="1" x14ac:dyDescent="0.3">
      <c r="C34" s="14"/>
      <c r="D34" s="14"/>
      <c r="E34" s="15"/>
      <c r="F34" s="15"/>
      <c r="G34" s="65"/>
      <c r="H34" s="68" t="str">
        <f t="shared" si="0"/>
        <v/>
      </c>
    </row>
    <row r="35" spans="3:8" ht="30" customHeight="1" thickTop="1" thickBot="1" x14ac:dyDescent="0.3">
      <c r="C35" s="14"/>
      <c r="D35" s="14"/>
      <c r="E35" s="15"/>
      <c r="F35" s="15"/>
      <c r="G35" s="65"/>
      <c r="H35" s="68" t="str">
        <f t="shared" si="0"/>
        <v/>
      </c>
    </row>
    <row r="36" spans="3:8" ht="30" customHeight="1" thickTop="1" thickBot="1" x14ac:dyDescent="0.3">
      <c r="C36" s="14"/>
      <c r="D36" s="14"/>
      <c r="E36" s="15"/>
      <c r="F36" s="15"/>
      <c r="G36" s="65"/>
      <c r="H36" s="68" t="str">
        <f t="shared" si="0"/>
        <v/>
      </c>
    </row>
    <row r="37" spans="3:8" ht="30" customHeight="1" thickTop="1" thickBot="1" x14ac:dyDescent="0.3">
      <c r="C37" s="14"/>
      <c r="D37" s="14"/>
      <c r="E37" s="15"/>
      <c r="F37" s="15"/>
      <c r="G37" s="65"/>
      <c r="H37" s="68" t="str">
        <f t="shared" si="0"/>
        <v/>
      </c>
    </row>
    <row r="38" spans="3:8" ht="30" customHeight="1" thickTop="1" thickBot="1" x14ac:dyDescent="0.3">
      <c r="C38" s="14"/>
      <c r="D38" s="14"/>
      <c r="E38" s="15"/>
      <c r="F38" s="15"/>
      <c r="G38" s="65"/>
      <c r="H38" s="68" t="str">
        <f t="shared" si="0"/>
        <v/>
      </c>
    </row>
    <row r="39" spans="3:8" ht="30" customHeight="1" thickTop="1" thickBot="1" x14ac:dyDescent="0.3">
      <c r="C39" s="14"/>
      <c r="D39" s="14"/>
      <c r="E39" s="15"/>
      <c r="F39" s="15"/>
      <c r="G39" s="65"/>
      <c r="H39" s="68" t="str">
        <f t="shared" si="0"/>
        <v/>
      </c>
    </row>
    <row r="40" spans="3:8" ht="30" customHeight="1" thickTop="1" thickBot="1" x14ac:dyDescent="0.3">
      <c r="C40" s="14"/>
      <c r="D40" s="14"/>
      <c r="E40" s="15"/>
      <c r="F40" s="15"/>
      <c r="G40" s="65"/>
      <c r="H40" s="68" t="str">
        <f t="shared" si="0"/>
        <v/>
      </c>
    </row>
    <row r="41" spans="3:8" ht="30" customHeight="1" thickTop="1" thickBot="1" x14ac:dyDescent="0.3">
      <c r="C41" s="14"/>
      <c r="D41" s="14"/>
      <c r="E41" s="15"/>
      <c r="F41" s="15"/>
      <c r="G41" s="65"/>
      <c r="H41" s="68" t="str">
        <f t="shared" si="0"/>
        <v/>
      </c>
    </row>
    <row r="42" spans="3:8" ht="30" customHeight="1" thickTop="1" thickBot="1" x14ac:dyDescent="0.3">
      <c r="C42" s="14"/>
      <c r="D42" s="14"/>
      <c r="E42" s="15"/>
      <c r="F42" s="15"/>
      <c r="G42" s="65"/>
      <c r="H42" s="68" t="str">
        <f t="shared" si="0"/>
        <v/>
      </c>
    </row>
    <row r="43" spans="3:8" ht="30" customHeight="1" thickTop="1" thickBot="1" x14ac:dyDescent="0.3">
      <c r="C43" s="14"/>
      <c r="D43" s="14"/>
      <c r="E43" s="15"/>
      <c r="F43" s="15"/>
      <c r="G43" s="65"/>
      <c r="H43" s="68" t="str">
        <f t="shared" si="0"/>
        <v/>
      </c>
    </row>
    <row r="44" spans="3:8" ht="30" customHeight="1" thickTop="1" thickBot="1" x14ac:dyDescent="0.3">
      <c r="C44" s="14"/>
      <c r="D44" s="14"/>
      <c r="E44" s="15"/>
      <c r="F44" s="15"/>
      <c r="G44" s="65"/>
      <c r="H44" s="68" t="str">
        <f t="shared" si="0"/>
        <v/>
      </c>
    </row>
    <row r="45" spans="3:8" ht="30" customHeight="1" thickTop="1" thickBot="1" x14ac:dyDescent="0.3">
      <c r="C45" s="14"/>
      <c r="D45" s="14"/>
      <c r="E45" s="15"/>
      <c r="F45" s="15"/>
      <c r="G45" s="65"/>
      <c r="H45" s="68" t="str">
        <f t="shared" si="0"/>
        <v/>
      </c>
    </row>
    <row r="46" spans="3:8" ht="30" customHeight="1" thickTop="1" thickBot="1" x14ac:dyDescent="0.3">
      <c r="C46" s="14"/>
      <c r="D46" s="14"/>
      <c r="E46" s="15"/>
      <c r="F46" s="15"/>
      <c r="G46" s="65"/>
      <c r="H46" s="68" t="str">
        <f t="shared" si="0"/>
        <v/>
      </c>
    </row>
    <row r="47" spans="3:8" ht="30" customHeight="1" thickTop="1" thickBot="1" x14ac:dyDescent="0.3">
      <c r="C47" s="14"/>
      <c r="D47" s="14"/>
      <c r="E47" s="15"/>
      <c r="F47" s="15"/>
      <c r="G47" s="65"/>
      <c r="H47" s="68" t="str">
        <f t="shared" si="0"/>
        <v/>
      </c>
    </row>
    <row r="48" spans="3:8" ht="30" customHeight="1" thickTop="1" thickBot="1" x14ac:dyDescent="0.3">
      <c r="C48" s="14"/>
      <c r="D48" s="14"/>
      <c r="E48" s="15"/>
      <c r="F48" s="15"/>
      <c r="G48" s="65"/>
      <c r="H48" s="68" t="str">
        <f t="shared" si="0"/>
        <v/>
      </c>
    </row>
    <row r="49" spans="3:8" ht="30" customHeight="1" thickTop="1" thickBot="1" x14ac:dyDescent="0.3">
      <c r="C49" s="14"/>
      <c r="D49" s="14"/>
      <c r="E49" s="15"/>
      <c r="F49" s="15"/>
      <c r="G49" s="65"/>
      <c r="H49" s="68" t="str">
        <f t="shared" si="0"/>
        <v/>
      </c>
    </row>
    <row r="50" spans="3:8" ht="30" customHeight="1" thickTop="1" thickBot="1" x14ac:dyDescent="0.3">
      <c r="C50" s="14"/>
      <c r="D50" s="14"/>
      <c r="E50" s="15"/>
      <c r="F50" s="15"/>
      <c r="G50" s="65"/>
      <c r="H50" s="68" t="str">
        <f t="shared" si="0"/>
        <v/>
      </c>
    </row>
    <row r="51" spans="3:8" ht="30" customHeight="1" thickTop="1" thickBot="1" x14ac:dyDescent="0.3">
      <c r="C51" s="14"/>
      <c r="D51" s="14"/>
      <c r="E51" s="15"/>
      <c r="F51" s="15"/>
      <c r="G51" s="65"/>
      <c r="H51" s="68" t="str">
        <f t="shared" si="0"/>
        <v/>
      </c>
    </row>
    <row r="52" spans="3:8" ht="30" customHeight="1" thickTop="1" thickBot="1" x14ac:dyDescent="0.3">
      <c r="C52" s="14"/>
      <c r="D52" s="14"/>
      <c r="E52" s="15"/>
      <c r="F52" s="15"/>
      <c r="G52" s="65"/>
      <c r="H52" s="68" t="str">
        <f t="shared" si="0"/>
        <v/>
      </c>
    </row>
    <row r="53" spans="3:8" ht="30" customHeight="1" thickTop="1" thickBot="1" x14ac:dyDescent="0.3">
      <c r="C53" s="14"/>
      <c r="D53" s="14"/>
      <c r="E53" s="15"/>
      <c r="F53" s="15"/>
      <c r="G53" s="65"/>
      <c r="H53" s="68" t="str">
        <f t="shared" si="0"/>
        <v/>
      </c>
    </row>
    <row r="54" spans="3:8" ht="30" customHeight="1" thickTop="1" thickBot="1" x14ac:dyDescent="0.3">
      <c r="C54" s="14"/>
      <c r="D54" s="14"/>
      <c r="E54" s="15"/>
      <c r="F54" s="15"/>
      <c r="G54" s="65"/>
      <c r="H54" s="68" t="str">
        <f t="shared" si="0"/>
        <v/>
      </c>
    </row>
    <row r="55" spans="3:8" ht="30" customHeight="1" thickTop="1" thickBot="1" x14ac:dyDescent="0.3">
      <c r="C55" s="14"/>
      <c r="D55" s="14"/>
      <c r="E55" s="15"/>
      <c r="F55" s="15"/>
      <c r="G55" s="65"/>
      <c r="H55" s="68" t="str">
        <f t="shared" si="0"/>
        <v/>
      </c>
    </row>
    <row r="56" spans="3:8" ht="30" customHeight="1" thickTop="1" thickBot="1" x14ac:dyDescent="0.3">
      <c r="C56" s="14"/>
      <c r="D56" s="14"/>
      <c r="E56" s="15"/>
      <c r="F56" s="15"/>
      <c r="G56" s="65"/>
      <c r="H56" s="68" t="str">
        <f t="shared" si="0"/>
        <v/>
      </c>
    </row>
    <row r="57" spans="3:8" ht="30" customHeight="1" thickTop="1" thickBot="1" x14ac:dyDescent="0.3">
      <c r="C57" s="14"/>
      <c r="D57" s="14"/>
      <c r="E57" s="15"/>
      <c r="F57" s="15"/>
      <c r="G57" s="65"/>
      <c r="H57" s="68" t="str">
        <f t="shared" si="0"/>
        <v/>
      </c>
    </row>
    <row r="58" spans="3:8" ht="30" customHeight="1" thickTop="1" thickBot="1" x14ac:dyDescent="0.3">
      <c r="C58" s="14"/>
      <c r="D58" s="14"/>
      <c r="E58" s="15"/>
      <c r="F58" s="15"/>
      <c r="G58" s="65"/>
      <c r="H58" s="68" t="str">
        <f t="shared" si="0"/>
        <v/>
      </c>
    </row>
    <row r="59" spans="3:8" ht="15.75" thickTop="1" x14ac:dyDescent="0.25"/>
  </sheetData>
  <sheetProtection formatCells="0" formatColumns="0" formatRows="0" selectLockedCells="1" autoFilter="0"/>
  <autoFilter ref="C8:H58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C1:P14"/>
  <sheetViews>
    <sheetView showGridLines="0" zoomScale="90" zoomScaleNormal="90" zoomScaleSheetLayoutView="100" zoomScalePageLayoutView="80" workbookViewId="0">
      <selection activeCell="P9" sqref="P9"/>
    </sheetView>
  </sheetViews>
  <sheetFormatPr defaultColWidth="11" defaultRowHeight="15" x14ac:dyDescent="0.25"/>
  <cols>
    <col min="1" max="1" width="2.125" style="39" customWidth="1"/>
    <col min="2" max="2" width="1.375" style="39" customWidth="1"/>
    <col min="3" max="3" width="18.125" style="39" customWidth="1"/>
    <col min="4" max="16" width="12.375" style="39" customWidth="1"/>
    <col min="17" max="23" width="10.75" style="39" customWidth="1"/>
    <col min="24" max="16384" width="11" style="39"/>
  </cols>
  <sheetData>
    <row r="1" spans="3:16" s="71" customFormat="1" ht="39" customHeight="1" x14ac:dyDescent="0.25"/>
    <row r="2" spans="3:16" s="33" customFormat="1" ht="30" customHeight="1" x14ac:dyDescent="0.25">
      <c r="C2" s="34"/>
      <c r="D2" s="35"/>
      <c r="E2" s="35"/>
      <c r="F2" s="35"/>
      <c r="G2" s="35"/>
      <c r="H2" s="35"/>
      <c r="I2" s="35"/>
    </row>
    <row r="3" spans="3:16" s="36" customFormat="1" ht="7.5" customHeight="1" x14ac:dyDescent="0.25">
      <c r="C3" s="37"/>
      <c r="E3" s="38"/>
      <c r="F3" s="38"/>
    </row>
    <row r="4" spans="3:16" ht="7.5" customHeight="1" thickBot="1" x14ac:dyDescent="0.3">
      <c r="C4" s="40"/>
      <c r="D4" s="41"/>
      <c r="E4" s="41"/>
      <c r="F4" s="41"/>
      <c r="G4" s="41"/>
      <c r="H4" s="41"/>
      <c r="I4" s="41"/>
    </row>
    <row r="5" spans="3:16" ht="30" customHeight="1" thickTop="1" thickBot="1" x14ac:dyDescent="0.3">
      <c r="C5" s="44" t="s">
        <v>0</v>
      </c>
      <c r="D5" s="44" t="s">
        <v>1</v>
      </c>
      <c r="E5" s="44" t="s">
        <v>2</v>
      </c>
      <c r="F5" s="44" t="s">
        <v>3</v>
      </c>
      <c r="G5" s="44" t="s">
        <v>4</v>
      </c>
      <c r="H5" s="44" t="s">
        <v>5</v>
      </c>
      <c r="I5" s="44" t="s">
        <v>6</v>
      </c>
      <c r="J5" s="44" t="s">
        <v>7</v>
      </c>
      <c r="K5" s="44" t="s">
        <v>8</v>
      </c>
      <c r="L5" s="44" t="s">
        <v>9</v>
      </c>
      <c r="M5" s="44" t="s">
        <v>10</v>
      </c>
      <c r="N5" s="44" t="s">
        <v>11</v>
      </c>
      <c r="O5" s="44" t="s">
        <v>12</v>
      </c>
      <c r="P5" s="44" t="s">
        <v>13</v>
      </c>
    </row>
    <row r="6" spans="3:16" ht="38.25" customHeight="1" thickTop="1" thickBot="1" x14ac:dyDescent="0.3">
      <c r="C6" s="44" t="s">
        <v>14</v>
      </c>
      <c r="D6" s="45">
        <f>Agua!D6+Energia!D6</f>
        <v>271</v>
      </c>
      <c r="E6" s="45">
        <f>Agua!E6+Energia!E6</f>
        <v>271</v>
      </c>
      <c r="F6" s="45">
        <f>Agua!F6+Energia!F6</f>
        <v>271</v>
      </c>
      <c r="G6" s="45">
        <f>Agua!G6+Energia!G6</f>
        <v>0</v>
      </c>
      <c r="H6" s="45">
        <f>Agua!H6+Energia!H6</f>
        <v>0</v>
      </c>
      <c r="I6" s="45">
        <f>Agua!I6+Energia!I6</f>
        <v>0</v>
      </c>
      <c r="J6" s="45">
        <f>Agua!J6+Energia!J6</f>
        <v>0</v>
      </c>
      <c r="K6" s="45">
        <f>Agua!K6+Energia!K6</f>
        <v>0</v>
      </c>
      <c r="L6" s="45">
        <f>Agua!L6+Energia!L6</f>
        <v>0</v>
      </c>
      <c r="M6" s="45">
        <f>Agua!M6+Energia!M6</f>
        <v>0</v>
      </c>
      <c r="N6" s="45">
        <f>Agua!N6+Energia!N6</f>
        <v>0</v>
      </c>
      <c r="O6" s="45">
        <f>Agua!O6+Energia!O6</f>
        <v>0</v>
      </c>
      <c r="P6" s="28">
        <f>SUM(D6:O6)</f>
        <v>813</v>
      </c>
    </row>
    <row r="7" spans="3:16" ht="38.25" customHeight="1" thickTop="1" thickBot="1" x14ac:dyDescent="0.3">
      <c r="C7" s="44" t="s">
        <v>15</v>
      </c>
      <c r="D7" s="45">
        <f>Agua!D7+Energia!D7</f>
        <v>210</v>
      </c>
      <c r="E7" s="45">
        <f>Agua!E7+Energia!E7</f>
        <v>202</v>
      </c>
      <c r="F7" s="45">
        <f>Agua!F7+Energia!F7</f>
        <v>236</v>
      </c>
      <c r="G7" s="45">
        <f>Agua!G7+Energia!G7</f>
        <v>0</v>
      </c>
      <c r="H7" s="45">
        <f>Agua!H7+Energia!H7</f>
        <v>0</v>
      </c>
      <c r="I7" s="45">
        <f>Agua!I7+Energia!I7</f>
        <v>0</v>
      </c>
      <c r="J7" s="45">
        <f>Agua!J7+Energia!J7</f>
        <v>0</v>
      </c>
      <c r="K7" s="45">
        <f>Agua!K7+Energia!K7</f>
        <v>0</v>
      </c>
      <c r="L7" s="45">
        <f>Agua!L7+Energia!L7</f>
        <v>0</v>
      </c>
      <c r="M7" s="45">
        <f>Agua!M7+Energia!M7</f>
        <v>0</v>
      </c>
      <c r="N7" s="45">
        <f>Agua!N7+Energia!N7</f>
        <v>0</v>
      </c>
      <c r="O7" s="45">
        <f>Agua!O7+Energia!O7</f>
        <v>0</v>
      </c>
      <c r="P7" s="30">
        <f>SUM(D7:O7)</f>
        <v>648</v>
      </c>
    </row>
    <row r="8" spans="3:16" ht="38.25" customHeight="1" thickTop="1" thickBot="1" x14ac:dyDescent="0.3">
      <c r="C8" s="44" t="s">
        <v>16</v>
      </c>
      <c r="D8" s="29">
        <f>D7-D6</f>
        <v>-61</v>
      </c>
      <c r="E8" s="30">
        <f>E7-E6</f>
        <v>-69</v>
      </c>
      <c r="F8" s="30">
        <f t="shared" ref="F8:P8" si="0">F7-F6</f>
        <v>-35</v>
      </c>
      <c r="G8" s="30">
        <f t="shared" si="0"/>
        <v>0</v>
      </c>
      <c r="H8" s="30">
        <f t="shared" si="0"/>
        <v>0</v>
      </c>
      <c r="I8" s="30">
        <f t="shared" si="0"/>
        <v>0</v>
      </c>
      <c r="J8" s="30">
        <f t="shared" si="0"/>
        <v>0</v>
      </c>
      <c r="K8" s="30">
        <f t="shared" si="0"/>
        <v>0</v>
      </c>
      <c r="L8" s="30">
        <f t="shared" si="0"/>
        <v>0</v>
      </c>
      <c r="M8" s="30">
        <f t="shared" si="0"/>
        <v>0</v>
      </c>
      <c r="N8" s="30">
        <f t="shared" si="0"/>
        <v>0</v>
      </c>
      <c r="O8" s="30">
        <f t="shared" si="0"/>
        <v>0</v>
      </c>
      <c r="P8" s="30">
        <f t="shared" si="0"/>
        <v>-165</v>
      </c>
    </row>
    <row r="9" spans="3:16" ht="38.25" customHeight="1" thickTop="1" thickBot="1" x14ac:dyDescent="0.3">
      <c r="C9" s="44" t="s">
        <v>17</v>
      </c>
      <c r="D9" s="31">
        <f>IFERROR((D7/D6)-1,0)</f>
        <v>-0.22509225092250917</v>
      </c>
      <c r="E9" s="31">
        <f t="shared" ref="E9:O9" si="1">IFERROR((E7/E6)-1,0)</f>
        <v>-0.25461254612546125</v>
      </c>
      <c r="F9" s="31">
        <f t="shared" si="1"/>
        <v>-0.12915129151291516</v>
      </c>
      <c r="G9" s="31">
        <f t="shared" si="1"/>
        <v>0</v>
      </c>
      <c r="H9" s="31">
        <f t="shared" si="1"/>
        <v>0</v>
      </c>
      <c r="I9" s="31">
        <f t="shared" si="1"/>
        <v>0</v>
      </c>
      <c r="J9" s="31">
        <f t="shared" si="1"/>
        <v>0</v>
      </c>
      <c r="K9" s="31">
        <f t="shared" si="1"/>
        <v>0</v>
      </c>
      <c r="L9" s="31">
        <f t="shared" si="1"/>
        <v>0</v>
      </c>
      <c r="M9" s="31">
        <f t="shared" si="1"/>
        <v>0</v>
      </c>
      <c r="N9" s="31">
        <f t="shared" si="1"/>
        <v>0</v>
      </c>
      <c r="O9" s="31">
        <f t="shared" si="1"/>
        <v>0</v>
      </c>
      <c r="P9" s="46">
        <f>AVERAGE(D9:O9)</f>
        <v>-5.07380073800738E-2</v>
      </c>
    </row>
    <row r="10" spans="3:16" ht="5.0999999999999996" customHeight="1" thickTop="1" x14ac:dyDescent="0.3">
      <c r="C10" s="47"/>
    </row>
    <row r="11" spans="3:16" ht="5.0999999999999996" customHeight="1" thickBot="1" x14ac:dyDescent="0.3">
      <c r="D11" s="41" t="str">
        <f>D5</f>
        <v>Janeiro</v>
      </c>
      <c r="E11" s="41" t="str">
        <f t="shared" ref="E11:O11" si="2">E5</f>
        <v>Fevereiro</v>
      </c>
      <c r="F11" s="41" t="str">
        <f t="shared" si="2"/>
        <v>Março</v>
      </c>
      <c r="G11" s="41" t="str">
        <f t="shared" si="2"/>
        <v>Abril</v>
      </c>
      <c r="H11" s="41" t="str">
        <f t="shared" si="2"/>
        <v>Maio</v>
      </c>
      <c r="I11" s="41" t="str">
        <f t="shared" si="2"/>
        <v>Junho</v>
      </c>
      <c r="J11" s="41" t="str">
        <f t="shared" si="2"/>
        <v>Julho</v>
      </c>
      <c r="K11" s="41" t="str">
        <f t="shared" si="2"/>
        <v>Agosto</v>
      </c>
      <c r="L11" s="41" t="str">
        <f t="shared" si="2"/>
        <v>Setembro</v>
      </c>
      <c r="M11" s="41" t="str">
        <f t="shared" si="2"/>
        <v>Outubro</v>
      </c>
      <c r="N11" s="41" t="str">
        <f t="shared" si="2"/>
        <v>Novembro</v>
      </c>
      <c r="O11" s="41" t="str">
        <f t="shared" si="2"/>
        <v>Dezembro</v>
      </c>
    </row>
    <row r="12" spans="3:16" ht="38.25" customHeight="1" thickTop="1" thickBot="1" x14ac:dyDescent="0.3">
      <c r="C12" s="44" t="s">
        <v>33</v>
      </c>
      <c r="D12" s="45">
        <f>Agua!D7</f>
        <v>77</v>
      </c>
      <c r="E12" s="45">
        <f>Agua!E7</f>
        <v>51</v>
      </c>
      <c r="F12" s="45">
        <f>Agua!F7</f>
        <v>76</v>
      </c>
      <c r="G12" s="45">
        <f>Agua!G7</f>
        <v>0</v>
      </c>
      <c r="H12" s="45">
        <f>Agua!H7</f>
        <v>0</v>
      </c>
      <c r="I12" s="45">
        <f>Agua!I7</f>
        <v>0</v>
      </c>
      <c r="J12" s="45">
        <f>Agua!J7</f>
        <v>0</v>
      </c>
      <c r="K12" s="45">
        <f>Agua!K7</f>
        <v>0</v>
      </c>
      <c r="L12" s="45">
        <f>Agua!L7</f>
        <v>0</v>
      </c>
      <c r="M12" s="45">
        <f>Agua!M7</f>
        <v>0</v>
      </c>
      <c r="N12" s="45">
        <f>Agua!N7</f>
        <v>0</v>
      </c>
      <c r="O12" s="45">
        <f>Agua!O7</f>
        <v>0</v>
      </c>
      <c r="P12" s="28">
        <f>SUM(D12:O12)</f>
        <v>204</v>
      </c>
    </row>
    <row r="13" spans="3:16" ht="38.25" customHeight="1" thickTop="1" thickBot="1" x14ac:dyDescent="0.3">
      <c r="C13" s="44" t="s">
        <v>34</v>
      </c>
      <c r="D13" s="45">
        <f>Energia!D7</f>
        <v>133</v>
      </c>
      <c r="E13" s="45">
        <f>Energia!E7</f>
        <v>151</v>
      </c>
      <c r="F13" s="45">
        <f>Energia!F7</f>
        <v>160</v>
      </c>
      <c r="G13" s="45">
        <f>Energia!G7</f>
        <v>0</v>
      </c>
      <c r="H13" s="45">
        <f>Energia!H7</f>
        <v>0</v>
      </c>
      <c r="I13" s="45">
        <f>Energia!I7</f>
        <v>0</v>
      </c>
      <c r="J13" s="45">
        <f>Energia!J7</f>
        <v>0</v>
      </c>
      <c r="K13" s="45">
        <f>Energia!K7</f>
        <v>0</v>
      </c>
      <c r="L13" s="45">
        <f>Energia!L7</f>
        <v>0</v>
      </c>
      <c r="M13" s="45">
        <f>Energia!M7</f>
        <v>0</v>
      </c>
      <c r="N13" s="45">
        <f>Energia!N7</f>
        <v>0</v>
      </c>
      <c r="O13" s="45">
        <f>Energia!O7</f>
        <v>0</v>
      </c>
      <c r="P13" s="30">
        <f>SUM(D13:O13)</f>
        <v>444</v>
      </c>
    </row>
    <row r="14" spans="3:16" ht="15.75" thickTop="1" x14ac:dyDescent="0.25"/>
  </sheetData>
  <sheetProtection password="9084" sheet="1" objects="1" scenarios="1"/>
  <conditionalFormatting sqref="D8:P9">
    <cfRule type="cellIs" dxfId="5" priority="3" operator="lessThanOrEqual">
      <formula>0</formula>
    </cfRule>
    <cfRule type="cellIs" dxfId="4" priority="4" operator="greaterThan">
      <formula>0</formula>
    </cfRule>
  </conditionalFormatting>
  <pageMargins left="0.25" right="0.25" top="0.75" bottom="0.75" header="0.3" footer="0.3"/>
  <pageSetup paperSize="9" scale="71" orientation="landscape" r:id="rId1"/>
  <rowBreaks count="1" manualBreakCount="1">
    <brk id="40" min="2" max="1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>
    <pageSetUpPr fitToPage="1"/>
  </sheetPr>
  <dimension ref="C1:BI18"/>
  <sheetViews>
    <sheetView showGridLines="0" zoomScale="90" zoomScaleNormal="90" zoomScalePageLayoutView="80" workbookViewId="0">
      <selection sqref="A1:XFD1048576"/>
    </sheetView>
  </sheetViews>
  <sheetFormatPr defaultColWidth="11" defaultRowHeight="15" x14ac:dyDescent="0.25"/>
  <cols>
    <col min="1" max="1" width="2.125" style="39" customWidth="1"/>
    <col min="2" max="2" width="1.375" style="39" customWidth="1"/>
    <col min="3" max="3" width="28.75" style="39" bestFit="1" customWidth="1"/>
    <col min="4" max="4" width="2.875" style="39" customWidth="1"/>
    <col min="5" max="5" width="28.75" style="39" bestFit="1" customWidth="1"/>
    <col min="6" max="6" width="2.5" style="39" customWidth="1"/>
    <col min="7" max="7" width="28.25" style="39" customWidth="1"/>
    <col min="8" max="8" width="6.125" style="39" customWidth="1"/>
    <col min="9" max="14" width="12.375" style="39" customWidth="1"/>
    <col min="15" max="15" width="5.25" style="50" customWidth="1"/>
    <col min="16" max="22" width="10.75" style="50" customWidth="1"/>
    <col min="23" max="61" width="11" style="50"/>
    <col min="62" max="16384" width="11" style="39"/>
  </cols>
  <sheetData>
    <row r="1" spans="3:61" s="71" customFormat="1" ht="39" customHeight="1" x14ac:dyDescent="0.25"/>
    <row r="2" spans="3:61" s="33" customFormat="1" ht="30" customHeight="1" x14ac:dyDescent="0.25">
      <c r="C2" s="34"/>
      <c r="D2" s="35"/>
      <c r="E2" s="35"/>
      <c r="F2" s="35"/>
      <c r="G2" s="35"/>
      <c r="H2" s="35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</row>
    <row r="3" spans="3:61" s="36" customFormat="1" ht="7.5" customHeight="1" x14ac:dyDescent="0.25">
      <c r="C3" s="37"/>
      <c r="E3" s="38"/>
      <c r="F3" s="38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</row>
    <row r="4" spans="3:61" ht="7.5" customHeight="1" x14ac:dyDescent="0.25">
      <c r="C4" s="40"/>
      <c r="D4" s="41"/>
      <c r="E4" s="41"/>
      <c r="F4" s="41"/>
      <c r="G4" s="41"/>
      <c r="H4" s="41"/>
    </row>
    <row r="5" spans="3:61" ht="30" customHeight="1" x14ac:dyDescent="0.25">
      <c r="C5" s="51" t="s">
        <v>50</v>
      </c>
      <c r="E5" s="52" t="s">
        <v>37</v>
      </c>
      <c r="G5" s="53" t="s">
        <v>51</v>
      </c>
      <c r="K5" s="53" t="s">
        <v>52</v>
      </c>
    </row>
    <row r="6" spans="3:61" ht="27.75" customHeight="1" x14ac:dyDescent="0.25">
      <c r="C6" s="53" t="s">
        <v>35</v>
      </c>
      <c r="E6" s="53" t="s">
        <v>35</v>
      </c>
      <c r="G6" s="53"/>
      <c r="I6" s="53"/>
    </row>
    <row r="7" spans="3:61" ht="39" customHeight="1" x14ac:dyDescent="0.25">
      <c r="C7" s="54">
        <f>Agua!$P$6</f>
        <v>390</v>
      </c>
      <c r="D7" s="55"/>
      <c r="E7" s="54">
        <f>Energia!P6</f>
        <v>423</v>
      </c>
      <c r="F7" s="55"/>
    </row>
    <row r="8" spans="3:61" ht="7.5" customHeight="1" x14ac:dyDescent="0.25">
      <c r="D8" s="55"/>
      <c r="F8" s="55"/>
    </row>
    <row r="9" spans="3:61" ht="27.75" customHeight="1" x14ac:dyDescent="0.25">
      <c r="C9" s="53" t="s">
        <v>36</v>
      </c>
      <c r="E9" s="53" t="s">
        <v>36</v>
      </c>
    </row>
    <row r="10" spans="3:61" ht="39" customHeight="1" x14ac:dyDescent="0.25">
      <c r="C10" s="54">
        <f>Agua!$P$7</f>
        <v>204</v>
      </c>
      <c r="D10" s="55"/>
      <c r="E10" s="54">
        <f>Energia!P7</f>
        <v>444</v>
      </c>
      <c r="F10" s="55"/>
    </row>
    <row r="11" spans="3:61" ht="7.5" customHeight="1" x14ac:dyDescent="0.25">
      <c r="D11" s="55"/>
      <c r="F11" s="55"/>
    </row>
    <row r="12" spans="3:61" ht="27.75" customHeight="1" x14ac:dyDescent="0.25">
      <c r="C12" s="53" t="s">
        <v>16</v>
      </c>
      <c r="E12" s="53" t="s">
        <v>16</v>
      </c>
      <c r="F12" s="56" t="s">
        <v>53</v>
      </c>
    </row>
    <row r="13" spans="3:61" ht="39" customHeight="1" x14ac:dyDescent="0.25">
      <c r="C13" s="54">
        <f>Agua!$P$8</f>
        <v>-186</v>
      </c>
      <c r="D13" s="55"/>
      <c r="E13" s="54">
        <f>Energia!P8</f>
        <v>21</v>
      </c>
      <c r="F13" s="55"/>
    </row>
    <row r="14" spans="3:61" ht="7.5" customHeight="1" x14ac:dyDescent="0.25">
      <c r="D14" s="55"/>
      <c r="F14" s="55"/>
    </row>
    <row r="15" spans="3:61" ht="27.75" customHeight="1" x14ac:dyDescent="0.25">
      <c r="C15" s="53" t="s">
        <v>17</v>
      </c>
      <c r="E15" s="53" t="s">
        <v>17</v>
      </c>
    </row>
    <row r="16" spans="3:61" ht="39" customHeight="1" x14ac:dyDescent="0.25">
      <c r="C16" s="57">
        <f>Agua!P9</f>
        <v>-0.47692307692307689</v>
      </c>
      <c r="E16" s="58">
        <f>Energia!P9</f>
        <v>4.9645390070921946E-2</v>
      </c>
    </row>
    <row r="18" spans="3:5" x14ac:dyDescent="0.25">
      <c r="C18" s="59"/>
      <c r="E18" s="59"/>
    </row>
  </sheetData>
  <sheetProtection password="9084" sheet="1" objects="1" scenarios="1"/>
  <conditionalFormatting sqref="E13 C13 C16 E16">
    <cfRule type="cellIs" dxfId="3" priority="1" operator="greaterThan">
      <formula>0</formula>
    </cfRule>
    <cfRule type="cellIs" dxfId="2" priority="2" operator="less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7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8"/>
  <dimension ref="B1:T18"/>
  <sheetViews>
    <sheetView showGridLines="0" tabSelected="1" zoomScaleNormal="100" workbookViewId="0"/>
  </sheetViews>
  <sheetFormatPr defaultRowHeight="15" x14ac:dyDescent="0.25"/>
  <cols>
    <col min="1" max="1" width="2.625" style="74" customWidth="1"/>
    <col min="2" max="2" width="21.125" style="74" customWidth="1"/>
    <col min="3" max="14" width="10.625" style="74" customWidth="1"/>
    <col min="15" max="16384" width="9" style="74"/>
  </cols>
  <sheetData>
    <row r="1" spans="2:20" s="71" customFormat="1" ht="39" customHeight="1" x14ac:dyDescent="0.25"/>
    <row r="2" spans="2:20" s="72" customFormat="1" ht="22.5" customHeight="1" x14ac:dyDescent="0.25"/>
    <row r="3" spans="2:20" s="73" customFormat="1" ht="7.5" customHeight="1" x14ac:dyDescent="0.25"/>
    <row r="4" spans="2:20" ht="7.5" customHeight="1" x14ac:dyDescent="0.25"/>
    <row r="5" spans="2:20" s="77" customFormat="1" ht="33.75" x14ac:dyDescent="0.25">
      <c r="B5" s="75" t="s">
        <v>66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6"/>
      <c r="R5" s="76"/>
      <c r="S5" s="76"/>
      <c r="T5" s="76"/>
    </row>
    <row r="6" spans="2:20" s="77" customFormat="1" ht="51.75" customHeight="1" x14ac:dyDescent="0.25">
      <c r="B6" s="78" t="s">
        <v>101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9"/>
      <c r="R6" s="79"/>
      <c r="S6" s="79"/>
      <c r="T6" s="79"/>
    </row>
    <row r="7" spans="2:20" ht="18.75" x14ac:dyDescent="0.25">
      <c r="B7" s="80" t="s">
        <v>97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2"/>
      <c r="R7" s="82"/>
      <c r="S7" s="82"/>
      <c r="T7" s="82"/>
    </row>
    <row r="8" spans="2:20" ht="5.0999999999999996" customHeight="1" x14ac:dyDescent="0.25"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2"/>
      <c r="R8" s="82"/>
      <c r="S8" s="82"/>
      <c r="T8" s="82"/>
    </row>
    <row r="9" spans="2:20" ht="42.95" customHeight="1" x14ac:dyDescent="0.25">
      <c r="B9" s="84" t="s">
        <v>90</v>
      </c>
      <c r="C9" s="85" t="s">
        <v>98</v>
      </c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6"/>
      <c r="P9" s="82"/>
      <c r="Q9" s="82"/>
      <c r="R9" s="82"/>
      <c r="S9" s="82"/>
    </row>
    <row r="10" spans="2:20" ht="5.0999999999999996" customHeight="1" x14ac:dyDescent="0.25">
      <c r="B10" s="82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2"/>
      <c r="Q10" s="82"/>
      <c r="R10" s="82"/>
      <c r="S10" s="82"/>
    </row>
    <row r="11" spans="2:20" ht="42.95" customHeight="1" x14ac:dyDescent="0.25">
      <c r="B11" s="88" t="s">
        <v>91</v>
      </c>
      <c r="C11" s="85" t="s">
        <v>99</v>
      </c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6"/>
      <c r="P11" s="82"/>
      <c r="Q11" s="82"/>
      <c r="R11" s="82"/>
      <c r="S11" s="82"/>
    </row>
    <row r="12" spans="2:20" ht="5.0999999999999996" customHeight="1" x14ac:dyDescent="0.25">
      <c r="B12" s="82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2"/>
      <c r="Q12" s="82"/>
      <c r="R12" s="82"/>
      <c r="S12" s="82"/>
    </row>
    <row r="13" spans="2:20" ht="42.95" customHeight="1" x14ac:dyDescent="0.25">
      <c r="B13" s="84" t="s">
        <v>67</v>
      </c>
      <c r="C13" s="85" t="s">
        <v>100</v>
      </c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6"/>
      <c r="P13" s="82"/>
      <c r="Q13" s="82"/>
      <c r="R13" s="82"/>
      <c r="S13" s="82"/>
    </row>
    <row r="14" spans="2:20" ht="5.0999999999999996" customHeight="1" x14ac:dyDescent="0.25"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82"/>
      <c r="Q14" s="82"/>
      <c r="R14" s="82"/>
      <c r="S14" s="82"/>
    </row>
    <row r="15" spans="2:20" ht="42.95" customHeight="1" x14ac:dyDescent="0.25">
      <c r="B15" s="84" t="s">
        <v>92</v>
      </c>
      <c r="C15" s="85" t="s">
        <v>93</v>
      </c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6"/>
      <c r="P15" s="82"/>
      <c r="Q15" s="82"/>
      <c r="R15" s="82"/>
      <c r="S15" s="82"/>
    </row>
    <row r="16" spans="2:20" x14ac:dyDescent="0.25"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</row>
    <row r="17" spans="2:20" x14ac:dyDescent="0.25"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</row>
    <row r="18" spans="2:20" x14ac:dyDescent="0.25"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</row>
  </sheetData>
  <sheetProtection password="9084" sheet="1" objects="1" scenarios="1"/>
  <mergeCells count="10">
    <mergeCell ref="C10:O10"/>
    <mergeCell ref="B5:P5"/>
    <mergeCell ref="B6:P6"/>
    <mergeCell ref="B8:P8"/>
    <mergeCell ref="C9:N9"/>
    <mergeCell ref="C14:O14"/>
    <mergeCell ref="C12:O12"/>
    <mergeCell ref="C15:N15"/>
    <mergeCell ref="C13:N13"/>
    <mergeCell ref="C11:N11"/>
  </mergeCells>
  <pageMargins left="0.25" right="0.25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9">
    <pageSetUpPr fitToPage="1"/>
  </sheetPr>
  <dimension ref="A1:I30"/>
  <sheetViews>
    <sheetView showGridLines="0" zoomScaleNormal="100" workbookViewId="0">
      <selection sqref="A1:XFD1048576"/>
    </sheetView>
  </sheetViews>
  <sheetFormatPr defaultRowHeight="15" x14ac:dyDescent="0.25"/>
  <cols>
    <col min="1" max="1" width="2.375" style="18" customWidth="1"/>
    <col min="2" max="2" width="74.875" style="91" customWidth="1"/>
    <col min="3" max="3" width="3.125" style="91" customWidth="1"/>
    <col min="4" max="4" width="74.875" style="91" customWidth="1"/>
    <col min="5" max="6" width="9" style="91"/>
    <col min="7" max="16384" width="9" style="99"/>
  </cols>
  <sheetData>
    <row r="1" spans="1:4" s="71" customFormat="1" ht="39" customHeight="1" x14ac:dyDescent="0.25"/>
    <row r="2" spans="1:4" s="72" customFormat="1" ht="22.5" customHeight="1" x14ac:dyDescent="0.25"/>
    <row r="3" spans="1:4" s="73" customFormat="1" ht="7.5" customHeight="1" x14ac:dyDescent="0.25"/>
    <row r="4" spans="1:4" s="91" customFormat="1" ht="7.5" customHeight="1" x14ac:dyDescent="0.25">
      <c r="A4" s="18"/>
    </row>
    <row r="5" spans="1:4" s="91" customFormat="1" ht="18.75" x14ac:dyDescent="0.25">
      <c r="A5" s="18"/>
      <c r="B5" s="92" t="s">
        <v>68</v>
      </c>
      <c r="C5" s="93"/>
      <c r="D5" s="92" t="s">
        <v>69</v>
      </c>
    </row>
    <row r="6" spans="1:4" s="91" customFormat="1" ht="66" customHeight="1" x14ac:dyDescent="0.25">
      <c r="A6" s="18"/>
      <c r="B6" s="94" t="s">
        <v>70</v>
      </c>
      <c r="C6" s="93"/>
      <c r="D6" s="94" t="s">
        <v>71</v>
      </c>
    </row>
    <row r="7" spans="1:4" s="91" customFormat="1" ht="9.9499999999999993" customHeight="1" x14ac:dyDescent="0.25">
      <c r="A7" s="18"/>
      <c r="B7" s="95"/>
      <c r="C7" s="93"/>
      <c r="D7" s="95"/>
    </row>
    <row r="8" spans="1:4" s="91" customFormat="1" ht="18.75" x14ac:dyDescent="0.25">
      <c r="A8" s="18"/>
      <c r="B8" s="92" t="s">
        <v>72</v>
      </c>
      <c r="C8" s="93"/>
      <c r="D8" s="92" t="s">
        <v>73</v>
      </c>
    </row>
    <row r="9" spans="1:4" s="91" customFormat="1" ht="66" customHeight="1" x14ac:dyDescent="0.25">
      <c r="A9" s="18"/>
      <c r="B9" s="94" t="s">
        <v>70</v>
      </c>
      <c r="C9" s="93"/>
      <c r="D9" s="94" t="s">
        <v>74</v>
      </c>
    </row>
    <row r="10" spans="1:4" s="91" customFormat="1" ht="9.9499999999999993" customHeight="1" x14ac:dyDescent="0.25">
      <c r="A10" s="18"/>
      <c r="B10" s="95"/>
      <c r="C10" s="93"/>
      <c r="D10" s="95"/>
    </row>
    <row r="11" spans="1:4" s="91" customFormat="1" ht="18.75" x14ac:dyDescent="0.25">
      <c r="A11" s="18"/>
      <c r="B11" s="92" t="s">
        <v>75</v>
      </c>
      <c r="C11" s="93"/>
      <c r="D11" s="92" t="s">
        <v>76</v>
      </c>
    </row>
    <row r="12" spans="1:4" s="91" customFormat="1" ht="66" customHeight="1" x14ac:dyDescent="0.25">
      <c r="A12" s="18"/>
      <c r="B12" s="94" t="s">
        <v>77</v>
      </c>
      <c r="C12" s="93"/>
      <c r="D12" s="96" t="s">
        <v>78</v>
      </c>
    </row>
    <row r="13" spans="1:4" s="91" customFormat="1" ht="9.9499999999999993" customHeight="1" x14ac:dyDescent="0.25">
      <c r="A13" s="18"/>
      <c r="B13" s="95"/>
      <c r="C13" s="93"/>
      <c r="D13" s="97"/>
    </row>
    <row r="14" spans="1:4" s="91" customFormat="1" ht="18.75" x14ac:dyDescent="0.25">
      <c r="A14" s="18"/>
      <c r="B14" s="92" t="s">
        <v>79</v>
      </c>
      <c r="C14" s="93"/>
      <c r="D14" s="92" t="s">
        <v>80</v>
      </c>
    </row>
    <row r="15" spans="1:4" s="91" customFormat="1" ht="66" customHeight="1" x14ac:dyDescent="0.25">
      <c r="A15" s="18"/>
      <c r="B15" s="94" t="s">
        <v>81</v>
      </c>
      <c r="C15" s="93"/>
      <c r="D15" s="94" t="s">
        <v>82</v>
      </c>
    </row>
    <row r="16" spans="1:4" s="91" customFormat="1" x14ac:dyDescent="0.25">
      <c r="A16" s="18"/>
    </row>
    <row r="17" spans="1:9" s="91" customFormat="1" x14ac:dyDescent="0.25">
      <c r="A17" s="18"/>
    </row>
    <row r="18" spans="1:9" s="91" customFormat="1" x14ac:dyDescent="0.25">
      <c r="A18" s="18"/>
    </row>
    <row r="19" spans="1:9" s="91" customFormat="1" x14ac:dyDescent="0.25">
      <c r="A19" s="18"/>
    </row>
    <row r="20" spans="1:9" s="91" customFormat="1" x14ac:dyDescent="0.25">
      <c r="A20" s="18"/>
    </row>
    <row r="21" spans="1:9" s="91" customFormat="1" x14ac:dyDescent="0.25">
      <c r="A21" s="18"/>
    </row>
    <row r="22" spans="1:9" s="91" customFormat="1" x14ac:dyDescent="0.25">
      <c r="A22" s="18"/>
    </row>
    <row r="23" spans="1:9" s="91" customFormat="1" x14ac:dyDescent="0.25">
      <c r="A23" s="18"/>
    </row>
    <row r="24" spans="1:9" s="91" customFormat="1" x14ac:dyDescent="0.25">
      <c r="A24" s="18"/>
    </row>
    <row r="25" spans="1:9" s="91" customFormat="1" x14ac:dyDescent="0.25">
      <c r="A25" s="18"/>
    </row>
    <row r="26" spans="1:9" s="91" customFormat="1" x14ac:dyDescent="0.25">
      <c r="A26" s="18"/>
    </row>
    <row r="27" spans="1:9" s="91" customFormat="1" x14ac:dyDescent="0.25">
      <c r="A27" s="18"/>
      <c r="B27" s="91" t="str">
        <f t="shared" ref="B27:B28" si="0">IF(D27="","",C27&amp;". "&amp;D27)</f>
        <v/>
      </c>
      <c r="I27" s="98"/>
    </row>
    <row r="28" spans="1:9" s="91" customFormat="1" x14ac:dyDescent="0.25">
      <c r="A28" s="18"/>
      <c r="B28" s="91" t="str">
        <f t="shared" si="0"/>
        <v/>
      </c>
    </row>
    <row r="29" spans="1:9" s="91" customFormat="1" x14ac:dyDescent="0.25">
      <c r="A29" s="18"/>
    </row>
    <row r="30" spans="1:9" s="91" customFormat="1" x14ac:dyDescent="0.25">
      <c r="A30" s="18"/>
    </row>
  </sheetData>
  <sheetProtection password="9084" sheet="1" objects="1" scenarios="1"/>
  <pageMargins left="0.23622047244094491" right="0.23622047244094491" top="0.74803149606299213" bottom="0.74803149606299213" header="0.31496062992125984" footer="0.31496062992125984"/>
  <pageSetup paperSize="9" scale="80" fitToHeight="100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0"/>
  <dimension ref="A1:AE63"/>
  <sheetViews>
    <sheetView showGridLines="0" zoomScaleNormal="100" workbookViewId="0">
      <selection sqref="A1:XFD1048576"/>
    </sheetView>
  </sheetViews>
  <sheetFormatPr defaultColWidth="0" defaultRowHeight="15" customHeight="1" zeroHeight="1" x14ac:dyDescent="0.25"/>
  <cols>
    <col min="1" max="1" width="2.375" style="18" customWidth="1"/>
    <col min="2" max="2" width="5.75" style="111" customWidth="1"/>
    <col min="3" max="3" width="70.5" style="111" bestFit="1" customWidth="1"/>
    <col min="4" max="4" width="15" style="111" customWidth="1"/>
    <col min="5" max="5" width="9.875" style="111" customWidth="1"/>
    <col min="6" max="6" width="5.375" style="111" customWidth="1"/>
    <col min="7" max="8" width="7.75" style="111" customWidth="1"/>
    <col min="9" max="9" width="15.375" style="111" customWidth="1"/>
    <col min="10" max="10" width="12.875" style="111" customWidth="1"/>
    <col min="11" max="11" width="7.375" style="111" customWidth="1"/>
    <col min="12" max="12" width="2" style="111" customWidth="1"/>
    <col min="13" max="17" width="7.75" style="111" customWidth="1"/>
    <col min="18" max="18" width="19.5" style="111" customWidth="1"/>
    <col min="19" max="30" width="7.75" style="111" customWidth="1"/>
    <col min="31" max="31" width="0" style="111" hidden="1" customWidth="1"/>
    <col min="32" max="16384" width="7.75" style="111" hidden="1"/>
  </cols>
  <sheetData>
    <row r="1" spans="1:30" s="71" customFormat="1" ht="39" customHeight="1" x14ac:dyDescent="0.25"/>
    <row r="2" spans="1:30" s="72" customFormat="1" ht="22.5" customHeight="1" x14ac:dyDescent="0.25"/>
    <row r="3" spans="1:30" s="73" customFormat="1" ht="7.5" customHeight="1" x14ac:dyDescent="0.25"/>
    <row r="4" spans="1:30" s="104" customFormat="1" ht="7.5" customHeight="1" x14ac:dyDescent="0.35">
      <c r="A4" s="19"/>
      <c r="B4" s="100"/>
      <c r="C4" s="101"/>
      <c r="D4" s="102"/>
      <c r="E4" s="102"/>
      <c r="F4" s="102"/>
      <c r="G4" s="102"/>
      <c r="H4" s="102"/>
      <c r="I4" s="102"/>
      <c r="J4" s="103"/>
      <c r="K4" s="103"/>
      <c r="L4" s="103"/>
      <c r="M4" s="103"/>
      <c r="N4" s="103"/>
      <c r="O4" s="103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</row>
    <row r="5" spans="1:30" s="104" customFormat="1" ht="24" customHeight="1" x14ac:dyDescent="0.25">
      <c r="A5" s="19"/>
      <c r="B5" s="105">
        <v>1</v>
      </c>
      <c r="C5" s="106" t="s">
        <v>83</v>
      </c>
      <c r="D5" s="107" t="s">
        <v>84</v>
      </c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</row>
    <row r="6" spans="1:30" ht="24" customHeight="1" x14ac:dyDescent="0.25">
      <c r="A6" s="20"/>
      <c r="B6" s="109"/>
      <c r="C6" s="9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</row>
    <row r="7" spans="1:30" ht="24" customHeight="1" x14ac:dyDescent="0.25">
      <c r="B7" s="105">
        <v>2</v>
      </c>
      <c r="C7" s="106" t="s">
        <v>85</v>
      </c>
      <c r="D7" s="107" t="s">
        <v>84</v>
      </c>
    </row>
    <row r="8" spans="1:30" ht="24" customHeight="1" x14ac:dyDescent="0.3">
      <c r="B8" s="109"/>
      <c r="C8" s="112"/>
      <c r="D8" s="102"/>
      <c r="E8" s="102"/>
      <c r="F8" s="102"/>
      <c r="G8" s="102"/>
      <c r="H8" s="102"/>
      <c r="I8" s="102"/>
      <c r="J8" s="102"/>
    </row>
    <row r="9" spans="1:30" ht="24" customHeight="1" x14ac:dyDescent="0.25">
      <c r="B9" s="105">
        <v>3</v>
      </c>
      <c r="C9" s="106" t="s">
        <v>86</v>
      </c>
      <c r="D9" s="107" t="s">
        <v>84</v>
      </c>
      <c r="J9" s="113"/>
      <c r="K9" s="114"/>
      <c r="L9" s="114"/>
      <c r="M9" s="114"/>
      <c r="N9" s="114"/>
    </row>
    <row r="10" spans="1:30" ht="24" customHeight="1" x14ac:dyDescent="0.3">
      <c r="B10" s="109"/>
      <c r="C10" s="112"/>
    </row>
    <row r="11" spans="1:30" ht="24" customHeight="1" x14ac:dyDescent="0.25">
      <c r="B11" s="105">
        <v>4</v>
      </c>
      <c r="C11" s="106" t="s">
        <v>87</v>
      </c>
      <c r="D11" s="107" t="s">
        <v>84</v>
      </c>
    </row>
    <row r="12" spans="1:30" ht="24" customHeight="1" x14ac:dyDescent="0.3">
      <c r="B12" s="109"/>
      <c r="C12" s="112"/>
    </row>
    <row r="13" spans="1:30" ht="24" customHeight="1" x14ac:dyDescent="0.25">
      <c r="B13" s="105">
        <v>5</v>
      </c>
      <c r="C13" s="106" t="s">
        <v>88</v>
      </c>
      <c r="D13" s="107" t="s">
        <v>84</v>
      </c>
    </row>
    <row r="14" spans="1:30" x14ac:dyDescent="0.25"/>
    <row r="15" spans="1:30" x14ac:dyDescent="0.25"/>
    <row r="16" spans="1:30" ht="21" x14ac:dyDescent="0.25">
      <c r="J16" s="115"/>
    </row>
    <row r="17" spans="10:10" x14ac:dyDescent="0.25">
      <c r="J17" s="113"/>
    </row>
    <row r="18" spans="10:10" x14ac:dyDescent="0.25"/>
    <row r="19" spans="10:10" x14ac:dyDescent="0.25"/>
    <row r="20" spans="10:10" ht="21" x14ac:dyDescent="0.25">
      <c r="J20" s="115"/>
    </row>
    <row r="21" spans="10:10" x14ac:dyDescent="0.25">
      <c r="J21" s="113"/>
    </row>
    <row r="22" spans="10:10" x14ac:dyDescent="0.25"/>
    <row r="23" spans="10:10" x14ac:dyDescent="0.25"/>
    <row r="24" spans="10:10" ht="21" x14ac:dyDescent="0.25">
      <c r="J24" s="116"/>
    </row>
    <row r="25" spans="10:10" x14ac:dyDescent="0.25">
      <c r="J25" s="113"/>
    </row>
    <row r="26" spans="10:10" x14ac:dyDescent="0.25"/>
    <row r="27" spans="10:10" x14ac:dyDescent="0.25"/>
    <row r="28" spans="10:10" x14ac:dyDescent="0.25"/>
    <row r="29" spans="10:10" x14ac:dyDescent="0.25"/>
    <row r="30" spans="10:10" x14ac:dyDescent="0.25"/>
    <row r="31" spans="10:10" x14ac:dyDescent="0.25"/>
    <row r="32" spans="10:10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spans="10:10" x14ac:dyDescent="0.25"/>
    <row r="50" spans="10:10" x14ac:dyDescent="0.25"/>
    <row r="51" spans="10:10" x14ac:dyDescent="0.25"/>
    <row r="52" spans="10:10" x14ac:dyDescent="0.25"/>
    <row r="53" spans="10:10" x14ac:dyDescent="0.25">
      <c r="J53" s="117"/>
    </row>
    <row r="54" spans="10:10" x14ac:dyDescent="0.25"/>
    <row r="55" spans="10:10" x14ac:dyDescent="0.25"/>
    <row r="56" spans="10:10" x14ac:dyDescent="0.25"/>
    <row r="57" spans="10:10" x14ac:dyDescent="0.25"/>
    <row r="58" spans="10:10" x14ac:dyDescent="0.25"/>
    <row r="59" spans="10:10" x14ac:dyDescent="0.25"/>
    <row r="60" spans="10:10" x14ac:dyDescent="0.25"/>
    <row r="61" spans="10:10" x14ac:dyDescent="0.25"/>
    <row r="62" spans="10:10" x14ac:dyDescent="0.25"/>
    <row r="63" spans="10:10" x14ac:dyDescent="0.25"/>
  </sheetData>
  <sheetProtection password="9084" sheet="1" objects="1" scenarios="1" autoFilter="0"/>
  <hyperlinks>
    <hyperlink ref="D24:J24" r:id="rId1" display="Planilha de Avaliação de Desempenho por Competências"/>
    <hyperlink ref="D9" r:id="rId2"/>
    <hyperlink ref="C9" r:id="rId3"/>
    <hyperlink ref="D7" r:id="rId4"/>
    <hyperlink ref="C7" r:id="rId5"/>
    <hyperlink ref="C11" r:id="rId6"/>
    <hyperlink ref="D11" r:id="rId7"/>
    <hyperlink ref="C13" r:id="rId8"/>
    <hyperlink ref="D13" r:id="rId9"/>
    <hyperlink ref="C5" r:id="rId10"/>
    <hyperlink ref="D5" r:id="rId11"/>
  </hyperlinks>
  <pageMargins left="0.75" right="0.75" top="1" bottom="1" header="0.5" footer="0.5"/>
  <pageSetup paperSize="9" orientation="portrait" horizontalDpi="4294967292" verticalDpi="4294967292" r:id="rId12"/>
  <drawing r:id="rId1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2B16C175-5F22-41C5-BDAB-1DB6426DB55A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2</vt:i4>
      </vt:variant>
    </vt:vector>
  </HeadingPairs>
  <TitlesOfParts>
    <vt:vector size="13" baseType="lpstr">
      <vt:lpstr>Agua</vt:lpstr>
      <vt:lpstr>Sim1</vt:lpstr>
      <vt:lpstr>Energia</vt:lpstr>
      <vt:lpstr>Sim2</vt:lpstr>
      <vt:lpstr>Rel</vt:lpstr>
      <vt:lpstr>Dash</vt:lpstr>
      <vt:lpstr>Ini</vt:lpstr>
      <vt:lpstr>Duv</vt:lpstr>
      <vt:lpstr>Sug</vt:lpstr>
      <vt:lpstr>Sou</vt:lpstr>
      <vt:lpstr>aux</vt:lpstr>
      <vt:lpstr>Dash!Area_de_impressao</vt:lpstr>
      <vt:lpstr>Rel!Area_de_impressao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Flavio Dias de Souza</cp:lastModifiedBy>
  <cp:lastPrinted>2023-01-07T13:33:24Z</cp:lastPrinted>
  <dcterms:created xsi:type="dcterms:W3CDTF">2017-07-25T18:13:49Z</dcterms:created>
  <dcterms:modified xsi:type="dcterms:W3CDTF">2023-01-07T15:42:47Z</dcterms:modified>
</cp:coreProperties>
</file>