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8445" tabRatio="0" firstSheet="6" activeTab="6"/>
  </bookViews>
  <sheets>
    <sheet name="Pro" sheetId="2" r:id="rId1"/>
    <sheet name="Eap" sheetId="3" r:id="rId2"/>
    <sheet name="Cro" sheetId="5" r:id="rId3"/>
    <sheet name="Gant" sheetId="6" r:id="rId4"/>
    <sheet name="RelCus" sheetId="7" r:id="rId5"/>
    <sheet name="Das" sheetId="8" r:id="rId6"/>
    <sheet name="Ini" sheetId="9" r:id="rId7"/>
    <sheet name="Duv" sheetId="10" r:id="rId8"/>
    <sheet name="Sug" sheetId="11" r:id="rId9"/>
    <sheet name="Sou" sheetId="12" r:id="rId10"/>
  </sheets>
  <definedNames>
    <definedName name="__xlcn.WorksheetConnection_ProC5H561" hidden="1">#REF!</definedName>
    <definedName name="_xlnm.Print_Area" localSheetId="2">Cro!$B$6:$O$90</definedName>
    <definedName name="_xlnm.Print_Area" localSheetId="5">Das!$B$4:$P$35</definedName>
    <definedName name="_xlnm.Print_Area" localSheetId="3">Gant!$B$4:$NG$158</definedName>
    <definedName name="_xlnm.Print_Area" localSheetId="4">RelCus!$B$4:$I$15</definedName>
    <definedName name="listaTarefas1">Eap!$C$9:$C$38</definedName>
    <definedName name="listaTarefas2">Eap!$F$9:$F$38</definedName>
    <definedName name="listaTarefas3">Eap!$I$9:$I$38</definedName>
    <definedName name="listaTarefas4">Eap!$L$9:$L$38</definedName>
    <definedName name="listaTarefas5">Eap!$O$9:$O$38</definedName>
    <definedName name="_xlnm.Print_Titles" localSheetId="2">Cro!$7:$7</definedName>
    <definedName name="_xlnm.Print_Titles" localSheetId="3">Gant!$B:$F,Gant!$4:$7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10" l="1"/>
  <c r="B27" i="10"/>
  <c r="F158" i="6" l="1"/>
  <c r="E158" i="6"/>
  <c r="D158" i="6"/>
  <c r="C158" i="6"/>
  <c r="B158" i="6"/>
  <c r="F157" i="6"/>
  <c r="E157" i="6"/>
  <c r="D157" i="6"/>
  <c r="C157" i="6"/>
  <c r="B157" i="6"/>
  <c r="F156" i="6"/>
  <c r="E156" i="6"/>
  <c r="D156" i="6"/>
  <c r="C156" i="6"/>
  <c r="B156" i="6"/>
  <c r="F155" i="6"/>
  <c r="E155" i="6"/>
  <c r="D155" i="6"/>
  <c r="C155" i="6"/>
  <c r="B155" i="6"/>
  <c r="F154" i="6"/>
  <c r="E154" i="6"/>
  <c r="D154" i="6"/>
  <c r="C154" i="6"/>
  <c r="B154" i="6"/>
  <c r="F153" i="6"/>
  <c r="E153" i="6"/>
  <c r="D153" i="6"/>
  <c r="C153" i="6"/>
  <c r="B153" i="6"/>
  <c r="F152" i="6"/>
  <c r="E152" i="6"/>
  <c r="D152" i="6"/>
  <c r="C152" i="6"/>
  <c r="B152" i="6"/>
  <c r="F151" i="6"/>
  <c r="E151" i="6"/>
  <c r="D151" i="6"/>
  <c r="C151" i="6"/>
  <c r="B151" i="6"/>
  <c r="F150" i="6"/>
  <c r="E150" i="6"/>
  <c r="D150" i="6"/>
  <c r="C150" i="6"/>
  <c r="B150" i="6"/>
  <c r="F149" i="6"/>
  <c r="E149" i="6"/>
  <c r="D149" i="6"/>
  <c r="C149" i="6"/>
  <c r="B149" i="6"/>
  <c r="F148" i="6"/>
  <c r="E148" i="6"/>
  <c r="D148" i="6"/>
  <c r="C148" i="6"/>
  <c r="B148" i="6"/>
  <c r="F147" i="6"/>
  <c r="E147" i="6"/>
  <c r="D147" i="6"/>
  <c r="C147" i="6"/>
  <c r="B147" i="6"/>
  <c r="F146" i="6"/>
  <c r="E146" i="6"/>
  <c r="D146" i="6"/>
  <c r="C146" i="6"/>
  <c r="B146" i="6"/>
  <c r="F145" i="6"/>
  <c r="E145" i="6"/>
  <c r="D145" i="6"/>
  <c r="C145" i="6"/>
  <c r="B145" i="6"/>
  <c r="F144" i="6"/>
  <c r="E144" i="6"/>
  <c r="D144" i="6"/>
  <c r="C144" i="6"/>
  <c r="B144" i="6"/>
  <c r="F143" i="6"/>
  <c r="E143" i="6"/>
  <c r="D143" i="6"/>
  <c r="C143" i="6"/>
  <c r="B143" i="6"/>
  <c r="F142" i="6"/>
  <c r="E142" i="6"/>
  <c r="D142" i="6"/>
  <c r="C142" i="6"/>
  <c r="B142" i="6"/>
  <c r="F141" i="6"/>
  <c r="E141" i="6"/>
  <c r="D141" i="6"/>
  <c r="C141" i="6"/>
  <c r="B141" i="6"/>
  <c r="F140" i="6"/>
  <c r="E140" i="6"/>
  <c r="D140" i="6"/>
  <c r="C140" i="6"/>
  <c r="B140" i="6"/>
  <c r="F139" i="6"/>
  <c r="E139" i="6"/>
  <c r="D139" i="6"/>
  <c r="C139" i="6"/>
  <c r="B139" i="6"/>
  <c r="F138" i="6"/>
  <c r="E138" i="6"/>
  <c r="D138" i="6"/>
  <c r="C138" i="6"/>
  <c r="B138" i="6"/>
  <c r="F137" i="6"/>
  <c r="E137" i="6"/>
  <c r="D137" i="6"/>
  <c r="C137" i="6"/>
  <c r="B137" i="6"/>
  <c r="F136" i="6"/>
  <c r="E136" i="6"/>
  <c r="D136" i="6"/>
  <c r="C136" i="6"/>
  <c r="B136" i="6"/>
  <c r="F135" i="6"/>
  <c r="E135" i="6"/>
  <c r="D135" i="6"/>
  <c r="C135" i="6"/>
  <c r="B135" i="6"/>
  <c r="F134" i="6"/>
  <c r="E134" i="6"/>
  <c r="D134" i="6"/>
  <c r="C134" i="6"/>
  <c r="B134" i="6"/>
  <c r="F133" i="6"/>
  <c r="E133" i="6"/>
  <c r="D133" i="6"/>
  <c r="C133" i="6"/>
  <c r="B133" i="6"/>
  <c r="F132" i="6"/>
  <c r="E132" i="6"/>
  <c r="D132" i="6"/>
  <c r="C132" i="6"/>
  <c r="B132" i="6"/>
  <c r="F131" i="6"/>
  <c r="E131" i="6"/>
  <c r="D131" i="6"/>
  <c r="C131" i="6"/>
  <c r="B131" i="6"/>
  <c r="F130" i="6"/>
  <c r="E130" i="6"/>
  <c r="D130" i="6"/>
  <c r="C130" i="6"/>
  <c r="B130" i="6"/>
  <c r="F129" i="6"/>
  <c r="E129" i="6"/>
  <c r="D129" i="6"/>
  <c r="C129" i="6"/>
  <c r="B129" i="6"/>
  <c r="F128" i="6"/>
  <c r="E128" i="6"/>
  <c r="D128" i="6"/>
  <c r="C128" i="6"/>
  <c r="B128" i="6"/>
  <c r="F127" i="6"/>
  <c r="E127" i="6"/>
  <c r="D127" i="6"/>
  <c r="C127" i="6"/>
  <c r="B127" i="6"/>
  <c r="F126" i="6"/>
  <c r="E126" i="6"/>
  <c r="D126" i="6"/>
  <c r="C126" i="6"/>
  <c r="B126" i="6"/>
  <c r="F125" i="6"/>
  <c r="E125" i="6"/>
  <c r="D125" i="6"/>
  <c r="C125" i="6"/>
  <c r="B125" i="6"/>
  <c r="F124" i="6"/>
  <c r="E124" i="6"/>
  <c r="D124" i="6"/>
  <c r="C124" i="6"/>
  <c r="B124" i="6"/>
  <c r="F123" i="6"/>
  <c r="E123" i="6"/>
  <c r="D123" i="6"/>
  <c r="C123" i="6"/>
  <c r="B123" i="6"/>
  <c r="F122" i="6"/>
  <c r="E122" i="6"/>
  <c r="D122" i="6"/>
  <c r="C122" i="6"/>
  <c r="B122" i="6"/>
  <c r="F121" i="6"/>
  <c r="E121" i="6"/>
  <c r="D121" i="6"/>
  <c r="C121" i="6"/>
  <c r="B121" i="6"/>
  <c r="F120" i="6"/>
  <c r="E120" i="6"/>
  <c r="D120" i="6"/>
  <c r="C120" i="6"/>
  <c r="B120" i="6"/>
  <c r="F119" i="6"/>
  <c r="E119" i="6"/>
  <c r="D119" i="6"/>
  <c r="C119" i="6"/>
  <c r="B119" i="6"/>
  <c r="F118" i="6"/>
  <c r="E118" i="6"/>
  <c r="D118" i="6"/>
  <c r="C118" i="6"/>
  <c r="B118" i="6"/>
  <c r="F117" i="6"/>
  <c r="E117" i="6"/>
  <c r="D117" i="6"/>
  <c r="C117" i="6"/>
  <c r="B117" i="6"/>
  <c r="F116" i="6"/>
  <c r="E116" i="6"/>
  <c r="D116" i="6"/>
  <c r="C116" i="6"/>
  <c r="B116" i="6"/>
  <c r="F115" i="6"/>
  <c r="E115" i="6"/>
  <c r="D115" i="6"/>
  <c r="C115" i="6"/>
  <c r="B115" i="6"/>
  <c r="F114" i="6"/>
  <c r="E114" i="6"/>
  <c r="D114" i="6"/>
  <c r="C114" i="6"/>
  <c r="B114" i="6"/>
  <c r="F113" i="6"/>
  <c r="E113" i="6"/>
  <c r="D113" i="6"/>
  <c r="C113" i="6"/>
  <c r="B113" i="6"/>
  <c r="F112" i="6"/>
  <c r="E112" i="6"/>
  <c r="D112" i="6"/>
  <c r="C112" i="6"/>
  <c r="B112" i="6"/>
  <c r="F111" i="6"/>
  <c r="E111" i="6"/>
  <c r="D111" i="6"/>
  <c r="C111" i="6"/>
  <c r="B111" i="6"/>
  <c r="F110" i="6"/>
  <c r="E110" i="6"/>
  <c r="D110" i="6"/>
  <c r="C110" i="6"/>
  <c r="B110" i="6"/>
  <c r="F109" i="6"/>
  <c r="E109" i="6"/>
  <c r="D109" i="6"/>
  <c r="C109" i="6"/>
  <c r="B109" i="6"/>
  <c r="F108" i="6"/>
  <c r="E108" i="6"/>
  <c r="D108" i="6"/>
  <c r="C108" i="6"/>
  <c r="B108" i="6"/>
  <c r="F107" i="6"/>
  <c r="E107" i="6"/>
  <c r="D107" i="6"/>
  <c r="C107" i="6"/>
  <c r="B107" i="6"/>
  <c r="F106" i="6"/>
  <c r="E106" i="6"/>
  <c r="D106" i="6"/>
  <c r="C106" i="6"/>
  <c r="B106" i="6"/>
  <c r="F105" i="6"/>
  <c r="E105" i="6"/>
  <c r="D105" i="6"/>
  <c r="C105" i="6"/>
  <c r="B105" i="6"/>
  <c r="F104" i="6"/>
  <c r="E104" i="6"/>
  <c r="D104" i="6"/>
  <c r="C104" i="6"/>
  <c r="B104" i="6"/>
  <c r="F103" i="6"/>
  <c r="E103" i="6"/>
  <c r="D103" i="6"/>
  <c r="C103" i="6"/>
  <c r="B103" i="6"/>
  <c r="F102" i="6"/>
  <c r="E102" i="6"/>
  <c r="D102" i="6"/>
  <c r="C102" i="6"/>
  <c r="B102" i="6"/>
  <c r="F101" i="6"/>
  <c r="E101" i="6"/>
  <c r="D101" i="6"/>
  <c r="C101" i="6"/>
  <c r="B101" i="6"/>
  <c r="F100" i="6"/>
  <c r="E100" i="6"/>
  <c r="D100" i="6"/>
  <c r="C100" i="6"/>
  <c r="B100" i="6"/>
  <c r="F99" i="6"/>
  <c r="E99" i="6"/>
  <c r="D99" i="6"/>
  <c r="C99" i="6"/>
  <c r="B99" i="6"/>
  <c r="F98" i="6"/>
  <c r="E98" i="6"/>
  <c r="D98" i="6"/>
  <c r="C98" i="6"/>
  <c r="B98" i="6"/>
  <c r="F97" i="6"/>
  <c r="E97" i="6"/>
  <c r="D97" i="6"/>
  <c r="C97" i="6"/>
  <c r="B97" i="6"/>
  <c r="F96" i="6"/>
  <c r="E96" i="6"/>
  <c r="D96" i="6"/>
  <c r="C96" i="6"/>
  <c r="B96" i="6"/>
  <c r="F95" i="6"/>
  <c r="E95" i="6"/>
  <c r="D95" i="6"/>
  <c r="C95" i="6"/>
  <c r="B95" i="6"/>
  <c r="F94" i="6"/>
  <c r="E94" i="6"/>
  <c r="D94" i="6"/>
  <c r="C94" i="6"/>
  <c r="B94" i="6"/>
  <c r="F93" i="6"/>
  <c r="E93" i="6"/>
  <c r="D93" i="6"/>
  <c r="C93" i="6"/>
  <c r="B93" i="6"/>
  <c r="F92" i="6"/>
  <c r="E92" i="6"/>
  <c r="D92" i="6"/>
  <c r="C92" i="6"/>
  <c r="B92" i="6"/>
  <c r="F91" i="6"/>
  <c r="E91" i="6"/>
  <c r="D91" i="6"/>
  <c r="C91" i="6"/>
  <c r="B91" i="6"/>
  <c r="F90" i="6"/>
  <c r="E90" i="6"/>
  <c r="D90" i="6"/>
  <c r="C90" i="6"/>
  <c r="B90" i="6"/>
  <c r="F89" i="6"/>
  <c r="E89" i="6"/>
  <c r="D89" i="6"/>
  <c r="C89" i="6"/>
  <c r="B89" i="6"/>
  <c r="F88" i="6"/>
  <c r="E88" i="6"/>
  <c r="D88" i="6"/>
  <c r="C88" i="6"/>
  <c r="B88" i="6"/>
  <c r="F87" i="6"/>
  <c r="E87" i="6"/>
  <c r="D87" i="6"/>
  <c r="C87" i="6"/>
  <c r="B87" i="6"/>
  <c r="F86" i="6"/>
  <c r="E86" i="6"/>
  <c r="D86" i="6"/>
  <c r="C86" i="6"/>
  <c r="B86" i="6"/>
  <c r="F85" i="6"/>
  <c r="E85" i="6"/>
  <c r="D85" i="6"/>
  <c r="C85" i="6"/>
  <c r="B85" i="6"/>
  <c r="F84" i="6"/>
  <c r="E84" i="6"/>
  <c r="D84" i="6"/>
  <c r="C84" i="6"/>
  <c r="B84" i="6"/>
  <c r="F83" i="6"/>
  <c r="E83" i="6"/>
  <c r="D83" i="6"/>
  <c r="C83" i="6"/>
  <c r="B83" i="6"/>
  <c r="F82" i="6"/>
  <c r="E82" i="6"/>
  <c r="D82" i="6"/>
  <c r="C82" i="6"/>
  <c r="B82" i="6"/>
  <c r="F81" i="6"/>
  <c r="E81" i="6"/>
  <c r="D81" i="6"/>
  <c r="C81" i="6"/>
  <c r="B81" i="6"/>
  <c r="F80" i="6"/>
  <c r="E80" i="6"/>
  <c r="D80" i="6"/>
  <c r="C80" i="6"/>
  <c r="B80" i="6"/>
  <c r="F79" i="6"/>
  <c r="E79" i="6"/>
  <c r="D79" i="6"/>
  <c r="C79" i="6"/>
  <c r="B79" i="6"/>
  <c r="F78" i="6"/>
  <c r="E78" i="6"/>
  <c r="D78" i="6"/>
  <c r="C78" i="6"/>
  <c r="B78" i="6"/>
  <c r="F77" i="6"/>
  <c r="E77" i="6"/>
  <c r="D77" i="6"/>
  <c r="C77" i="6"/>
  <c r="B77" i="6"/>
  <c r="F76" i="6"/>
  <c r="E76" i="6"/>
  <c r="D76" i="6"/>
  <c r="C76" i="6"/>
  <c r="B76" i="6"/>
  <c r="F75" i="6"/>
  <c r="E75" i="6"/>
  <c r="D75" i="6"/>
  <c r="C75" i="6"/>
  <c r="B75" i="6"/>
  <c r="F74" i="6"/>
  <c r="E74" i="6"/>
  <c r="D74" i="6"/>
  <c r="C74" i="6"/>
  <c r="B74" i="6"/>
  <c r="F73" i="6"/>
  <c r="E73" i="6"/>
  <c r="D73" i="6"/>
  <c r="C73" i="6"/>
  <c r="B73" i="6"/>
  <c r="F72" i="6"/>
  <c r="E72" i="6"/>
  <c r="D72" i="6"/>
  <c r="C72" i="6"/>
  <c r="B72" i="6"/>
  <c r="F71" i="6"/>
  <c r="E71" i="6"/>
  <c r="D71" i="6"/>
  <c r="C71" i="6"/>
  <c r="B71" i="6"/>
  <c r="F70" i="6"/>
  <c r="E70" i="6"/>
  <c r="D70" i="6"/>
  <c r="C70" i="6"/>
  <c r="B70" i="6"/>
  <c r="F69" i="6"/>
  <c r="E69" i="6"/>
  <c r="D69" i="6"/>
  <c r="C69" i="6"/>
  <c r="B69" i="6"/>
  <c r="F68" i="6"/>
  <c r="E68" i="6"/>
  <c r="D68" i="6"/>
  <c r="C68" i="6"/>
  <c r="B68" i="6"/>
  <c r="F67" i="6"/>
  <c r="E67" i="6"/>
  <c r="D67" i="6"/>
  <c r="C67" i="6"/>
  <c r="B67" i="6"/>
  <c r="F66" i="6"/>
  <c r="E66" i="6"/>
  <c r="D66" i="6"/>
  <c r="C66" i="6"/>
  <c r="B66" i="6"/>
  <c r="F65" i="6"/>
  <c r="E65" i="6"/>
  <c r="D65" i="6"/>
  <c r="C65" i="6"/>
  <c r="B65" i="6"/>
  <c r="F64" i="6"/>
  <c r="E64" i="6"/>
  <c r="D64" i="6"/>
  <c r="C64" i="6"/>
  <c r="B64" i="6"/>
  <c r="F63" i="6"/>
  <c r="E63" i="6"/>
  <c r="D63" i="6"/>
  <c r="C63" i="6"/>
  <c r="B63" i="6"/>
  <c r="F62" i="6"/>
  <c r="E62" i="6"/>
  <c r="D62" i="6"/>
  <c r="C62" i="6"/>
  <c r="B62" i="6"/>
  <c r="F61" i="6"/>
  <c r="E61" i="6"/>
  <c r="D61" i="6"/>
  <c r="C61" i="6"/>
  <c r="B61" i="6"/>
  <c r="F60" i="6"/>
  <c r="E60" i="6"/>
  <c r="D60" i="6"/>
  <c r="C60" i="6"/>
  <c r="B60" i="6"/>
  <c r="F59" i="6"/>
  <c r="E59" i="6"/>
  <c r="D59" i="6"/>
  <c r="C59" i="6"/>
  <c r="B59" i="6"/>
  <c r="F58" i="6"/>
  <c r="E58" i="6"/>
  <c r="D58" i="6"/>
  <c r="C58" i="6"/>
  <c r="B58" i="6"/>
  <c r="F57" i="6"/>
  <c r="E57" i="6"/>
  <c r="D57" i="6"/>
  <c r="C57" i="6"/>
  <c r="B57" i="6"/>
  <c r="F56" i="6"/>
  <c r="E56" i="6"/>
  <c r="D56" i="6"/>
  <c r="C56" i="6"/>
  <c r="B56" i="6"/>
  <c r="F55" i="6"/>
  <c r="E55" i="6"/>
  <c r="D55" i="6"/>
  <c r="C55" i="6"/>
  <c r="B55" i="6"/>
  <c r="F54" i="6"/>
  <c r="E54" i="6"/>
  <c r="D54" i="6"/>
  <c r="C54" i="6"/>
  <c r="B54" i="6"/>
  <c r="F53" i="6"/>
  <c r="E53" i="6"/>
  <c r="D53" i="6"/>
  <c r="C53" i="6"/>
  <c r="B53" i="6"/>
  <c r="F52" i="6"/>
  <c r="E52" i="6"/>
  <c r="D52" i="6"/>
  <c r="C52" i="6"/>
  <c r="B52" i="6"/>
  <c r="F51" i="6"/>
  <c r="E51" i="6"/>
  <c r="D51" i="6"/>
  <c r="C51" i="6"/>
  <c r="B51" i="6"/>
  <c r="F50" i="6"/>
  <c r="E50" i="6"/>
  <c r="D50" i="6"/>
  <c r="C50" i="6"/>
  <c r="B50" i="6"/>
  <c r="F49" i="6"/>
  <c r="E49" i="6"/>
  <c r="D49" i="6"/>
  <c r="C49" i="6"/>
  <c r="B49" i="6"/>
  <c r="F48" i="6"/>
  <c r="E48" i="6"/>
  <c r="D48" i="6"/>
  <c r="C48" i="6"/>
  <c r="B48" i="6"/>
  <c r="F47" i="6"/>
  <c r="E47" i="6"/>
  <c r="D47" i="6"/>
  <c r="C47" i="6"/>
  <c r="B47" i="6"/>
  <c r="F46" i="6"/>
  <c r="E46" i="6"/>
  <c r="D46" i="6"/>
  <c r="C46" i="6"/>
  <c r="B46" i="6"/>
  <c r="F45" i="6"/>
  <c r="E45" i="6"/>
  <c r="D45" i="6"/>
  <c r="C45" i="6"/>
  <c r="B45" i="6"/>
  <c r="F44" i="6"/>
  <c r="E44" i="6"/>
  <c r="D44" i="6"/>
  <c r="C44" i="6"/>
  <c r="B44" i="6"/>
  <c r="F43" i="6"/>
  <c r="E43" i="6"/>
  <c r="D43" i="6"/>
  <c r="C43" i="6"/>
  <c r="B43" i="6"/>
  <c r="F42" i="6"/>
  <c r="E42" i="6"/>
  <c r="D42" i="6"/>
  <c r="C42" i="6"/>
  <c r="B42" i="6"/>
  <c r="F41" i="6"/>
  <c r="E41" i="6"/>
  <c r="D41" i="6"/>
  <c r="C41" i="6"/>
  <c r="B41" i="6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AA12" i="3" l="1"/>
  <c r="B15" i="7" s="1"/>
  <c r="AA11" i="3"/>
  <c r="B14" i="7" s="1"/>
  <c r="AA10" i="3"/>
  <c r="B13" i="7" s="1"/>
  <c r="AA9" i="3"/>
  <c r="B12" i="7" s="1"/>
  <c r="AA8" i="3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G90" i="5"/>
  <c r="K90" i="5" s="1"/>
  <c r="G89" i="5"/>
  <c r="K89" i="5" s="1"/>
  <c r="G88" i="5"/>
  <c r="K88" i="5" s="1"/>
  <c r="G87" i="5"/>
  <c r="K87" i="5" s="1"/>
  <c r="G86" i="5"/>
  <c r="K86" i="5" s="1"/>
  <c r="G85" i="5"/>
  <c r="K85" i="5" s="1"/>
  <c r="G84" i="5"/>
  <c r="K84" i="5" s="1"/>
  <c r="G83" i="5"/>
  <c r="K83" i="5" s="1"/>
  <c r="G82" i="5"/>
  <c r="K82" i="5" s="1"/>
  <c r="G81" i="5"/>
  <c r="K81" i="5" s="1"/>
  <c r="G80" i="5"/>
  <c r="K80" i="5" s="1"/>
  <c r="G79" i="5"/>
  <c r="K79" i="5" s="1"/>
  <c r="G78" i="5"/>
  <c r="K78" i="5" s="1"/>
  <c r="G77" i="5"/>
  <c r="K77" i="5" s="1"/>
  <c r="G76" i="5"/>
  <c r="K76" i="5" s="1"/>
  <c r="G75" i="5"/>
  <c r="K75" i="5" s="1"/>
  <c r="G74" i="5"/>
  <c r="K74" i="5" s="1"/>
  <c r="G73" i="5"/>
  <c r="K73" i="5" s="1"/>
  <c r="G72" i="5"/>
  <c r="K72" i="5" s="1"/>
  <c r="G71" i="5"/>
  <c r="K71" i="5" s="1"/>
  <c r="G70" i="5"/>
  <c r="K70" i="5" s="1"/>
  <c r="G69" i="5"/>
  <c r="K69" i="5" s="1"/>
  <c r="G68" i="5"/>
  <c r="K68" i="5" s="1"/>
  <c r="G67" i="5"/>
  <c r="K67" i="5" s="1"/>
  <c r="G66" i="5"/>
  <c r="K66" i="5" s="1"/>
  <c r="G65" i="5"/>
  <c r="K65" i="5" s="1"/>
  <c r="G64" i="5"/>
  <c r="K64" i="5" s="1"/>
  <c r="G63" i="5"/>
  <c r="K63" i="5" s="1"/>
  <c r="G62" i="5"/>
  <c r="K62" i="5" s="1"/>
  <c r="G61" i="5"/>
  <c r="K61" i="5" s="1"/>
  <c r="G60" i="5"/>
  <c r="K60" i="5" s="1"/>
  <c r="G59" i="5"/>
  <c r="K59" i="5" s="1"/>
  <c r="G58" i="5"/>
  <c r="K58" i="5" s="1"/>
  <c r="G57" i="5"/>
  <c r="K57" i="5" s="1"/>
  <c r="G56" i="5"/>
  <c r="K56" i="5" s="1"/>
  <c r="G55" i="5"/>
  <c r="K55" i="5" s="1"/>
  <c r="G54" i="5"/>
  <c r="K54" i="5" s="1"/>
  <c r="G53" i="5"/>
  <c r="K53" i="5" s="1"/>
  <c r="G52" i="5"/>
  <c r="K52" i="5" s="1"/>
  <c r="G51" i="5"/>
  <c r="K51" i="5" s="1"/>
  <c r="G50" i="5"/>
  <c r="K50" i="5" s="1"/>
  <c r="G49" i="5"/>
  <c r="K49" i="5" s="1"/>
  <c r="G48" i="5"/>
  <c r="K48" i="5" s="1"/>
  <c r="G47" i="5"/>
  <c r="K47" i="5" s="1"/>
  <c r="G46" i="5"/>
  <c r="K46" i="5" s="1"/>
  <c r="G45" i="5"/>
  <c r="K45" i="5" s="1"/>
  <c r="G44" i="5"/>
  <c r="K44" i="5" s="1"/>
  <c r="G43" i="5"/>
  <c r="K43" i="5" s="1"/>
  <c r="G42" i="5"/>
  <c r="K42" i="5" s="1"/>
  <c r="G41" i="5"/>
  <c r="K41" i="5" s="1"/>
  <c r="G40" i="5"/>
  <c r="K40" i="5" s="1"/>
  <c r="G39" i="5"/>
  <c r="K39" i="5" s="1"/>
  <c r="G38" i="5"/>
  <c r="K38" i="5" s="1"/>
  <c r="G37" i="5"/>
  <c r="K37" i="5" s="1"/>
  <c r="G36" i="5"/>
  <c r="K36" i="5" s="1"/>
  <c r="G35" i="5"/>
  <c r="K35" i="5" s="1"/>
  <c r="G34" i="5"/>
  <c r="K34" i="5" s="1"/>
  <c r="G33" i="5"/>
  <c r="K33" i="5" s="1"/>
  <c r="G32" i="5"/>
  <c r="K32" i="5" s="1"/>
  <c r="G31" i="5"/>
  <c r="K31" i="5" s="1"/>
  <c r="G30" i="5"/>
  <c r="K30" i="5" s="1"/>
  <c r="G29" i="5"/>
  <c r="K29" i="5" s="1"/>
  <c r="G28" i="5"/>
  <c r="K28" i="5" s="1"/>
  <c r="G27" i="5"/>
  <c r="K27" i="5" s="1"/>
  <c r="G26" i="5"/>
  <c r="K26" i="5" s="1"/>
  <c r="G25" i="5"/>
  <c r="K25" i="5" s="1"/>
  <c r="G24" i="5"/>
  <c r="K24" i="5" s="1"/>
  <c r="G23" i="5"/>
  <c r="K23" i="5" s="1"/>
  <c r="G22" i="5"/>
  <c r="K22" i="5" s="1"/>
  <c r="G21" i="5"/>
  <c r="K21" i="5" s="1"/>
  <c r="G20" i="5"/>
  <c r="K20" i="5" s="1"/>
  <c r="G19" i="5"/>
  <c r="K19" i="5" s="1"/>
  <c r="G18" i="5"/>
  <c r="K18" i="5" s="1"/>
  <c r="G17" i="5"/>
  <c r="K17" i="5" s="1"/>
  <c r="G16" i="5"/>
  <c r="K16" i="5" s="1"/>
  <c r="G15" i="5"/>
  <c r="K15" i="5" s="1"/>
  <c r="G14" i="5"/>
  <c r="K14" i="5" s="1"/>
  <c r="G13" i="5"/>
  <c r="K13" i="5" s="1"/>
  <c r="G12" i="5"/>
  <c r="K12" i="5" s="1"/>
  <c r="G11" i="5"/>
  <c r="K11" i="5" s="1"/>
  <c r="G10" i="5"/>
  <c r="K10" i="5" s="1"/>
  <c r="G9" i="5"/>
  <c r="K9" i="5" s="1"/>
  <c r="G8" i="5"/>
  <c r="K8" i="5" s="1"/>
  <c r="N41" i="5" l="1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AA14" i="8" l="1"/>
  <c r="AA15" i="8"/>
  <c r="AA16" i="8"/>
  <c r="AA17" i="8"/>
  <c r="AB9" i="8"/>
  <c r="J5" i="8"/>
  <c r="H5" i="8"/>
  <c r="N5" i="8"/>
  <c r="I13" i="7"/>
  <c r="A7" i="7"/>
  <c r="G15" i="7" a="1"/>
  <c r="G15" i="7" s="1"/>
  <c r="H14" i="7"/>
  <c r="D15" i="7"/>
  <c r="D13" i="7"/>
  <c r="F12" i="7" a="1"/>
  <c r="F12" i="7" s="1"/>
  <c r="H13" i="7"/>
  <c r="G14" i="7" a="1"/>
  <c r="G14" i="7" s="1"/>
  <c r="F15" i="7" a="1"/>
  <c r="F15" i="7" s="1"/>
  <c r="I15" i="7" l="1"/>
  <c r="C13" i="7"/>
  <c r="E13" i="7" s="1"/>
  <c r="D12" i="7"/>
  <c r="H15" i="7"/>
  <c r="I14" i="7"/>
  <c r="F13" i="7" a="1"/>
  <c r="F13" i="7" s="1"/>
  <c r="G12" i="7" a="1"/>
  <c r="G12" i="7" s="1"/>
  <c r="C14" i="7"/>
  <c r="H12" i="7"/>
  <c r="F14" i="7" a="1"/>
  <c r="F14" i="7" s="1"/>
  <c r="G13" i="7" a="1"/>
  <c r="G13" i="7" s="1"/>
  <c r="C15" i="7"/>
  <c r="E15" i="7" s="1"/>
  <c r="D14" i="7"/>
  <c r="I12" i="7"/>
  <c r="C12" i="7"/>
  <c r="G7" i="6"/>
  <c r="G5" i="6" s="1"/>
  <c r="F40" i="6"/>
  <c r="E40" i="6"/>
  <c r="D40" i="6"/>
  <c r="C40" i="6"/>
  <c r="B40" i="6"/>
  <c r="F39" i="6"/>
  <c r="E39" i="6"/>
  <c r="D39" i="6"/>
  <c r="C39" i="6"/>
  <c r="B39" i="6"/>
  <c r="F38" i="6"/>
  <c r="E38" i="6"/>
  <c r="D38" i="6"/>
  <c r="C38" i="6"/>
  <c r="B38" i="6"/>
  <c r="F37" i="6"/>
  <c r="E37" i="6"/>
  <c r="D37" i="6"/>
  <c r="C37" i="6"/>
  <c r="B37" i="6"/>
  <c r="F36" i="6"/>
  <c r="E36" i="6"/>
  <c r="D36" i="6"/>
  <c r="C36" i="6"/>
  <c r="B36" i="6"/>
  <c r="F35" i="6"/>
  <c r="E35" i="6"/>
  <c r="D35" i="6"/>
  <c r="C35" i="6"/>
  <c r="B35" i="6"/>
  <c r="F34" i="6"/>
  <c r="E34" i="6"/>
  <c r="D34" i="6"/>
  <c r="C34" i="6"/>
  <c r="B34" i="6"/>
  <c r="F33" i="6"/>
  <c r="E33" i="6"/>
  <c r="D33" i="6"/>
  <c r="C33" i="6"/>
  <c r="B33" i="6"/>
  <c r="F32" i="6"/>
  <c r="E32" i="6"/>
  <c r="D32" i="6"/>
  <c r="C32" i="6"/>
  <c r="B32" i="6"/>
  <c r="F31" i="6"/>
  <c r="E31" i="6"/>
  <c r="D31" i="6"/>
  <c r="C31" i="6"/>
  <c r="B31" i="6"/>
  <c r="F30" i="6"/>
  <c r="E30" i="6"/>
  <c r="D30" i="6"/>
  <c r="C30" i="6"/>
  <c r="B30" i="6"/>
  <c r="F29" i="6"/>
  <c r="E29" i="6"/>
  <c r="D29" i="6"/>
  <c r="C29" i="6"/>
  <c r="B29" i="6"/>
  <c r="F28" i="6"/>
  <c r="E28" i="6"/>
  <c r="D28" i="6"/>
  <c r="C28" i="6"/>
  <c r="B28" i="6"/>
  <c r="F27" i="6"/>
  <c r="E27" i="6"/>
  <c r="D27" i="6"/>
  <c r="C27" i="6"/>
  <c r="B27" i="6"/>
  <c r="F26" i="6"/>
  <c r="E26" i="6"/>
  <c r="D26" i="6"/>
  <c r="C26" i="6"/>
  <c r="B26" i="6"/>
  <c r="F25" i="6"/>
  <c r="E25" i="6"/>
  <c r="D25" i="6"/>
  <c r="C25" i="6"/>
  <c r="B25" i="6"/>
  <c r="F24" i="6"/>
  <c r="E24" i="6"/>
  <c r="D24" i="6"/>
  <c r="C24" i="6"/>
  <c r="B24" i="6"/>
  <c r="F23" i="6"/>
  <c r="E23" i="6"/>
  <c r="D23" i="6"/>
  <c r="C23" i="6"/>
  <c r="B23" i="6"/>
  <c r="F22" i="6"/>
  <c r="E22" i="6"/>
  <c r="D22" i="6"/>
  <c r="C22" i="6"/>
  <c r="B22" i="6"/>
  <c r="F21" i="6"/>
  <c r="E21" i="6"/>
  <c r="D21" i="6"/>
  <c r="C21" i="6"/>
  <c r="B21" i="6"/>
  <c r="F20" i="6"/>
  <c r="E20" i="6"/>
  <c r="D20" i="6"/>
  <c r="C20" i="6"/>
  <c r="B20" i="6"/>
  <c r="F19" i="6"/>
  <c r="E19" i="6"/>
  <c r="D19" i="6"/>
  <c r="C19" i="6"/>
  <c r="B19" i="6"/>
  <c r="F18" i="6"/>
  <c r="E18" i="6"/>
  <c r="D18" i="6"/>
  <c r="C18" i="6"/>
  <c r="B18" i="6"/>
  <c r="F17" i="6"/>
  <c r="E17" i="6"/>
  <c r="D17" i="6"/>
  <c r="C17" i="6"/>
  <c r="B17" i="6"/>
  <c r="F16" i="6"/>
  <c r="E16" i="6"/>
  <c r="D16" i="6"/>
  <c r="C16" i="6"/>
  <c r="B16" i="6"/>
  <c r="F15" i="6"/>
  <c r="E15" i="6"/>
  <c r="D15" i="6"/>
  <c r="C15" i="6"/>
  <c r="B15" i="6"/>
  <c r="F14" i="6"/>
  <c r="E14" i="6"/>
  <c r="D14" i="6"/>
  <c r="C14" i="6"/>
  <c r="B14" i="6"/>
  <c r="F13" i="6"/>
  <c r="E13" i="6"/>
  <c r="D13" i="6"/>
  <c r="C13" i="6"/>
  <c r="B13" i="6"/>
  <c r="F12" i="6"/>
  <c r="E12" i="6"/>
  <c r="D12" i="6"/>
  <c r="C12" i="6"/>
  <c r="B12" i="6"/>
  <c r="F11" i="6"/>
  <c r="E11" i="6"/>
  <c r="D11" i="6"/>
  <c r="C11" i="6"/>
  <c r="B11" i="6"/>
  <c r="F10" i="6"/>
  <c r="E10" i="6"/>
  <c r="D10" i="6"/>
  <c r="C10" i="6"/>
  <c r="B10" i="6"/>
  <c r="F9" i="6"/>
  <c r="E9" i="6"/>
  <c r="D9" i="6"/>
  <c r="C9" i="6"/>
  <c r="B9" i="6"/>
  <c r="F8" i="6"/>
  <c r="E8" i="6"/>
  <c r="D8" i="6"/>
  <c r="C8" i="6"/>
  <c r="B8" i="6"/>
  <c r="AB16" i="8"/>
  <c r="AB15" i="8" l="1"/>
  <c r="AB17" i="8"/>
  <c r="AB14" i="8"/>
  <c r="N17" i="5"/>
  <c r="E12" i="7"/>
  <c r="AC15" i="8"/>
  <c r="AC16" i="8"/>
  <c r="AC17" i="8"/>
  <c r="N12" i="5"/>
  <c r="AC14" i="8"/>
  <c r="H7" i="6"/>
  <c r="I7" i="6" s="1"/>
  <c r="I5" i="6" s="1"/>
  <c r="G6" i="6"/>
  <c r="E14" i="7"/>
  <c r="N19" i="5"/>
  <c r="N13" i="5"/>
  <c r="N20" i="5"/>
  <c r="N18" i="5"/>
  <c r="N14" i="5"/>
  <c r="N16" i="5"/>
  <c r="N15" i="5"/>
  <c r="N11" i="5"/>
  <c r="N10" i="5"/>
  <c r="N9" i="5"/>
  <c r="N8" i="5"/>
  <c r="B11" i="7"/>
  <c r="C16" i="2"/>
  <c r="AA13" i="8" l="1"/>
  <c r="H6" i="6"/>
  <c r="H5" i="6"/>
  <c r="J7" i="6"/>
  <c r="J5" i="6" s="1"/>
  <c r="I6" i="6"/>
  <c r="F11" i="7" l="1" a="1"/>
  <c r="F11" i="7" s="1"/>
  <c r="G11" i="7" a="1"/>
  <c r="G11" i="7" s="1"/>
  <c r="D11" i="7"/>
  <c r="H11" i="7"/>
  <c r="I11" i="7"/>
  <c r="P5" i="8" s="1"/>
  <c r="AB10" i="8" s="1"/>
  <c r="C11" i="7"/>
  <c r="B5" i="8" s="1"/>
  <c r="AB6" i="8" s="1"/>
  <c r="AB13" i="8"/>
  <c r="AC13" i="8"/>
  <c r="K7" i="6"/>
  <c r="K5" i="6" s="1"/>
  <c r="J6" i="6"/>
  <c r="B7" i="7" l="1"/>
  <c r="B8" i="7" s="1"/>
  <c r="E11" i="7"/>
  <c r="D5" i="8"/>
  <c r="L7" i="6"/>
  <c r="L5" i="6" s="1"/>
  <c r="K6" i="6"/>
  <c r="A6" i="7" l="1"/>
  <c r="AB7" i="8"/>
  <c r="F5" i="8"/>
  <c r="M7" i="6"/>
  <c r="M5" i="6" s="1"/>
  <c r="L6" i="6"/>
  <c r="AF6" i="8" l="1"/>
  <c r="L5" i="8" s="1"/>
  <c r="J4" i="8"/>
  <c r="AB7" i="7"/>
  <c r="AB8" i="7"/>
  <c r="C6" i="7" s="1"/>
  <c r="N7" i="6"/>
  <c r="N5" i="6" s="1"/>
  <c r="M6" i="6"/>
  <c r="O7" i="6" l="1"/>
  <c r="O5" i="6" s="1"/>
  <c r="N6" i="6"/>
  <c r="P7" i="6" l="1"/>
  <c r="P5" i="6" s="1"/>
  <c r="O6" i="6"/>
  <c r="Q7" i="6" l="1"/>
  <c r="Q5" i="6" s="1"/>
  <c r="P6" i="6"/>
  <c r="R7" i="6" l="1"/>
  <c r="R5" i="6" s="1"/>
  <c r="Q6" i="6"/>
  <c r="S7" i="6" l="1"/>
  <c r="S5" i="6" s="1"/>
  <c r="R6" i="6"/>
  <c r="T7" i="6" l="1"/>
  <c r="T5" i="6" s="1"/>
  <c r="S6" i="6"/>
  <c r="U7" i="6" l="1"/>
  <c r="U5" i="6" s="1"/>
  <c r="T6" i="6"/>
  <c r="V7" i="6" l="1"/>
  <c r="V5" i="6" s="1"/>
  <c r="U6" i="6"/>
  <c r="W7" i="6" l="1"/>
  <c r="W5" i="6" s="1"/>
  <c r="V6" i="6"/>
  <c r="X7" i="6" l="1"/>
  <c r="X5" i="6" s="1"/>
  <c r="W6" i="6"/>
  <c r="Y7" i="6" l="1"/>
  <c r="Y5" i="6" s="1"/>
  <c r="X6" i="6"/>
  <c r="Z7" i="6" l="1"/>
  <c r="Z5" i="6" s="1"/>
  <c r="Y6" i="6"/>
  <c r="AA7" i="6" l="1"/>
  <c r="AA5" i="6" s="1"/>
  <c r="Z6" i="6"/>
  <c r="AB7" i="6" l="1"/>
  <c r="AB5" i="6" s="1"/>
  <c r="AA6" i="6"/>
  <c r="AC7" i="6" l="1"/>
  <c r="AC5" i="6" s="1"/>
  <c r="AB6" i="6"/>
  <c r="AD7" i="6" l="1"/>
  <c r="AD5" i="6" s="1"/>
  <c r="AC6" i="6"/>
  <c r="AE7" i="6" l="1"/>
  <c r="AE5" i="6" s="1"/>
  <c r="AD6" i="6"/>
  <c r="AF7" i="6" l="1"/>
  <c r="AF5" i="6" s="1"/>
  <c r="AE6" i="6"/>
  <c r="AG7" i="6" l="1"/>
  <c r="AG5" i="6" s="1"/>
  <c r="AF6" i="6"/>
  <c r="AH7" i="6" l="1"/>
  <c r="AH5" i="6" s="1"/>
  <c r="AG6" i="6"/>
  <c r="AI7" i="6" l="1"/>
  <c r="AI5" i="6" s="1"/>
  <c r="AH6" i="6"/>
  <c r="AJ7" i="6" l="1"/>
  <c r="AJ5" i="6" s="1"/>
  <c r="AI6" i="6"/>
  <c r="AK7" i="6" l="1"/>
  <c r="AK5" i="6" s="1"/>
  <c r="AJ6" i="6"/>
  <c r="AL7" i="6" l="1"/>
  <c r="AL5" i="6" s="1"/>
  <c r="AK6" i="6"/>
  <c r="AM7" i="6" l="1"/>
  <c r="AM5" i="6" s="1"/>
  <c r="AL6" i="6"/>
  <c r="AN7" i="6" l="1"/>
  <c r="AN5" i="6" s="1"/>
  <c r="AM6" i="6"/>
  <c r="AO7" i="6" l="1"/>
  <c r="AO5" i="6" s="1"/>
  <c r="AN6" i="6"/>
  <c r="AP7" i="6" l="1"/>
  <c r="AP5" i="6" s="1"/>
  <c r="AO6" i="6"/>
  <c r="AQ7" i="6" l="1"/>
  <c r="AQ5" i="6" s="1"/>
  <c r="AP6" i="6"/>
  <c r="AR7" i="6" l="1"/>
  <c r="AR5" i="6" s="1"/>
  <c r="AQ6" i="6"/>
  <c r="AS7" i="6" l="1"/>
  <c r="AS5" i="6" s="1"/>
  <c r="AR6" i="6"/>
  <c r="AT7" i="6" l="1"/>
  <c r="AT5" i="6" s="1"/>
  <c r="AS6" i="6"/>
  <c r="AU7" i="6" l="1"/>
  <c r="AU5" i="6" s="1"/>
  <c r="AT6" i="6"/>
  <c r="AV7" i="6" l="1"/>
  <c r="AV5" i="6" s="1"/>
  <c r="AU6" i="6"/>
  <c r="AW7" i="6" l="1"/>
  <c r="AW5" i="6" s="1"/>
  <c r="AV6" i="6"/>
  <c r="AX7" i="6" l="1"/>
  <c r="AX5" i="6" s="1"/>
  <c r="AW6" i="6"/>
  <c r="AY7" i="6" l="1"/>
  <c r="AY5" i="6" s="1"/>
  <c r="AX6" i="6"/>
  <c r="AZ7" i="6" l="1"/>
  <c r="AZ5" i="6" s="1"/>
  <c r="AY6" i="6"/>
  <c r="BA7" i="6" l="1"/>
  <c r="BA5" i="6" s="1"/>
  <c r="AZ6" i="6"/>
  <c r="BB7" i="6" l="1"/>
  <c r="BB5" i="6" s="1"/>
  <c r="BA6" i="6"/>
  <c r="BC7" i="6" l="1"/>
  <c r="BC5" i="6" s="1"/>
  <c r="BB6" i="6"/>
  <c r="BD7" i="6" l="1"/>
  <c r="BD5" i="6" s="1"/>
  <c r="BC6" i="6"/>
  <c r="BE7" i="6" l="1"/>
  <c r="BE5" i="6" s="1"/>
  <c r="BD6" i="6"/>
  <c r="BF7" i="6" l="1"/>
  <c r="BF5" i="6" s="1"/>
  <c r="BE6" i="6"/>
  <c r="BG7" i="6" l="1"/>
  <c r="BG5" i="6" s="1"/>
  <c r="BF6" i="6"/>
  <c r="BH7" i="6" l="1"/>
  <c r="BH5" i="6" s="1"/>
  <c r="BG6" i="6"/>
  <c r="BI7" i="6" l="1"/>
  <c r="BI5" i="6" s="1"/>
  <c r="BH6" i="6"/>
  <c r="BJ7" i="6" l="1"/>
  <c r="BJ5" i="6" s="1"/>
  <c r="BI6" i="6"/>
  <c r="BK7" i="6" l="1"/>
  <c r="BK5" i="6" s="1"/>
  <c r="BJ6" i="6"/>
  <c r="BL7" i="6" l="1"/>
  <c r="BL5" i="6" s="1"/>
  <c r="BK6" i="6"/>
  <c r="BM7" i="6" l="1"/>
  <c r="BM5" i="6" s="1"/>
  <c r="BL6" i="6"/>
  <c r="BN7" i="6" l="1"/>
  <c r="BN5" i="6" s="1"/>
  <c r="BM6" i="6"/>
  <c r="BO7" i="6" l="1"/>
  <c r="BO5" i="6" s="1"/>
  <c r="BN6" i="6"/>
  <c r="BP7" i="6" l="1"/>
  <c r="BP5" i="6" s="1"/>
  <c r="BO6" i="6"/>
  <c r="BQ7" i="6" l="1"/>
  <c r="BQ5" i="6" s="1"/>
  <c r="BP6" i="6"/>
  <c r="BR7" i="6" l="1"/>
  <c r="BR5" i="6" s="1"/>
  <c r="BQ6" i="6"/>
  <c r="BS7" i="6" l="1"/>
  <c r="BS5" i="6" s="1"/>
  <c r="BR6" i="6"/>
  <c r="BT7" i="6" l="1"/>
  <c r="BT5" i="6" s="1"/>
  <c r="BS6" i="6"/>
  <c r="BU7" i="6" l="1"/>
  <c r="BU5" i="6" s="1"/>
  <c r="BT6" i="6"/>
  <c r="BV7" i="6" l="1"/>
  <c r="BV5" i="6" s="1"/>
  <c r="BU6" i="6"/>
  <c r="BW7" i="6" l="1"/>
  <c r="BW5" i="6" s="1"/>
  <c r="BV6" i="6"/>
  <c r="BX7" i="6" l="1"/>
  <c r="BX5" i="6" s="1"/>
  <c r="BW6" i="6"/>
  <c r="BY7" i="6" l="1"/>
  <c r="BY5" i="6" s="1"/>
  <c r="BX6" i="6"/>
  <c r="BZ7" i="6" l="1"/>
  <c r="BZ5" i="6" s="1"/>
  <c r="BY6" i="6"/>
  <c r="CA7" i="6" l="1"/>
  <c r="CA5" i="6" s="1"/>
  <c r="BZ6" i="6"/>
  <c r="CB7" i="6" l="1"/>
  <c r="CB5" i="6" s="1"/>
  <c r="CA6" i="6"/>
  <c r="CC7" i="6" l="1"/>
  <c r="CC5" i="6" s="1"/>
  <c r="CB6" i="6"/>
  <c r="CD7" i="6" l="1"/>
  <c r="CD5" i="6" s="1"/>
  <c r="CC6" i="6"/>
  <c r="CE7" i="6" l="1"/>
  <c r="CE5" i="6" s="1"/>
  <c r="CD6" i="6"/>
  <c r="CF7" i="6" l="1"/>
  <c r="CF5" i="6" s="1"/>
  <c r="CE6" i="6"/>
  <c r="CG7" i="6" l="1"/>
  <c r="CG5" i="6" s="1"/>
  <c r="CF6" i="6"/>
  <c r="CH7" i="6" l="1"/>
  <c r="CH5" i="6" s="1"/>
  <c r="CG6" i="6"/>
  <c r="CI7" i="6" l="1"/>
  <c r="CI5" i="6" s="1"/>
  <c r="CH6" i="6"/>
  <c r="CJ7" i="6" l="1"/>
  <c r="CJ5" i="6" s="1"/>
  <c r="CI6" i="6"/>
  <c r="CK7" i="6" l="1"/>
  <c r="CK5" i="6" s="1"/>
  <c r="CJ6" i="6"/>
  <c r="CL7" i="6" l="1"/>
  <c r="CL5" i="6" s="1"/>
  <c r="CK6" i="6"/>
  <c r="CM7" i="6" l="1"/>
  <c r="CM5" i="6" s="1"/>
  <c r="CL6" i="6"/>
  <c r="CN7" i="6" l="1"/>
  <c r="CN5" i="6" s="1"/>
  <c r="CM6" i="6"/>
  <c r="CO7" i="6" l="1"/>
  <c r="CO5" i="6" s="1"/>
  <c r="CN6" i="6"/>
  <c r="CO6" i="6" l="1"/>
  <c r="CP7" i="6"/>
  <c r="CP5" i="6" s="1"/>
  <c r="CQ7" i="6" l="1"/>
  <c r="CQ5" i="6" s="1"/>
  <c r="CP6" i="6"/>
  <c r="CR7" i="6" l="1"/>
  <c r="CR5" i="6" s="1"/>
  <c r="CQ6" i="6"/>
  <c r="CS7" i="6" l="1"/>
  <c r="CS5" i="6" s="1"/>
  <c r="CR6" i="6"/>
  <c r="CT7" i="6" l="1"/>
  <c r="CT5" i="6" s="1"/>
  <c r="CS6" i="6"/>
  <c r="CU7" i="6" l="1"/>
  <c r="CU5" i="6" s="1"/>
  <c r="CT6" i="6"/>
  <c r="CV7" i="6" l="1"/>
  <c r="CV5" i="6" s="1"/>
  <c r="CU6" i="6"/>
  <c r="CW7" i="6" l="1"/>
  <c r="CW5" i="6" s="1"/>
  <c r="CV6" i="6"/>
  <c r="CX7" i="6" l="1"/>
  <c r="CX5" i="6" s="1"/>
  <c r="CW6" i="6"/>
  <c r="CY7" i="6" l="1"/>
  <c r="CY5" i="6" s="1"/>
  <c r="CX6" i="6"/>
  <c r="CZ7" i="6" l="1"/>
  <c r="CZ5" i="6" s="1"/>
  <c r="CY6" i="6"/>
  <c r="DA7" i="6" l="1"/>
  <c r="DA5" i="6" s="1"/>
  <c r="CZ6" i="6"/>
  <c r="DB7" i="6" l="1"/>
  <c r="DB5" i="6" s="1"/>
  <c r="DA6" i="6"/>
  <c r="DC7" i="6" l="1"/>
  <c r="DC5" i="6" s="1"/>
  <c r="DB6" i="6"/>
  <c r="DD7" i="6" l="1"/>
  <c r="DD5" i="6" s="1"/>
  <c r="DC6" i="6"/>
  <c r="DE7" i="6" l="1"/>
  <c r="DE5" i="6" s="1"/>
  <c r="DD6" i="6"/>
  <c r="DF7" i="6" l="1"/>
  <c r="DF5" i="6" s="1"/>
  <c r="DE6" i="6"/>
  <c r="DG7" i="6" l="1"/>
  <c r="DG5" i="6" s="1"/>
  <c r="DF6" i="6"/>
  <c r="DH7" i="6" l="1"/>
  <c r="DH5" i="6" s="1"/>
  <c r="DG6" i="6"/>
  <c r="DI7" i="6" l="1"/>
  <c r="DI5" i="6" s="1"/>
  <c r="DH6" i="6"/>
  <c r="DJ7" i="6" l="1"/>
  <c r="DJ5" i="6" s="1"/>
  <c r="DI6" i="6"/>
  <c r="DK7" i="6" l="1"/>
  <c r="DK5" i="6" s="1"/>
  <c r="DJ6" i="6"/>
  <c r="DL7" i="6" l="1"/>
  <c r="DL5" i="6" s="1"/>
  <c r="DK6" i="6"/>
  <c r="DM7" i="6" l="1"/>
  <c r="DM5" i="6" s="1"/>
  <c r="DL6" i="6"/>
  <c r="DN7" i="6" l="1"/>
  <c r="DN5" i="6" s="1"/>
  <c r="DM6" i="6"/>
  <c r="DO7" i="6" l="1"/>
  <c r="DO5" i="6" s="1"/>
  <c r="DN6" i="6"/>
  <c r="DP7" i="6" l="1"/>
  <c r="DP5" i="6" s="1"/>
  <c r="DO6" i="6"/>
  <c r="DQ7" i="6" l="1"/>
  <c r="DQ5" i="6" s="1"/>
  <c r="DP6" i="6"/>
  <c r="DR7" i="6" l="1"/>
  <c r="DR5" i="6" s="1"/>
  <c r="DQ6" i="6"/>
  <c r="DS7" i="6" l="1"/>
  <c r="DS5" i="6" s="1"/>
  <c r="DR6" i="6"/>
  <c r="DT7" i="6" l="1"/>
  <c r="DT5" i="6" s="1"/>
  <c r="DS6" i="6"/>
  <c r="DU7" i="6" l="1"/>
  <c r="DU5" i="6" s="1"/>
  <c r="DT6" i="6"/>
  <c r="DV7" i="6" l="1"/>
  <c r="DV5" i="6" s="1"/>
  <c r="DU6" i="6"/>
  <c r="DW7" i="6" l="1"/>
  <c r="DW5" i="6" s="1"/>
  <c r="DV6" i="6"/>
  <c r="DX7" i="6" l="1"/>
  <c r="DX5" i="6" s="1"/>
  <c r="DW6" i="6"/>
  <c r="DY7" i="6" l="1"/>
  <c r="DY5" i="6" s="1"/>
  <c r="DX6" i="6"/>
  <c r="DZ7" i="6" l="1"/>
  <c r="DZ5" i="6" s="1"/>
  <c r="DY6" i="6"/>
  <c r="EA7" i="6" l="1"/>
  <c r="EA5" i="6" s="1"/>
  <c r="DZ6" i="6"/>
  <c r="EB7" i="6" l="1"/>
  <c r="EB5" i="6" s="1"/>
  <c r="EA6" i="6"/>
  <c r="EC7" i="6" l="1"/>
  <c r="EC5" i="6" s="1"/>
  <c r="EB6" i="6"/>
  <c r="ED7" i="6" l="1"/>
  <c r="ED5" i="6" s="1"/>
  <c r="EC6" i="6"/>
  <c r="EE7" i="6" l="1"/>
  <c r="EE5" i="6" s="1"/>
  <c r="ED6" i="6"/>
  <c r="EF7" i="6" l="1"/>
  <c r="EF5" i="6" s="1"/>
  <c r="EE6" i="6"/>
  <c r="EG7" i="6" l="1"/>
  <c r="EG5" i="6" s="1"/>
  <c r="EF6" i="6"/>
  <c r="EH7" i="6" l="1"/>
  <c r="EH5" i="6" s="1"/>
  <c r="EG6" i="6"/>
  <c r="EI7" i="6" l="1"/>
  <c r="EI5" i="6" s="1"/>
  <c r="EH6" i="6"/>
  <c r="EJ7" i="6" l="1"/>
  <c r="EJ5" i="6" s="1"/>
  <c r="EI6" i="6"/>
  <c r="EK7" i="6" l="1"/>
  <c r="EK5" i="6" s="1"/>
  <c r="EJ6" i="6"/>
  <c r="EL7" i="6" l="1"/>
  <c r="EL5" i="6" s="1"/>
  <c r="EK6" i="6"/>
  <c r="EM7" i="6" l="1"/>
  <c r="EM5" i="6" s="1"/>
  <c r="EL6" i="6"/>
  <c r="EN7" i="6" l="1"/>
  <c r="EN5" i="6" s="1"/>
  <c r="EM6" i="6"/>
  <c r="EO7" i="6" l="1"/>
  <c r="EO5" i="6" s="1"/>
  <c r="EN6" i="6"/>
  <c r="EP7" i="6" l="1"/>
  <c r="EP5" i="6" s="1"/>
  <c r="EO6" i="6"/>
  <c r="EQ7" i="6" l="1"/>
  <c r="EQ5" i="6" s="1"/>
  <c r="EP6" i="6"/>
  <c r="ER7" i="6" l="1"/>
  <c r="ER5" i="6" s="1"/>
  <c r="EQ6" i="6"/>
  <c r="ES7" i="6" l="1"/>
  <c r="ES5" i="6" s="1"/>
  <c r="ER6" i="6"/>
  <c r="ET7" i="6" l="1"/>
  <c r="ET5" i="6" s="1"/>
  <c r="ES6" i="6"/>
  <c r="EU7" i="6" l="1"/>
  <c r="EU5" i="6" s="1"/>
  <c r="ET6" i="6"/>
  <c r="EV7" i="6" l="1"/>
  <c r="EV5" i="6" s="1"/>
  <c r="EU6" i="6"/>
  <c r="EW7" i="6" l="1"/>
  <c r="EW5" i="6" s="1"/>
  <c r="EV6" i="6"/>
  <c r="EX7" i="6" l="1"/>
  <c r="EX5" i="6" s="1"/>
  <c r="EW6" i="6"/>
  <c r="EY7" i="6" l="1"/>
  <c r="EY5" i="6" s="1"/>
  <c r="EX6" i="6"/>
  <c r="EZ7" i="6" l="1"/>
  <c r="EZ5" i="6" s="1"/>
  <c r="EY6" i="6"/>
  <c r="FA7" i="6" l="1"/>
  <c r="FA5" i="6" s="1"/>
  <c r="EZ6" i="6"/>
  <c r="FB7" i="6" l="1"/>
  <c r="FB5" i="6" s="1"/>
  <c r="FA6" i="6"/>
  <c r="FC7" i="6" l="1"/>
  <c r="FC5" i="6" s="1"/>
  <c r="FB6" i="6"/>
  <c r="FD7" i="6" l="1"/>
  <c r="FD5" i="6" s="1"/>
  <c r="FC6" i="6"/>
  <c r="FE7" i="6" l="1"/>
  <c r="FE5" i="6" s="1"/>
  <c r="FD6" i="6"/>
  <c r="FF7" i="6" l="1"/>
  <c r="FF5" i="6" s="1"/>
  <c r="FE6" i="6"/>
  <c r="FG7" i="6" l="1"/>
  <c r="FG5" i="6" s="1"/>
  <c r="FF6" i="6"/>
  <c r="FH7" i="6" l="1"/>
  <c r="FH5" i="6" s="1"/>
  <c r="FG6" i="6"/>
  <c r="FI7" i="6" l="1"/>
  <c r="FI5" i="6" s="1"/>
  <c r="FH6" i="6"/>
  <c r="FJ7" i="6" l="1"/>
  <c r="FJ5" i="6" s="1"/>
  <c r="FI6" i="6"/>
  <c r="FK7" i="6" l="1"/>
  <c r="FK5" i="6" s="1"/>
  <c r="FJ6" i="6"/>
  <c r="FL7" i="6" l="1"/>
  <c r="FL5" i="6" s="1"/>
  <c r="FK6" i="6"/>
  <c r="FM7" i="6" l="1"/>
  <c r="FM5" i="6" s="1"/>
  <c r="FL6" i="6"/>
  <c r="FN7" i="6" l="1"/>
  <c r="FN5" i="6" s="1"/>
  <c r="FM6" i="6"/>
  <c r="FO7" i="6" l="1"/>
  <c r="FO5" i="6" s="1"/>
  <c r="FN6" i="6"/>
  <c r="FP7" i="6" l="1"/>
  <c r="FP5" i="6" s="1"/>
  <c r="FO6" i="6"/>
  <c r="FQ7" i="6" l="1"/>
  <c r="FQ5" i="6" s="1"/>
  <c r="FP6" i="6"/>
  <c r="FR7" i="6" l="1"/>
  <c r="FR5" i="6" s="1"/>
  <c r="FQ6" i="6"/>
  <c r="FS7" i="6" l="1"/>
  <c r="FS5" i="6" s="1"/>
  <c r="FR6" i="6"/>
  <c r="FT7" i="6" l="1"/>
  <c r="FT5" i="6" s="1"/>
  <c r="FS6" i="6"/>
  <c r="FU7" i="6" l="1"/>
  <c r="FU5" i="6" s="1"/>
  <c r="FT6" i="6"/>
  <c r="FV7" i="6" l="1"/>
  <c r="FV5" i="6" s="1"/>
  <c r="FU6" i="6"/>
  <c r="FW7" i="6" l="1"/>
  <c r="FW5" i="6" s="1"/>
  <c r="FV6" i="6"/>
  <c r="FX7" i="6" l="1"/>
  <c r="FX5" i="6" s="1"/>
  <c r="FW6" i="6"/>
  <c r="FY7" i="6" l="1"/>
  <c r="FY5" i="6" s="1"/>
  <c r="FX6" i="6"/>
  <c r="FZ7" i="6" l="1"/>
  <c r="FZ5" i="6" s="1"/>
  <c r="FY6" i="6"/>
  <c r="GA7" i="6" l="1"/>
  <c r="GA5" i="6" s="1"/>
  <c r="FZ6" i="6"/>
  <c r="GB7" i="6" l="1"/>
  <c r="GB5" i="6" s="1"/>
  <c r="GA6" i="6"/>
  <c r="GC7" i="6" l="1"/>
  <c r="GC5" i="6" s="1"/>
  <c r="GB6" i="6"/>
  <c r="GD7" i="6" l="1"/>
  <c r="GD5" i="6" s="1"/>
  <c r="GC6" i="6"/>
  <c r="GE7" i="6" l="1"/>
  <c r="GE5" i="6" s="1"/>
  <c r="GD6" i="6"/>
  <c r="GE6" i="6" l="1"/>
  <c r="GF7" i="6"/>
  <c r="GF5" i="6" s="1"/>
  <c r="GG7" i="6" l="1"/>
  <c r="GG5" i="6" s="1"/>
  <c r="GF6" i="6"/>
  <c r="GH7" i="6" l="1"/>
  <c r="GH5" i="6" s="1"/>
  <c r="GG6" i="6"/>
  <c r="GI7" i="6" l="1"/>
  <c r="GI5" i="6" s="1"/>
  <c r="GH6" i="6"/>
  <c r="GJ7" i="6" l="1"/>
  <c r="GJ5" i="6" s="1"/>
  <c r="GI6" i="6"/>
  <c r="GK7" i="6" l="1"/>
  <c r="GK5" i="6" s="1"/>
  <c r="GJ6" i="6"/>
  <c r="GL7" i="6" l="1"/>
  <c r="GL5" i="6" s="1"/>
  <c r="GK6" i="6"/>
  <c r="GM7" i="6" l="1"/>
  <c r="GM5" i="6" s="1"/>
  <c r="GL6" i="6"/>
  <c r="GN7" i="6" l="1"/>
  <c r="GN5" i="6" s="1"/>
  <c r="GM6" i="6"/>
  <c r="GO7" i="6" l="1"/>
  <c r="GO5" i="6" s="1"/>
  <c r="GN6" i="6"/>
  <c r="GP7" i="6" l="1"/>
  <c r="GP5" i="6" s="1"/>
  <c r="GO6" i="6"/>
  <c r="GQ7" i="6" l="1"/>
  <c r="GQ5" i="6" s="1"/>
  <c r="GP6" i="6"/>
  <c r="GR7" i="6" l="1"/>
  <c r="GR5" i="6" s="1"/>
  <c r="GQ6" i="6"/>
  <c r="GS7" i="6" l="1"/>
  <c r="GS5" i="6" s="1"/>
  <c r="GR6" i="6"/>
  <c r="GT7" i="6" l="1"/>
  <c r="GT5" i="6" s="1"/>
  <c r="GS6" i="6"/>
  <c r="GU7" i="6" l="1"/>
  <c r="GU5" i="6" s="1"/>
  <c r="GT6" i="6"/>
  <c r="GV7" i="6" l="1"/>
  <c r="GV5" i="6" s="1"/>
  <c r="GU6" i="6"/>
  <c r="GW7" i="6" l="1"/>
  <c r="GW5" i="6" s="1"/>
  <c r="GV6" i="6"/>
  <c r="GX7" i="6" l="1"/>
  <c r="GX5" i="6" s="1"/>
  <c r="GW6" i="6"/>
  <c r="GY7" i="6" l="1"/>
  <c r="GY5" i="6" s="1"/>
  <c r="GX6" i="6"/>
  <c r="GZ7" i="6" l="1"/>
  <c r="GZ5" i="6" s="1"/>
  <c r="GY6" i="6"/>
  <c r="HA7" i="6" l="1"/>
  <c r="HA5" i="6" s="1"/>
  <c r="GZ6" i="6"/>
  <c r="HB7" i="6" l="1"/>
  <c r="HB5" i="6" s="1"/>
  <c r="HA6" i="6"/>
  <c r="HC7" i="6" l="1"/>
  <c r="HC5" i="6" s="1"/>
  <c r="HB6" i="6"/>
  <c r="HD7" i="6" l="1"/>
  <c r="HD5" i="6" s="1"/>
  <c r="HC6" i="6"/>
  <c r="HE7" i="6" l="1"/>
  <c r="HE5" i="6" s="1"/>
  <c r="HD6" i="6"/>
  <c r="HF7" i="6" l="1"/>
  <c r="HF5" i="6" s="1"/>
  <c r="HE6" i="6"/>
  <c r="HG7" i="6" l="1"/>
  <c r="HG5" i="6" s="1"/>
  <c r="HF6" i="6"/>
  <c r="HH7" i="6" l="1"/>
  <c r="HH5" i="6" s="1"/>
  <c r="HG6" i="6"/>
  <c r="HI7" i="6" l="1"/>
  <c r="HI5" i="6" s="1"/>
  <c r="HH6" i="6"/>
  <c r="HJ7" i="6" l="1"/>
  <c r="HJ5" i="6" s="1"/>
  <c r="HI6" i="6"/>
  <c r="HK7" i="6" l="1"/>
  <c r="HK5" i="6" s="1"/>
  <c r="HJ6" i="6"/>
  <c r="HL7" i="6" l="1"/>
  <c r="HL5" i="6" s="1"/>
  <c r="HK6" i="6"/>
  <c r="HM7" i="6" l="1"/>
  <c r="HM5" i="6" s="1"/>
  <c r="HL6" i="6"/>
  <c r="HN7" i="6" l="1"/>
  <c r="HN5" i="6" s="1"/>
  <c r="HM6" i="6"/>
  <c r="HO7" i="6" l="1"/>
  <c r="HO5" i="6" s="1"/>
  <c r="HN6" i="6"/>
  <c r="HP7" i="6" l="1"/>
  <c r="HP5" i="6" s="1"/>
  <c r="HO6" i="6"/>
  <c r="HQ7" i="6" l="1"/>
  <c r="HQ5" i="6" s="1"/>
  <c r="HP6" i="6"/>
  <c r="HR7" i="6" l="1"/>
  <c r="HR5" i="6" s="1"/>
  <c r="HQ6" i="6"/>
  <c r="HS7" i="6" l="1"/>
  <c r="HS5" i="6" s="1"/>
  <c r="HR6" i="6"/>
  <c r="HT7" i="6" l="1"/>
  <c r="HT5" i="6" s="1"/>
  <c r="HS6" i="6"/>
  <c r="HU7" i="6" l="1"/>
  <c r="HU5" i="6" s="1"/>
  <c r="HT6" i="6"/>
  <c r="HV7" i="6" l="1"/>
  <c r="HV5" i="6" s="1"/>
  <c r="HU6" i="6"/>
  <c r="HW7" i="6" l="1"/>
  <c r="HW5" i="6" s="1"/>
  <c r="HV6" i="6"/>
  <c r="HX7" i="6" l="1"/>
  <c r="HX5" i="6" s="1"/>
  <c r="HW6" i="6"/>
  <c r="HY7" i="6" l="1"/>
  <c r="HY5" i="6" s="1"/>
  <c r="HX6" i="6"/>
  <c r="HZ7" i="6" l="1"/>
  <c r="HZ5" i="6" s="1"/>
  <c r="HY6" i="6"/>
  <c r="IA7" i="6" l="1"/>
  <c r="IA5" i="6" s="1"/>
  <c r="HZ6" i="6"/>
  <c r="IB7" i="6" l="1"/>
  <c r="IB5" i="6" s="1"/>
  <c r="IA6" i="6"/>
  <c r="IC7" i="6" l="1"/>
  <c r="IC5" i="6" s="1"/>
  <c r="IB6" i="6"/>
  <c r="ID7" i="6" l="1"/>
  <c r="ID5" i="6" s="1"/>
  <c r="IC6" i="6"/>
  <c r="IE7" i="6" l="1"/>
  <c r="IE5" i="6" s="1"/>
  <c r="ID6" i="6"/>
  <c r="IF7" i="6" l="1"/>
  <c r="IF5" i="6" s="1"/>
  <c r="IE6" i="6"/>
  <c r="IG7" i="6" l="1"/>
  <c r="IG5" i="6" s="1"/>
  <c r="IF6" i="6"/>
  <c r="IH7" i="6" l="1"/>
  <c r="IH5" i="6" s="1"/>
  <c r="IG6" i="6"/>
  <c r="II7" i="6" l="1"/>
  <c r="II5" i="6" s="1"/>
  <c r="IH6" i="6"/>
  <c r="IJ7" i="6" l="1"/>
  <c r="IJ5" i="6" s="1"/>
  <c r="II6" i="6"/>
  <c r="IK7" i="6" l="1"/>
  <c r="IK5" i="6" s="1"/>
  <c r="IJ6" i="6"/>
  <c r="IL7" i="6" l="1"/>
  <c r="IL5" i="6" s="1"/>
  <c r="IK6" i="6"/>
  <c r="IM7" i="6" l="1"/>
  <c r="IM5" i="6" s="1"/>
  <c r="IL6" i="6"/>
  <c r="IN7" i="6" l="1"/>
  <c r="IN5" i="6" s="1"/>
  <c r="IM6" i="6"/>
  <c r="IO7" i="6" l="1"/>
  <c r="IO5" i="6" s="1"/>
  <c r="IN6" i="6"/>
  <c r="IP7" i="6" l="1"/>
  <c r="IP5" i="6" s="1"/>
  <c r="IO6" i="6"/>
  <c r="IQ7" i="6" l="1"/>
  <c r="IQ5" i="6" s="1"/>
  <c r="IP6" i="6"/>
  <c r="IR7" i="6" l="1"/>
  <c r="IR5" i="6" s="1"/>
  <c r="IQ6" i="6"/>
  <c r="IS7" i="6" l="1"/>
  <c r="IS5" i="6" s="1"/>
  <c r="IR6" i="6"/>
  <c r="IT7" i="6" l="1"/>
  <c r="IT5" i="6" s="1"/>
  <c r="IS6" i="6"/>
  <c r="IU7" i="6" l="1"/>
  <c r="IU5" i="6" s="1"/>
  <c r="IT6" i="6"/>
  <c r="IV7" i="6" l="1"/>
  <c r="IV5" i="6" s="1"/>
  <c r="IU6" i="6"/>
  <c r="IW7" i="6" l="1"/>
  <c r="IW5" i="6" s="1"/>
  <c r="IV6" i="6"/>
  <c r="IX7" i="6" l="1"/>
  <c r="IX5" i="6" s="1"/>
  <c r="IW6" i="6"/>
  <c r="IY7" i="6" l="1"/>
  <c r="IY5" i="6" s="1"/>
  <c r="IX6" i="6"/>
  <c r="IZ7" i="6" l="1"/>
  <c r="IZ5" i="6" s="1"/>
  <c r="IY6" i="6"/>
  <c r="JA7" i="6" l="1"/>
  <c r="JA5" i="6" s="1"/>
  <c r="IZ6" i="6"/>
  <c r="JB7" i="6" l="1"/>
  <c r="JB5" i="6" s="1"/>
  <c r="JA6" i="6"/>
  <c r="JC7" i="6" l="1"/>
  <c r="JC5" i="6" s="1"/>
  <c r="JB6" i="6"/>
  <c r="JD7" i="6" l="1"/>
  <c r="JD5" i="6" s="1"/>
  <c r="JC6" i="6"/>
  <c r="JE7" i="6" l="1"/>
  <c r="JE5" i="6" s="1"/>
  <c r="JD6" i="6"/>
  <c r="JF7" i="6" l="1"/>
  <c r="JF5" i="6" s="1"/>
  <c r="JE6" i="6"/>
  <c r="JG7" i="6" l="1"/>
  <c r="JG5" i="6" s="1"/>
  <c r="JF6" i="6"/>
  <c r="JH7" i="6" l="1"/>
  <c r="JH5" i="6" s="1"/>
  <c r="JG6" i="6"/>
  <c r="JI7" i="6" l="1"/>
  <c r="JI5" i="6" s="1"/>
  <c r="JH6" i="6"/>
  <c r="JJ7" i="6" l="1"/>
  <c r="JJ5" i="6" s="1"/>
  <c r="JI6" i="6"/>
  <c r="JK7" i="6" l="1"/>
  <c r="JK5" i="6" s="1"/>
  <c r="JJ6" i="6"/>
  <c r="JL7" i="6" l="1"/>
  <c r="JL5" i="6" s="1"/>
  <c r="JK6" i="6"/>
  <c r="JM7" i="6" l="1"/>
  <c r="JM5" i="6" s="1"/>
  <c r="JL6" i="6"/>
  <c r="JN7" i="6" l="1"/>
  <c r="JN5" i="6" s="1"/>
  <c r="JM6" i="6"/>
  <c r="JO7" i="6" l="1"/>
  <c r="JO5" i="6" s="1"/>
  <c r="JN6" i="6"/>
  <c r="JP7" i="6" l="1"/>
  <c r="JP5" i="6" s="1"/>
  <c r="JO6" i="6"/>
  <c r="JQ7" i="6" l="1"/>
  <c r="JQ5" i="6" s="1"/>
  <c r="JP6" i="6"/>
  <c r="JR7" i="6" l="1"/>
  <c r="JR5" i="6" s="1"/>
  <c r="JQ6" i="6"/>
  <c r="JS7" i="6" l="1"/>
  <c r="JS5" i="6" s="1"/>
  <c r="JR6" i="6"/>
  <c r="JT7" i="6" l="1"/>
  <c r="JT5" i="6" s="1"/>
  <c r="JS6" i="6"/>
  <c r="JU7" i="6" l="1"/>
  <c r="JU5" i="6" s="1"/>
  <c r="JT6" i="6"/>
  <c r="JV7" i="6" l="1"/>
  <c r="JV5" i="6" s="1"/>
  <c r="JU6" i="6"/>
  <c r="JW7" i="6" l="1"/>
  <c r="JW5" i="6" s="1"/>
  <c r="JV6" i="6"/>
  <c r="JX7" i="6" l="1"/>
  <c r="JX5" i="6" s="1"/>
  <c r="JW6" i="6"/>
  <c r="JY7" i="6" l="1"/>
  <c r="JY5" i="6" s="1"/>
  <c r="JX6" i="6"/>
  <c r="JZ7" i="6" l="1"/>
  <c r="JZ5" i="6" s="1"/>
  <c r="JY6" i="6"/>
  <c r="KA7" i="6" l="1"/>
  <c r="KA5" i="6" s="1"/>
  <c r="JZ6" i="6"/>
  <c r="KB7" i="6" l="1"/>
  <c r="KB5" i="6" s="1"/>
  <c r="KA6" i="6"/>
  <c r="KC7" i="6" l="1"/>
  <c r="KC5" i="6" s="1"/>
  <c r="KB6" i="6"/>
  <c r="KD7" i="6" l="1"/>
  <c r="KD5" i="6" s="1"/>
  <c r="KC6" i="6"/>
  <c r="KE7" i="6" l="1"/>
  <c r="KE5" i="6" s="1"/>
  <c r="KD6" i="6"/>
  <c r="KF7" i="6" l="1"/>
  <c r="KF5" i="6" s="1"/>
  <c r="KE6" i="6"/>
  <c r="KG7" i="6" l="1"/>
  <c r="KG5" i="6" s="1"/>
  <c r="KF6" i="6"/>
  <c r="KH7" i="6" l="1"/>
  <c r="KH5" i="6" s="1"/>
  <c r="KG6" i="6"/>
  <c r="KI7" i="6" l="1"/>
  <c r="KI5" i="6" s="1"/>
  <c r="KH6" i="6"/>
  <c r="KJ7" i="6" l="1"/>
  <c r="KJ5" i="6" s="1"/>
  <c r="KI6" i="6"/>
  <c r="KK7" i="6" l="1"/>
  <c r="KK5" i="6" s="1"/>
  <c r="KJ6" i="6"/>
  <c r="KL7" i="6" l="1"/>
  <c r="KL5" i="6" s="1"/>
  <c r="KK6" i="6"/>
  <c r="KM7" i="6" l="1"/>
  <c r="KM5" i="6" s="1"/>
  <c r="KL6" i="6"/>
  <c r="KN7" i="6" l="1"/>
  <c r="KN5" i="6" s="1"/>
  <c r="KM6" i="6"/>
  <c r="KO7" i="6" l="1"/>
  <c r="KO5" i="6" s="1"/>
  <c r="KN6" i="6"/>
  <c r="KP7" i="6" l="1"/>
  <c r="KP5" i="6" s="1"/>
  <c r="KO6" i="6"/>
  <c r="KQ7" i="6" l="1"/>
  <c r="KQ5" i="6" s="1"/>
  <c r="KP6" i="6"/>
  <c r="KR7" i="6" l="1"/>
  <c r="KR5" i="6" s="1"/>
  <c r="KQ6" i="6"/>
  <c r="KS7" i="6" l="1"/>
  <c r="KS5" i="6" s="1"/>
  <c r="KR6" i="6"/>
  <c r="KT7" i="6" l="1"/>
  <c r="KT5" i="6" s="1"/>
  <c r="KS6" i="6"/>
  <c r="KU7" i="6" l="1"/>
  <c r="KU5" i="6" s="1"/>
  <c r="KT6" i="6"/>
  <c r="KV7" i="6" l="1"/>
  <c r="KV5" i="6" s="1"/>
  <c r="KU6" i="6"/>
  <c r="KV6" i="6" l="1"/>
  <c r="KW7" i="6"/>
  <c r="KW5" i="6" s="1"/>
  <c r="KX7" i="6" l="1"/>
  <c r="KX5" i="6" s="1"/>
  <c r="KW6" i="6"/>
  <c r="KY7" i="6" l="1"/>
  <c r="KY5" i="6" s="1"/>
  <c r="KX6" i="6"/>
  <c r="KZ7" i="6" l="1"/>
  <c r="KZ5" i="6" s="1"/>
  <c r="KY6" i="6"/>
  <c r="LA7" i="6" l="1"/>
  <c r="LA5" i="6" s="1"/>
  <c r="KZ6" i="6"/>
  <c r="LB7" i="6" l="1"/>
  <c r="LB5" i="6" s="1"/>
  <c r="LA6" i="6"/>
  <c r="LC7" i="6" l="1"/>
  <c r="LC5" i="6" s="1"/>
  <c r="LB6" i="6"/>
  <c r="LD7" i="6" l="1"/>
  <c r="LD5" i="6" s="1"/>
  <c r="LC6" i="6"/>
  <c r="LE7" i="6" l="1"/>
  <c r="LE5" i="6" s="1"/>
  <c r="LD6" i="6"/>
  <c r="LF7" i="6" l="1"/>
  <c r="LF5" i="6" s="1"/>
  <c r="LE6" i="6"/>
  <c r="LG7" i="6" l="1"/>
  <c r="LG5" i="6" s="1"/>
  <c r="LF6" i="6"/>
  <c r="LH7" i="6" l="1"/>
  <c r="LH5" i="6" s="1"/>
  <c r="LG6" i="6"/>
  <c r="LI7" i="6" l="1"/>
  <c r="LI5" i="6" s="1"/>
  <c r="LH6" i="6"/>
  <c r="LJ7" i="6" l="1"/>
  <c r="LJ5" i="6" s="1"/>
  <c r="LI6" i="6"/>
  <c r="LK7" i="6" l="1"/>
  <c r="LK5" i="6" s="1"/>
  <c r="LJ6" i="6"/>
  <c r="LL7" i="6" l="1"/>
  <c r="LL5" i="6" s="1"/>
  <c r="LK6" i="6"/>
  <c r="LM7" i="6" l="1"/>
  <c r="LM5" i="6" s="1"/>
  <c r="LL6" i="6"/>
  <c r="LN7" i="6" l="1"/>
  <c r="LN5" i="6" s="1"/>
  <c r="LM6" i="6"/>
  <c r="LO7" i="6" l="1"/>
  <c r="LO5" i="6" s="1"/>
  <c r="LN6" i="6"/>
  <c r="LP7" i="6" l="1"/>
  <c r="LP5" i="6" s="1"/>
  <c r="LO6" i="6"/>
  <c r="LQ7" i="6" l="1"/>
  <c r="LQ5" i="6" s="1"/>
  <c r="LP6" i="6"/>
  <c r="LR7" i="6" l="1"/>
  <c r="LR5" i="6" s="1"/>
  <c r="LQ6" i="6"/>
  <c r="LS7" i="6" l="1"/>
  <c r="LS5" i="6" s="1"/>
  <c r="LR6" i="6"/>
  <c r="LT7" i="6" l="1"/>
  <c r="LT5" i="6" s="1"/>
  <c r="LS6" i="6"/>
  <c r="LU7" i="6" l="1"/>
  <c r="LU5" i="6" s="1"/>
  <c r="LT6" i="6"/>
  <c r="LV7" i="6" l="1"/>
  <c r="LV5" i="6" s="1"/>
  <c r="LU6" i="6"/>
  <c r="LW7" i="6" l="1"/>
  <c r="LW5" i="6" s="1"/>
  <c r="LV6" i="6"/>
  <c r="LX7" i="6" l="1"/>
  <c r="LX5" i="6" s="1"/>
  <c r="LW6" i="6"/>
  <c r="LY7" i="6" l="1"/>
  <c r="LY5" i="6" s="1"/>
  <c r="LX6" i="6"/>
  <c r="LZ7" i="6" l="1"/>
  <c r="LZ5" i="6" s="1"/>
  <c r="LY6" i="6"/>
  <c r="MA7" i="6" l="1"/>
  <c r="MA5" i="6" s="1"/>
  <c r="LZ6" i="6"/>
  <c r="MB7" i="6" l="1"/>
  <c r="MB5" i="6" s="1"/>
  <c r="MA6" i="6"/>
  <c r="MC7" i="6" l="1"/>
  <c r="MC5" i="6" s="1"/>
  <c r="MB6" i="6"/>
  <c r="MD7" i="6" l="1"/>
  <c r="MD5" i="6" s="1"/>
  <c r="MC6" i="6"/>
  <c r="ME7" i="6" l="1"/>
  <c r="ME5" i="6" s="1"/>
  <c r="MD6" i="6"/>
  <c r="MF7" i="6" l="1"/>
  <c r="MF5" i="6" s="1"/>
  <c r="ME6" i="6"/>
  <c r="MG7" i="6" l="1"/>
  <c r="MG5" i="6" s="1"/>
  <c r="MF6" i="6"/>
  <c r="MH7" i="6" l="1"/>
  <c r="MH5" i="6" s="1"/>
  <c r="MG6" i="6"/>
  <c r="MI7" i="6" l="1"/>
  <c r="MI5" i="6" s="1"/>
  <c r="MH6" i="6"/>
  <c r="MJ7" i="6" l="1"/>
  <c r="MJ5" i="6" s="1"/>
  <c r="MI6" i="6"/>
  <c r="MK7" i="6" l="1"/>
  <c r="MK5" i="6" s="1"/>
  <c r="MJ6" i="6"/>
  <c r="ML7" i="6" l="1"/>
  <c r="ML5" i="6" s="1"/>
  <c r="MK6" i="6"/>
  <c r="MM7" i="6" l="1"/>
  <c r="MM5" i="6" s="1"/>
  <c r="ML6" i="6"/>
  <c r="MN7" i="6" l="1"/>
  <c r="MN5" i="6" s="1"/>
  <c r="MM6" i="6"/>
  <c r="MO7" i="6" l="1"/>
  <c r="MO5" i="6" s="1"/>
  <c r="MN6" i="6"/>
  <c r="MP7" i="6" l="1"/>
  <c r="MP5" i="6" s="1"/>
  <c r="MO6" i="6"/>
  <c r="MQ7" i="6" l="1"/>
  <c r="MQ5" i="6" s="1"/>
  <c r="MP6" i="6"/>
  <c r="MR7" i="6" l="1"/>
  <c r="MR5" i="6" s="1"/>
  <c r="MQ6" i="6"/>
  <c r="MS7" i="6" l="1"/>
  <c r="MS5" i="6" s="1"/>
  <c r="MR6" i="6"/>
  <c r="MT7" i="6" l="1"/>
  <c r="MT5" i="6" s="1"/>
  <c r="MS6" i="6"/>
  <c r="MU7" i="6" l="1"/>
  <c r="MU5" i="6" s="1"/>
  <c r="MT6" i="6"/>
  <c r="MV7" i="6" l="1"/>
  <c r="MV5" i="6" s="1"/>
  <c r="MU6" i="6"/>
  <c r="MW7" i="6" l="1"/>
  <c r="MW5" i="6" s="1"/>
  <c r="MV6" i="6"/>
  <c r="MX7" i="6" l="1"/>
  <c r="MX5" i="6" s="1"/>
  <c r="MW6" i="6"/>
  <c r="MY7" i="6" l="1"/>
  <c r="MY5" i="6" s="1"/>
  <c r="MX6" i="6"/>
  <c r="MZ7" i="6" l="1"/>
  <c r="MZ5" i="6" s="1"/>
  <c r="MY6" i="6"/>
  <c r="NA7" i="6" l="1"/>
  <c r="NA5" i="6" s="1"/>
  <c r="MZ6" i="6"/>
  <c r="NB7" i="6" l="1"/>
  <c r="NB5" i="6" s="1"/>
  <c r="NA6" i="6"/>
  <c r="NC7" i="6" l="1"/>
  <c r="NC5" i="6" s="1"/>
  <c r="NB6" i="6"/>
  <c r="ND7" i="6" l="1"/>
  <c r="ND5" i="6" s="1"/>
  <c r="NC6" i="6"/>
  <c r="NE7" i="6" l="1"/>
  <c r="NE5" i="6" s="1"/>
  <c r="ND6" i="6"/>
  <c r="NF7" i="6" l="1"/>
  <c r="NF5" i="6" s="1"/>
  <c r="NE6" i="6"/>
  <c r="NG7" i="6" l="1"/>
  <c r="NG5" i="6" s="1"/>
  <c r="NF6" i="6"/>
  <c r="NG6" i="6" l="1"/>
</calcChain>
</file>

<file path=xl/sharedStrings.xml><?xml version="1.0" encoding="utf-8"?>
<sst xmlns="http://schemas.openxmlformats.org/spreadsheetml/2006/main" count="690" uniqueCount="120">
  <si>
    <t>Nome da tarefa</t>
  </si>
  <si>
    <t>Sobre o projeto</t>
  </si>
  <si>
    <t>Nome do projeto</t>
  </si>
  <si>
    <t>Objetivos do projeto</t>
  </si>
  <si>
    <t>Prazos para a finalização do projeto</t>
  </si>
  <si>
    <t>Data prevista para início do projeto</t>
  </si>
  <si>
    <t>Data prevista para término do projeto</t>
  </si>
  <si>
    <t>Tempo de projeto em dias</t>
  </si>
  <si>
    <t>Gerenciamento da reforma da academia de musculação</t>
  </si>
  <si>
    <t>PROJETO</t>
  </si>
  <si>
    <t>ESCOPO</t>
  </si>
  <si>
    <t>Fase</t>
  </si>
  <si>
    <t>Número</t>
  </si>
  <si>
    <t>Levantar Forças</t>
  </si>
  <si>
    <t>Levantar Fraquezas</t>
  </si>
  <si>
    <t>Levantar Oportunidades</t>
  </si>
  <si>
    <t>Levantar Ameaças</t>
  </si>
  <si>
    <t>Matriz SWOT</t>
  </si>
  <si>
    <t>Análise SWOT</t>
  </si>
  <si>
    <t>Identidade Organizacional</t>
  </si>
  <si>
    <t>Definir Missão</t>
  </si>
  <si>
    <t>Definir Visão</t>
  </si>
  <si>
    <t>Definir Valores</t>
  </si>
  <si>
    <t>Definição de Objetivos</t>
  </si>
  <si>
    <t>Criar Objetivos Estratégicos</t>
  </si>
  <si>
    <t>Criar Objetivos Táticos</t>
  </si>
  <si>
    <t>Criar Objetivos Operacionais</t>
  </si>
  <si>
    <t>Mapa Estratégico BSC</t>
  </si>
  <si>
    <t>Dividir Objetivos em Perspectivas</t>
  </si>
  <si>
    <t>Fazer o mapa estratégico</t>
  </si>
  <si>
    <t>Estabelecer prioridades</t>
  </si>
  <si>
    <t>Planos de Ação</t>
  </si>
  <si>
    <t>Criar planos de ação para objetivos</t>
  </si>
  <si>
    <t>Separar planos de ação por áreas</t>
  </si>
  <si>
    <t>Estabelecer responsáveis</t>
  </si>
  <si>
    <t>Fases do projeto</t>
  </si>
  <si>
    <t>Nome do intervalor</t>
  </si>
  <si>
    <t>listaTarefas1</t>
  </si>
  <si>
    <t>listaTarefas2</t>
  </si>
  <si>
    <t>listaTarefas3</t>
  </si>
  <si>
    <t>listaTarefas4</t>
  </si>
  <si>
    <t>listaTarefas5</t>
  </si>
  <si>
    <t>Defina o nome e as tarefas dessa fase</t>
  </si>
  <si>
    <t>Início previsto</t>
  </si>
  <si>
    <t>Término previsto</t>
  </si>
  <si>
    <t>Início real</t>
  </si>
  <si>
    <t>Término real</t>
  </si>
  <si>
    <t>Situação</t>
  </si>
  <si>
    <t>Fase do projeto</t>
  </si>
  <si>
    <t>Responsável</t>
  </si>
  <si>
    <t>Atraso em dias</t>
  </si>
  <si>
    <t>Valor previsto (R$)</t>
  </si>
  <si>
    <t>Valor real (R$)</t>
  </si>
  <si>
    <t>Observação</t>
  </si>
  <si>
    <t>CRONOGRAMA</t>
  </si>
  <si>
    <t>Dias previsto</t>
  </si>
  <si>
    <t>Dias real</t>
  </si>
  <si>
    <t>Profissional 2</t>
  </si>
  <si>
    <t>Profissional 3</t>
  </si>
  <si>
    <t>Profissional 4</t>
  </si>
  <si>
    <t>Custo do projeto</t>
  </si>
  <si>
    <t>GANTT</t>
  </si>
  <si>
    <t>RELATÓRIO</t>
  </si>
  <si>
    <t>Tarefas previstas</t>
  </si>
  <si>
    <t>Tarefas concluídas</t>
  </si>
  <si>
    <t>Percentual de conclusão</t>
  </si>
  <si>
    <t>Data prevista para conclusão</t>
  </si>
  <si>
    <t>Percentual de conclusão do projeto</t>
  </si>
  <si>
    <t>Custo previsto (R$)</t>
  </si>
  <si>
    <t>Custo real (R$)</t>
  </si>
  <si>
    <t>Parabéns! Você finalizou o projeto.</t>
  </si>
  <si>
    <t>Gestor do contrato</t>
  </si>
  <si>
    <t>Técnico responsável</t>
  </si>
  <si>
    <t>Conclusão do projeto (%)</t>
  </si>
  <si>
    <t>Custo previsto</t>
  </si>
  <si>
    <t>Custo realizado</t>
  </si>
  <si>
    <t>Dias Antecipados/Atrasados</t>
  </si>
  <si>
    <t>Dias realizado</t>
  </si>
  <si>
    <t xml:space="preserve">PLANILHA DE </t>
  </si>
  <si>
    <t>GERENCIAMENTO DE PROJETOS</t>
  </si>
  <si>
    <t>GRÁFICO DE GANTT</t>
  </si>
  <si>
    <t>DASHBOARD</t>
  </si>
  <si>
    <t>Nessa parte você encontra um painel com os principais resultados do projeto em formato de gráficos.</t>
  </si>
  <si>
    <t>Msg atrasado:</t>
  </si>
  <si>
    <t>Msg no prazo:</t>
  </si>
  <si>
    <t>Msg concluído:</t>
  </si>
  <si>
    <t>Data real de conclusão</t>
  </si>
  <si>
    <t>Alocação de tarefas do projeto</t>
  </si>
  <si>
    <t>PETO Soluções em Gerenciamento Estratégico e Diagnóstico Empresarial AS</t>
  </si>
  <si>
    <t>#</t>
  </si>
  <si>
    <t>Fulano de Tal</t>
  </si>
  <si>
    <t>Ciclano de Tal</t>
  </si>
  <si>
    <t>1. Posso adicionar mais linhas e colunas na planilha?</t>
  </si>
  <si>
    <t>5. Como desbloquear a planilha?</t>
  </si>
  <si>
    <t xml:space="preserve">Nós recomendamos fortemente que você utilize a estrutura pronta apresentada, pois existem diversas fórmulas que podem ser afetadas pela adição de linhas e colunas. Além disso, para facilitar o preenchimento mantemos a planilha desbloqueada apenas nos locais para preenchimento. </t>
  </si>
  <si>
    <t>Basta entrar no menu superior "Revisão" e escolher o item desproteger planilha no grupo Alterações. As planilhas não possuem senhas, apenas estão bloqueadas para melhorar a usabilidade delas.</t>
  </si>
  <si>
    <t>2. Posso remover linhas?</t>
  </si>
  <si>
    <t>6. Como redimensiono uma coluna ou linha da planilha?</t>
  </si>
  <si>
    <t>Com a planilha desbloqueada(ver pergunta 5), clique sobre o número da linha com o botão diretiro e escolha a opção altura da linha no caso das linhas ou na letra da coluna com o botão direito e escolha a opção largura da coluna no caso de colunas.</t>
  </si>
  <si>
    <t>3. Para que servem os alertas?</t>
  </si>
  <si>
    <t>7. Como faço para imprimir uma planilha?</t>
  </si>
  <si>
    <t>Eles são avisos sobre como a sua projeção está. A partir deles, você pode refinar suas projeções e pensar em medidas mais agressivas para tornar seu projeto mais agressivo.</t>
  </si>
  <si>
    <t>Escolha Opção Arquivo e vá ao item imprimir no seu menu superior.</t>
  </si>
  <si>
    <t>4. Essa planilha pode ser apresentada para instituições financeiras?</t>
  </si>
  <si>
    <t>8. Como mudo a moeda da planilha?</t>
  </si>
  <si>
    <t>Sim. Porém esses dados não garantem aprovações ou reprovações por parte dessas instituições. Sendo usados como dados complementares.</t>
  </si>
  <si>
    <t>Selecione os campos que deseja mudar a moeda. Clique com o botão direito escolha a opção formatar células. Altere o símbolo para o formato que desejar na guia Número.</t>
  </si>
  <si>
    <t>Priorização e Solução de Problemas</t>
  </si>
  <si>
    <t>Veja mais</t>
  </si>
  <si>
    <t>Plano de Ação 5W2H</t>
  </si>
  <si>
    <t>Ciclo PDCA [Plan, Do, Check e Act.]</t>
  </si>
  <si>
    <t>Matriz GUT</t>
  </si>
  <si>
    <t>SOBRE A SOUZA</t>
  </si>
  <si>
    <t>Projeto Academia de Musculação</t>
  </si>
  <si>
    <t>Nessa parte é onde você vai definir as premissas gerais do projeto que irá gerenciar. Esses dados são importantes para gerar indicadores de prazo e custo do projeto.</t>
  </si>
  <si>
    <t>Nessa parte é onde você vai identificar as fases do projeto e definir as tarefas de cada fase. Esses dados serão utilizados para contrução do cronograma do projeto.</t>
  </si>
  <si>
    <t>Nessa parte é onde você vai relacionar as tarefas de cada fase do projeto registrando os prazos e custos previstos e realizados. Aqui você terá alertas do estado de conclusão de cada tarefa do projeto.</t>
  </si>
  <si>
    <t>Nessa parte você encontra a linha do tempo de cada fase do projeto, comparando o previsto com o realizado em formato de gráfico.</t>
  </si>
  <si>
    <t>Nessa parte você encontra um relatório com os principais resultados do projeto.</t>
  </si>
  <si>
    <t>VERSÃO DEMONSTRATIVA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</si>
</sst>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$&quot;\ #,##0.00"/>
    <numFmt numFmtId="165" formatCode="dd"/>
  </numFmts>
  <fonts count="4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2499465926084170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0.5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.5"/>
      <color theme="1" tint="0.14999847407452621"/>
      <name val="Calibri"/>
      <family val="2"/>
      <scheme val="minor"/>
    </font>
    <font>
      <sz val="12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0.5"/>
      <color theme="1"/>
      <name val="Calibri"/>
      <scheme val="minor"/>
    </font>
    <font>
      <sz val="11"/>
      <color theme="1" tint="0.24994659260841701"/>
      <name val="Calibri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8"/>
      <color rgb="FF333333"/>
      <name val="Calibri"/>
      <family val="2"/>
      <scheme val="minor"/>
    </font>
    <font>
      <b/>
      <sz val="18"/>
      <name val="Calibri"/>
      <family val="2"/>
      <scheme val="minor"/>
    </font>
    <font>
      <sz val="10.5"/>
      <color rgb="FF59595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rgb="FF595959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rgb="FF595959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6"/>
      <color rgb="FF3366CC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55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6">
    <xf numFmtId="0" fontId="0" fillId="0" borderId="0"/>
    <xf numFmtId="9" fontId="9" fillId="0" borderId="0" applyFont="0" applyFill="0" applyBorder="0" applyAlignment="0" applyProtection="0"/>
    <xf numFmtId="0" fontId="11" fillId="0" borderId="0"/>
    <xf numFmtId="0" fontId="23" fillId="0" borderId="0"/>
    <xf numFmtId="0" fontId="9" fillId="0" borderId="0"/>
    <xf numFmtId="0" fontId="31" fillId="0" borderId="0" applyNumberFormat="0" applyFill="0" applyBorder="0" applyAlignment="0" applyProtection="0"/>
  </cellStyleXfs>
  <cellXfs count="139">
    <xf numFmtId="0" fontId="0" fillId="0" borderId="0" xfId="0"/>
    <xf numFmtId="0" fontId="0" fillId="2" borderId="0" xfId="0" applyFill="1" applyProtection="1">
      <protection hidden="1"/>
    </xf>
    <xf numFmtId="0" fontId="0" fillId="3" borderId="0" xfId="0" applyFill="1" applyProtection="1">
      <protection hidden="1"/>
    </xf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1" fontId="1" fillId="0" borderId="0" xfId="0" applyNumberFormat="1" applyFont="1" applyProtection="1">
      <protection hidden="1"/>
    </xf>
    <xf numFmtId="0" fontId="11" fillId="0" borderId="14" xfId="0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0" xfId="0" applyFont="1" applyProtection="1">
      <protection hidden="1"/>
    </xf>
    <xf numFmtId="9" fontId="12" fillId="0" borderId="15" xfId="1" applyFont="1" applyBorder="1" applyAlignment="1" applyProtection="1">
      <alignment horizontal="center" vertical="center"/>
      <protection hidden="1"/>
    </xf>
    <xf numFmtId="0" fontId="13" fillId="0" borderId="0" xfId="0" applyFont="1" applyProtection="1">
      <protection hidden="1"/>
    </xf>
    <xf numFmtId="0" fontId="2" fillId="6" borderId="2" xfId="0" applyFont="1" applyFill="1" applyBorder="1" applyAlignment="1" applyProtection="1">
      <alignment horizontal="left" vertical="center" wrapText="1" indent="1"/>
      <protection hidden="1"/>
    </xf>
    <xf numFmtId="0" fontId="2" fillId="6" borderId="2" xfId="0" applyFont="1" applyFill="1" applyBorder="1" applyAlignment="1" applyProtection="1">
      <alignment horizontal="center" vertical="center" wrapText="1"/>
      <protection hidden="1"/>
    </xf>
    <xf numFmtId="0" fontId="0" fillId="5" borderId="17" xfId="0" applyFill="1" applyBorder="1" applyAlignment="1" applyProtection="1">
      <alignment horizontal="left" vertical="center" wrapText="1" indent="1"/>
      <protection hidden="1"/>
    </xf>
    <xf numFmtId="1" fontId="0" fillId="5" borderId="17" xfId="0" applyNumberFormat="1" applyFill="1" applyBorder="1" applyAlignment="1" applyProtection="1">
      <alignment horizontal="center" vertical="center"/>
      <protection hidden="1"/>
    </xf>
    <xf numFmtId="9" fontId="0" fillId="5" borderId="17" xfId="0" applyNumberFormat="1" applyFill="1" applyBorder="1" applyAlignment="1" applyProtection="1">
      <alignment horizontal="center" vertical="center"/>
      <protection hidden="1"/>
    </xf>
    <xf numFmtId="14" fontId="0" fillId="5" borderId="17" xfId="0" applyNumberFormat="1" applyFill="1" applyBorder="1" applyAlignment="1" applyProtection="1">
      <alignment horizontal="center" vertical="center"/>
      <protection hidden="1"/>
    </xf>
    <xf numFmtId="164" fontId="0" fillId="5" borderId="17" xfId="0" applyNumberFormat="1" applyFill="1" applyBorder="1" applyAlignment="1" applyProtection="1">
      <alignment horizontal="right" vertical="center"/>
      <protection hidden="1"/>
    </xf>
    <xf numFmtId="1" fontId="0" fillId="5" borderId="16" xfId="0" applyNumberFormat="1" applyFill="1" applyBorder="1" applyAlignment="1" applyProtection="1">
      <alignment horizontal="center" vertical="center"/>
      <protection hidden="1"/>
    </xf>
    <xf numFmtId="9" fontId="0" fillId="5" borderId="16" xfId="0" applyNumberFormat="1" applyFill="1" applyBorder="1" applyAlignment="1" applyProtection="1">
      <alignment horizontal="center" vertical="center"/>
      <protection hidden="1"/>
    </xf>
    <xf numFmtId="14" fontId="0" fillId="5" borderId="16" xfId="0" applyNumberFormat="1" applyFill="1" applyBorder="1" applyAlignment="1" applyProtection="1">
      <alignment horizontal="center" vertical="center"/>
      <protection hidden="1"/>
    </xf>
    <xf numFmtId="164" fontId="0" fillId="5" borderId="16" xfId="0" applyNumberFormat="1" applyFill="1" applyBorder="1" applyAlignment="1" applyProtection="1">
      <alignment horizontal="right" vertical="center"/>
      <protection hidden="1"/>
    </xf>
    <xf numFmtId="0" fontId="0" fillId="0" borderId="4" xfId="0" applyBorder="1" applyAlignment="1" applyProtection="1">
      <alignment horizontal="left" vertical="center" indent="1"/>
      <protection locked="0"/>
    </xf>
    <xf numFmtId="0" fontId="7" fillId="0" borderId="4" xfId="0" applyFont="1" applyBorder="1" applyAlignment="1" applyProtection="1">
      <alignment horizontal="left" vertical="center" wrapText="1" indent="1"/>
      <protection locked="0"/>
    </xf>
    <xf numFmtId="0" fontId="0" fillId="0" borderId="1" xfId="0" applyBorder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 wrapText="1" shrinkToFit="1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hidden="1"/>
    </xf>
    <xf numFmtId="0" fontId="0" fillId="4" borderId="0" xfId="0" applyFill="1" applyAlignment="1" applyProtection="1">
      <alignment horizontal="center" vertical="center"/>
      <protection hidden="1"/>
    </xf>
    <xf numFmtId="0" fontId="0" fillId="4" borderId="0" xfId="0" applyNumberFormat="1" applyFill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left" vertical="center" wrapText="1"/>
      <protection hidden="1"/>
    </xf>
    <xf numFmtId="0" fontId="4" fillId="4" borderId="0" xfId="0" applyFont="1" applyFill="1" applyBorder="1" applyAlignment="1" applyProtection="1">
      <alignment horizontal="left" vertical="center" indent="1"/>
      <protection hidden="1"/>
    </xf>
    <xf numFmtId="0" fontId="4" fillId="4" borderId="0" xfId="0" applyFont="1" applyFill="1" applyAlignment="1" applyProtection="1">
      <alignment horizontal="left" vertical="center" indent="1"/>
      <protection hidden="1"/>
    </xf>
    <xf numFmtId="0" fontId="4" fillId="4" borderId="0" xfId="0" applyNumberFormat="1" applyFont="1" applyFill="1" applyAlignment="1" applyProtection="1">
      <alignment horizontal="left" vertical="center"/>
      <protection hidden="1"/>
    </xf>
    <xf numFmtId="14" fontId="8" fillId="0" borderId="0" xfId="0" applyNumberFormat="1" applyFont="1" applyProtection="1">
      <protection hidden="1"/>
    </xf>
    <xf numFmtId="0" fontId="8" fillId="0" borderId="4" xfId="0" applyFont="1" applyBorder="1" applyAlignment="1" applyProtection="1">
      <alignment horizontal="left" vertical="center" wrapText="1" shrinkToFit="1"/>
      <protection hidden="1"/>
    </xf>
    <xf numFmtId="14" fontId="0" fillId="0" borderId="4" xfId="0" applyNumberFormat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5" borderId="4" xfId="0" applyFont="1" applyFill="1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9" fontId="14" fillId="5" borderId="4" xfId="1" applyFont="1" applyFill="1" applyBorder="1" applyAlignment="1" applyProtection="1">
      <alignment horizontal="center" vertical="center"/>
      <protection hidden="1"/>
    </xf>
    <xf numFmtId="9" fontId="14" fillId="0" borderId="0" xfId="1" applyFont="1" applyAlignment="1" applyProtection="1">
      <alignment horizontal="center" vertical="center"/>
      <protection hidden="1"/>
    </xf>
    <xf numFmtId="14" fontId="14" fillId="5" borderId="4" xfId="1" applyNumberFormat="1" applyFont="1" applyFill="1" applyBorder="1" applyAlignment="1" applyProtection="1">
      <alignment horizontal="center" vertical="center"/>
      <protection hidden="1"/>
    </xf>
    <xf numFmtId="164" fontId="14" fillId="5" borderId="4" xfId="0" applyNumberFormat="1" applyFont="1" applyFill="1" applyBorder="1" applyAlignment="1" applyProtection="1">
      <alignment horizontal="center" vertical="center" shrinkToFit="1"/>
      <protection hidden="1"/>
    </xf>
    <xf numFmtId="164" fontId="0" fillId="0" borderId="0" xfId="0" applyNumberFormat="1" applyProtection="1">
      <protection hidden="1"/>
    </xf>
    <xf numFmtId="0" fontId="3" fillId="2" borderId="0" xfId="0" applyFont="1" applyFill="1" applyAlignment="1" applyProtection="1">
      <alignment horizontal="left" vertical="center"/>
      <protection hidden="1"/>
    </xf>
    <xf numFmtId="0" fontId="10" fillId="6" borderId="6" xfId="0" applyFont="1" applyFill="1" applyBorder="1" applyAlignment="1" applyProtection="1">
      <alignment horizontal="left" vertical="center" indent="1"/>
      <protection hidden="1"/>
    </xf>
    <xf numFmtId="0" fontId="10" fillId="6" borderId="6" xfId="0" applyFont="1" applyFill="1" applyBorder="1" applyAlignment="1" applyProtection="1">
      <alignment horizontal="center" vertical="center" wrapText="1"/>
      <protection hidden="1"/>
    </xf>
    <xf numFmtId="0" fontId="8" fillId="6" borderId="6" xfId="0" applyFont="1" applyFill="1" applyBorder="1" applyAlignment="1" applyProtection="1">
      <alignment horizontal="center" vertical="center"/>
      <protection hidden="1"/>
    </xf>
    <xf numFmtId="0" fontId="0" fillId="6" borderId="7" xfId="0" applyFill="1" applyBorder="1" applyAlignment="1" applyProtection="1">
      <alignment horizontal="center" vertical="center"/>
      <protection hidden="1"/>
    </xf>
    <xf numFmtId="165" fontId="0" fillId="6" borderId="3" xfId="0" applyNumberFormat="1" applyFill="1" applyBorder="1" applyAlignment="1" applyProtection="1">
      <alignment horizontal="center" vertical="center"/>
      <protection hidden="1"/>
    </xf>
    <xf numFmtId="165" fontId="8" fillId="6" borderId="3" xfId="0" applyNumberFormat="1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Protection="1">
      <protection hidden="1"/>
    </xf>
    <xf numFmtId="0" fontId="13" fillId="3" borderId="0" xfId="0" applyFont="1" applyFill="1" applyProtection="1">
      <protection hidden="1"/>
    </xf>
    <xf numFmtId="0" fontId="18" fillId="4" borderId="0" xfId="0" applyNumberFormat="1" applyFont="1" applyFill="1" applyAlignment="1" applyProtection="1">
      <alignment horizontal="left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14" fontId="19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3" fillId="0" borderId="0" xfId="3" applyFont="1" applyFill="1" applyBorder="1" applyAlignment="1" applyProtection="1">
      <protection hidden="1"/>
    </xf>
    <xf numFmtId="0" fontId="13" fillId="0" borderId="0" xfId="3" applyFont="1" applyFill="1" applyBorder="1" applyAlignment="1" applyProtection="1">
      <alignment horizontal="left" vertical="center"/>
      <protection hidden="1"/>
    </xf>
    <xf numFmtId="0" fontId="1" fillId="0" borderId="0" xfId="3" applyFont="1" applyFill="1" applyBorder="1" applyAlignment="1" applyProtection="1">
      <alignment horizontal="center" vertical="center"/>
      <protection hidden="1"/>
    </xf>
    <xf numFmtId="0" fontId="11" fillId="5" borderId="8" xfId="0" applyFont="1" applyFill="1" applyBorder="1" applyAlignment="1" applyProtection="1">
      <alignment horizontal="left" vertical="center" wrapText="1" indent="1"/>
      <protection hidden="1"/>
    </xf>
    <xf numFmtId="0" fontId="11" fillId="5" borderId="9" xfId="0" applyFont="1" applyFill="1" applyBorder="1" applyAlignment="1" applyProtection="1">
      <alignment horizontal="left" vertical="center" wrapText="1" indent="1"/>
      <protection hidden="1"/>
    </xf>
    <xf numFmtId="0" fontId="11" fillId="5" borderId="10" xfId="0" applyFont="1" applyFill="1" applyBorder="1" applyAlignment="1" applyProtection="1">
      <alignment horizontal="left" vertical="center" wrapText="1" indent="1"/>
      <protection hidden="1"/>
    </xf>
    <xf numFmtId="0" fontId="11" fillId="5" borderId="11" xfId="0" applyFont="1" applyFill="1" applyBorder="1" applyAlignment="1" applyProtection="1">
      <alignment horizontal="left" vertical="center" wrapText="1" indent="1"/>
      <protection hidden="1"/>
    </xf>
    <xf numFmtId="0" fontId="11" fillId="5" borderId="12" xfId="0" applyFont="1" applyFill="1" applyBorder="1" applyAlignment="1" applyProtection="1">
      <alignment horizontal="left" vertical="center" wrapText="1" indent="1"/>
      <protection hidden="1"/>
    </xf>
    <xf numFmtId="0" fontId="11" fillId="5" borderId="13" xfId="0" applyFont="1" applyFill="1" applyBorder="1" applyAlignment="1" applyProtection="1">
      <alignment horizontal="left" vertical="center" wrapText="1" indent="1"/>
      <protection hidden="1"/>
    </xf>
    <xf numFmtId="0" fontId="2" fillId="6" borderId="9" xfId="0" applyFont="1" applyFill="1" applyBorder="1" applyAlignment="1" applyProtection="1">
      <alignment horizontal="left" vertical="center" indent="1"/>
      <protection hidden="1"/>
    </xf>
    <xf numFmtId="0" fontId="22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39" fillId="0" borderId="0" xfId="0" applyFont="1" applyAlignment="1" applyProtection="1">
      <alignment horizontal="left" vertical="top"/>
      <protection hidden="1"/>
    </xf>
    <xf numFmtId="0" fontId="16" fillId="0" borderId="0" xfId="0" applyFont="1" applyAlignment="1" applyProtection="1">
      <protection hidden="1"/>
    </xf>
    <xf numFmtId="0" fontId="40" fillId="9" borderId="0" xfId="0" applyFont="1" applyFill="1" applyAlignment="1" applyProtection="1">
      <alignment horizontal="left" vertical="top"/>
      <protection hidden="1"/>
    </xf>
    <xf numFmtId="0" fontId="2" fillId="9" borderId="0" xfId="0" applyFont="1" applyFill="1" applyAlignment="1" applyProtection="1">
      <alignment horizontal="left" vertical="top"/>
      <protection hidden="1"/>
    </xf>
    <xf numFmtId="0" fontId="2" fillId="9" borderId="0" xfId="0" applyFont="1" applyFill="1" applyAlignment="1" applyProtection="1">
      <protection hidden="1"/>
    </xf>
    <xf numFmtId="0" fontId="0" fillId="9" borderId="0" xfId="0" applyFont="1" applyFill="1" applyProtection="1">
      <protection hidden="1"/>
    </xf>
    <xf numFmtId="0" fontId="15" fillId="3" borderId="0" xfId="0" applyFont="1" applyFill="1" applyBorder="1" applyAlignment="1" applyProtection="1">
      <alignment horizontal="left" vertical="center" indent="1"/>
      <protection hidden="1"/>
    </xf>
    <xf numFmtId="0" fontId="11" fillId="5" borderId="18" xfId="0" applyFont="1" applyFill="1" applyBorder="1" applyAlignment="1" applyProtection="1">
      <alignment horizontal="left" vertical="center" wrapText="1" indent="1"/>
      <protection hidden="1"/>
    </xf>
    <xf numFmtId="0" fontId="11" fillId="5" borderId="19" xfId="0" applyFont="1" applyFill="1" applyBorder="1" applyAlignment="1" applyProtection="1">
      <alignment horizontal="left" vertical="center" wrapText="1" indent="1"/>
      <protection hidden="1"/>
    </xf>
    <xf numFmtId="0" fontId="0" fillId="0" borderId="4" xfId="0" applyBorder="1" applyProtection="1">
      <protection hidden="1"/>
    </xf>
    <xf numFmtId="0" fontId="11" fillId="2" borderId="0" xfId="2" applyFill="1" applyProtection="1">
      <protection hidden="1"/>
    </xf>
    <xf numFmtId="0" fontId="11" fillId="3" borderId="0" xfId="2" applyFill="1" applyProtection="1">
      <protection hidden="1"/>
    </xf>
    <xf numFmtId="0" fontId="11" fillId="7" borderId="0" xfId="2" applyFill="1" applyProtection="1">
      <protection hidden="1"/>
    </xf>
    <xf numFmtId="0" fontId="13" fillId="0" borderId="0" xfId="4" applyFont="1" applyProtection="1">
      <protection hidden="1"/>
    </xf>
    <xf numFmtId="0" fontId="24" fillId="0" borderId="0" xfId="4" applyFont="1" applyAlignment="1" applyProtection="1">
      <alignment vertical="center"/>
      <protection hidden="1"/>
    </xf>
    <xf numFmtId="0" fontId="13" fillId="0" borderId="0" xfId="4" applyFont="1" applyAlignment="1" applyProtection="1">
      <alignment vertical="center"/>
      <protection hidden="1"/>
    </xf>
    <xf numFmtId="0" fontId="25" fillId="0" borderId="4" xfId="4" applyFont="1" applyBorder="1" applyAlignment="1" applyProtection="1">
      <alignment vertical="center" wrapText="1"/>
      <protection hidden="1"/>
    </xf>
    <xf numFmtId="0" fontId="25" fillId="0" borderId="0" xfId="4" applyFont="1" applyBorder="1" applyAlignment="1" applyProtection="1">
      <alignment vertical="center" wrapText="1"/>
      <protection hidden="1"/>
    </xf>
    <xf numFmtId="0" fontId="13" fillId="0" borderId="4" xfId="4" applyFont="1" applyBorder="1" applyAlignment="1" applyProtection="1">
      <alignment vertical="center" wrapText="1"/>
      <protection hidden="1"/>
    </xf>
    <xf numFmtId="0" fontId="13" fillId="0" borderId="0" xfId="4" applyFont="1" applyBorder="1" applyAlignment="1" applyProtection="1">
      <alignment vertical="center" wrapText="1"/>
      <protection hidden="1"/>
    </xf>
    <xf numFmtId="0" fontId="13" fillId="0" borderId="0" xfId="4" applyFont="1" applyAlignment="1" applyProtection="1">
      <protection hidden="1"/>
    </xf>
    <xf numFmtId="0" fontId="1" fillId="0" borderId="0" xfId="4" applyFont="1" applyProtection="1">
      <protection hidden="1"/>
    </xf>
    <xf numFmtId="0" fontId="26" fillId="0" borderId="0" xfId="4" applyFont="1" applyFill="1" applyAlignment="1" applyProtection="1">
      <protection hidden="1"/>
    </xf>
    <xf numFmtId="0" fontId="27" fillId="0" borderId="0" xfId="4" applyFont="1" applyFill="1" applyProtection="1">
      <protection hidden="1"/>
    </xf>
    <xf numFmtId="0" fontId="9" fillId="0" borderId="0" xfId="4" applyFill="1" applyProtection="1">
      <protection hidden="1"/>
    </xf>
    <xf numFmtId="0" fontId="28" fillId="0" borderId="0" xfId="4" applyFont="1" applyFill="1" applyAlignment="1" applyProtection="1">
      <alignment vertical="center"/>
      <protection hidden="1"/>
    </xf>
    <xf numFmtId="0" fontId="9" fillId="5" borderId="0" xfId="4" applyFill="1" applyProtection="1">
      <protection hidden="1"/>
    </xf>
    <xf numFmtId="0" fontId="29" fillId="8" borderId="0" xfId="4" applyFont="1" applyFill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horizontal="left" vertical="center" indent="2"/>
      <protection hidden="1"/>
    </xf>
    <xf numFmtId="0" fontId="20" fillId="8" borderId="0" xfId="5" applyFont="1" applyFill="1" applyAlignment="1" applyProtection="1">
      <alignment horizontal="center" vertical="center"/>
      <protection hidden="1"/>
    </xf>
    <xf numFmtId="0" fontId="32" fillId="0" borderId="0" xfId="4" applyFont="1" applyAlignment="1" applyProtection="1">
      <alignment vertical="center"/>
      <protection hidden="1"/>
    </xf>
    <xf numFmtId="0" fontId="33" fillId="0" borderId="0" xfId="4" applyFont="1" applyAlignment="1" applyProtection="1">
      <alignment horizontal="center" vertical="center"/>
      <protection hidden="1"/>
    </xf>
    <xf numFmtId="0" fontId="34" fillId="0" borderId="0" xfId="4" applyFont="1" applyAlignment="1" applyProtection="1">
      <alignment vertical="center"/>
      <protection hidden="1"/>
    </xf>
    <xf numFmtId="0" fontId="9" fillId="0" borderId="0" xfId="4" applyProtection="1">
      <protection hidden="1"/>
    </xf>
    <xf numFmtId="0" fontId="24" fillId="0" borderId="0" xfId="4" applyFont="1" applyProtection="1">
      <protection hidden="1"/>
    </xf>
    <xf numFmtId="0" fontId="0" fillId="0" borderId="0" xfId="0" applyFill="1" applyProtection="1">
      <protection hidden="1"/>
    </xf>
    <xf numFmtId="0" fontId="28" fillId="0" borderId="0" xfId="4" applyFont="1" applyAlignment="1" applyProtection="1">
      <alignment vertical="center"/>
      <protection hidden="1"/>
    </xf>
    <xf numFmtId="0" fontId="28" fillId="0" borderId="0" xfId="4" applyFont="1" applyAlignment="1" applyProtection="1">
      <alignment vertical="center" wrapText="1"/>
      <protection hidden="1"/>
    </xf>
    <xf numFmtId="0" fontId="35" fillId="0" borderId="0" xfId="4" applyFont="1" applyFill="1" applyAlignment="1" applyProtection="1">
      <alignment horizontal="center" vertical="center"/>
      <protection hidden="1"/>
    </xf>
    <xf numFmtId="0" fontId="21" fillId="0" borderId="0" xfId="0" applyFont="1" applyFill="1" applyAlignment="1" applyProtection="1">
      <alignment horizontal="left" vertical="center" indent="2"/>
      <protection hidden="1"/>
    </xf>
    <xf numFmtId="0" fontId="36" fillId="0" borderId="0" xfId="5" applyFont="1" applyFill="1" applyAlignment="1" applyProtection="1">
      <alignment horizontal="center" vertical="center"/>
      <protection hidden="1"/>
    </xf>
    <xf numFmtId="0" fontId="37" fillId="0" borderId="0" xfId="4" applyFont="1" applyAlignment="1" applyProtection="1">
      <alignment horizontal="left" vertical="center"/>
      <protection hidden="1"/>
    </xf>
    <xf numFmtId="0" fontId="37" fillId="0" borderId="0" xfId="4" applyFont="1" applyAlignment="1" applyProtection="1">
      <alignment vertical="center"/>
      <protection hidden="1"/>
    </xf>
    <xf numFmtId="0" fontId="38" fillId="0" borderId="0" xfId="4" applyFont="1" applyProtection="1">
      <protection hidden="1"/>
    </xf>
    <xf numFmtId="0" fontId="26" fillId="0" borderId="0" xfId="4" applyFont="1" applyFill="1" applyProtection="1">
      <protection hidden="1"/>
    </xf>
    <xf numFmtId="0" fontId="3" fillId="2" borderId="4" xfId="0" applyFont="1" applyFill="1" applyBorder="1" applyAlignment="1" applyProtection="1">
      <alignment horizontal="left" vertical="center" indent="1"/>
      <protection hidden="1"/>
    </xf>
    <xf numFmtId="0" fontId="3" fillId="3" borderId="4" xfId="0" applyFont="1" applyFill="1" applyBorder="1" applyAlignment="1" applyProtection="1">
      <alignment horizontal="left" vertical="center" indent="1"/>
      <protection hidden="1"/>
    </xf>
    <xf numFmtId="0" fontId="0" fillId="4" borderId="4" xfId="0" applyFill="1" applyBorder="1" applyAlignment="1" applyProtection="1">
      <alignment horizontal="left" vertical="center" indent="1"/>
      <protection hidden="1"/>
    </xf>
    <xf numFmtId="0" fontId="0" fillId="0" borderId="4" xfId="0" applyBorder="1" applyAlignment="1" applyProtection="1">
      <alignment horizontal="left" vertical="center" wrapText="1" indent="1"/>
      <protection locked="0"/>
    </xf>
    <xf numFmtId="164" fontId="0" fillId="0" borderId="4" xfId="0" applyNumberFormat="1" applyBorder="1" applyAlignment="1" applyProtection="1">
      <alignment horizontal="left" vertical="center" wrapText="1" indent="1"/>
      <protection locked="0"/>
    </xf>
    <xf numFmtId="14" fontId="0" fillId="0" borderId="4" xfId="0" applyNumberFormat="1" applyBorder="1" applyAlignment="1" applyProtection="1">
      <alignment horizontal="left" vertical="center" indent="1"/>
      <protection locked="0"/>
    </xf>
    <xf numFmtId="0" fontId="5" fillId="0" borderId="0" xfId="0" applyFont="1" applyProtection="1">
      <protection hidden="1"/>
    </xf>
    <xf numFmtId="0" fontId="3" fillId="2" borderId="5" xfId="0" applyFont="1" applyFill="1" applyBorder="1" applyAlignment="1" applyProtection="1">
      <alignment horizontal="left" vertical="center" indent="1"/>
      <protection hidden="1"/>
    </xf>
    <xf numFmtId="0" fontId="3" fillId="3" borderId="4" xfId="0" applyFont="1" applyFill="1" applyBorder="1" applyAlignment="1" applyProtection="1">
      <alignment horizontal="left" vertical="center" shrinkToFit="1"/>
      <protection hidden="1"/>
    </xf>
    <xf numFmtId="0" fontId="6" fillId="4" borderId="4" xfId="0" applyFont="1" applyFill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left" vertical="center" wrapText="1" inden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 shrinkToFit="1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4" fontId="0" fillId="0" borderId="0" xfId="0" applyNumberFormat="1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vertical="center" wrapText="1" shrinkToFi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3" fillId="2" borderId="0" xfId="0" applyFont="1" applyFill="1" applyAlignment="1" applyProtection="1">
      <alignment horizontal="left" vertical="center" indent="1"/>
      <protection hidden="1"/>
    </xf>
  </cellXfs>
  <cellStyles count="6">
    <cellStyle name="Hiperlink" xfId="5" builtinId="8"/>
    <cellStyle name="Normal" xfId="0" builtinId="0"/>
    <cellStyle name="Normal 2" xfId="2"/>
    <cellStyle name="Normal 2 2" xfId="3"/>
    <cellStyle name="Normal 2 3" xfId="4"/>
    <cellStyle name="Porcentagem" xfId="1" builtinId="5"/>
  </cellStyles>
  <dxfs count="43">
    <dxf>
      <alignment horizontal="left" vertical="center" textRotation="0" indent="0" justifyLastLine="0" shrinkToFit="0" readingOrder="0"/>
      <protection locked="1" hidden="1"/>
    </dxf>
    <dxf>
      <alignment horizontal="left" vertical="center" textRotation="0" wrapText="1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.5"/>
        <color theme="1"/>
        <name val="Calibri"/>
        <scheme val="minor"/>
      </font>
      <alignment horizontal="left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relativeIndent="1" justifyLastLine="0" shrinkToFit="0" readingOrder="0"/>
      <protection locked="1" hidden="1"/>
    </dxf>
    <dxf>
      <numFmt numFmtId="164" formatCode="&quot;R$&quot;\ #,##0.00"/>
      <alignment horizontal="center" vertical="center" textRotation="0" wrapText="0" indent="0" justifyLastLine="0" shrinkToFit="0" readingOrder="0"/>
      <protection locked="1" hidden="1"/>
    </dxf>
    <dxf>
      <numFmt numFmtId="164" formatCode="&quot;R$&quot;\ #,##0.00"/>
      <alignment horizontal="center" vertical="center" textRotation="0" wrapText="0" indent="0" justifyLastLine="0" shrinkToFit="0" readingOrder="0"/>
      <protection locked="1" hidden="1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numFmt numFmtId="19" formatCode="dd/mm/yyyy"/>
      <alignment horizontal="center" vertical="center" textRotation="0" wrapText="0" indent="0" justifyLastLine="0" shrinkToFit="0" readingOrder="0"/>
      <protection locked="1" hidden="1"/>
    </dxf>
    <dxf>
      <numFmt numFmtId="19" formatCode="dd/mm/yyyy"/>
      <alignment horizontal="center" vertical="center" textRotation="0" wrapText="0" indent="0" justifyLastLine="0" shrinkToFit="0" readingOrder="0"/>
      <protection locked="1" hidden="1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numFmt numFmtId="19" formatCode="dd/mm/yyyy"/>
      <alignment horizontal="center" vertical="center" textRotation="0" wrapText="0" indent="0" justifyLastLine="0" shrinkToFit="0" readingOrder="0"/>
      <protection locked="1" hidden="1"/>
    </dxf>
    <dxf>
      <numFmt numFmtId="19" formatCode="dd/mm/yyyy"/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.5"/>
        <color theme="1"/>
        <name val="Calibri"/>
        <scheme val="minor"/>
      </font>
      <alignment horizontal="left" vertical="center" textRotation="0" wrapText="1" indent="0" justifyLastLine="0" shrinkToFit="1" readingOrder="0"/>
      <protection locked="1" hidden="1"/>
    </dxf>
    <dxf>
      <font>
        <strike val="0"/>
        <outline val="0"/>
        <shadow val="0"/>
        <u val="none"/>
        <vertAlign val="baseline"/>
        <sz val="10.5"/>
        <color theme="1"/>
        <name val="Calibri"/>
        <scheme val="minor"/>
      </font>
      <alignment horizontal="left" vertical="center" textRotation="0" wrapText="1" indent="0" justifyLastLine="0" shrinkToFit="1" readingOrder="0"/>
      <protection locked="1" hidden="1"/>
    </dxf>
    <dxf>
      <font>
        <strike val="0"/>
        <outline val="0"/>
        <shadow val="0"/>
        <u val="none"/>
        <vertAlign val="baseline"/>
        <sz val="10.5"/>
        <color theme="1"/>
        <name val="Calibri"/>
        <scheme val="minor"/>
      </font>
      <alignment horizontal="left" vertical="center" textRotation="0" wrapText="1" indent="0" justifyLastLine="0" shrinkToFit="1" readingOrder="0"/>
      <protection locked="1" hidden="1"/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 tint="-4.9989318521683403E-2"/>
      </font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00B050"/>
      </font>
      <fill>
        <patternFill>
          <bgColor rgb="FF00B050"/>
        </patternFill>
      </fill>
    </dxf>
    <dxf>
      <fill>
        <patternFill patternType="none">
          <bgColor auto="1"/>
        </patternFill>
      </fill>
    </dxf>
    <dxf>
      <border>
        <bottom style="thin">
          <color theme="0" tint="-0.24994659260841701"/>
        </bottom>
        <vertical/>
        <horizontal/>
      </border>
    </dxf>
    <dxf>
      <font>
        <color theme="4"/>
      </font>
      <fill>
        <patternFill>
          <bgColor theme="4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00B050"/>
      </font>
      <fill>
        <patternFill>
          <bgColor rgb="FF00B050"/>
        </patternFill>
      </fill>
    </dxf>
    <dxf>
      <fill>
        <patternFill patternType="none">
          <bgColor auto="1"/>
        </patternFill>
      </fill>
    </dxf>
    <dxf>
      <border>
        <bottom style="thin">
          <color theme="0" tint="-0.24994659260841701"/>
        </bottom>
        <vertical/>
        <horizontal/>
      </border>
    </dxf>
    <dxf>
      <font>
        <color theme="4"/>
      </font>
      <fill>
        <patternFill>
          <bgColor theme="4"/>
        </patternFill>
      </fill>
    </dxf>
    <dxf>
      <font>
        <color rgb="FFFFC000"/>
      </font>
      <fill>
        <patternFill>
          <bgColor rgb="FFFFC000"/>
        </patternFill>
      </fill>
    </dxf>
    <dxf>
      <font>
        <b/>
        <i val="0"/>
        <color theme="3"/>
      </font>
      <fill>
        <patternFill>
          <bgColor theme="4" tint="0.59996337778862885"/>
        </patternFill>
      </fill>
    </dxf>
    <dxf>
      <font>
        <b/>
        <i val="0"/>
        <color theme="1" tint="0.24994659260841701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theme="7" tint="-0.499984740745262"/>
      </font>
      <fill>
        <patternFill>
          <bgColor theme="7" tint="0.59996337778862885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Estilo de Tabela 1" defaultPivotStyle="PivotStyleLight16">
    <tableStyle name="Estilo de Tabela 1" pivot="0" count="2">
      <tableStyleElement type="wholeTable" dxfId="42"/>
      <tableStyleElement type="headerRow" dxfId="4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Das!$AA$6</c:f>
              <c:strCache>
                <c:ptCount val="1"/>
                <c:pt idx="0">
                  <c:v>Tarefas previstas</c:v>
                </c:pt>
              </c:strCache>
            </c:strRef>
          </c:tx>
          <c:invertIfNegative val="0"/>
          <c:dLbls>
            <c:spPr>
              <a:noFill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Das!$AB$6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1"/>
          <c:order val="1"/>
          <c:tx>
            <c:strRef>
              <c:f>Das!$AA$7</c:f>
              <c:strCache>
                <c:ptCount val="1"/>
                <c:pt idx="0">
                  <c:v>Tarefas concluídas</c:v>
                </c:pt>
              </c:strCache>
            </c:strRef>
          </c:tx>
          <c:invertIfNegative val="0"/>
          <c:dLbls>
            <c:spPr>
              <a:noFill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Das!$AB$7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20"/>
        <c:axId val="189083648"/>
        <c:axId val="189085184"/>
      </c:barChart>
      <c:catAx>
        <c:axId val="189083648"/>
        <c:scaling>
          <c:orientation val="minMax"/>
        </c:scaling>
        <c:delete val="1"/>
        <c:axPos val="b"/>
        <c:majorTickMark val="out"/>
        <c:minorTickMark val="none"/>
        <c:tickLblPos val="nextTo"/>
        <c:crossAx val="189085184"/>
        <c:crosses val="autoZero"/>
        <c:auto val="1"/>
        <c:lblAlgn val="ctr"/>
        <c:lblOffset val="100"/>
        <c:noMultiLvlLbl val="0"/>
      </c:catAx>
      <c:valAx>
        <c:axId val="189085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08364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Lbls>
            <c:spPr>
              <a:noFill/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Das!$AA$9:$AA$10</c:f>
              <c:strCache>
                <c:ptCount val="2"/>
                <c:pt idx="0">
                  <c:v>Custo previsto</c:v>
                </c:pt>
                <c:pt idx="1">
                  <c:v>Custo realizado</c:v>
                </c:pt>
              </c:strCache>
            </c:strRef>
          </c:cat>
          <c:val>
            <c:numRef>
              <c:f>Das!$AB$9:$AB$10</c:f>
              <c:numCache>
                <c:formatCode>"R$"\ #,##0.00</c:formatCode>
                <c:ptCount val="2"/>
                <c:pt idx="0">
                  <c:v>20000</c:v>
                </c:pt>
                <c:pt idx="1">
                  <c:v>11696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89129088"/>
        <c:axId val="189132800"/>
      </c:barChart>
      <c:catAx>
        <c:axId val="189129088"/>
        <c:scaling>
          <c:orientation val="minMax"/>
        </c:scaling>
        <c:delete val="0"/>
        <c:axPos val="b"/>
        <c:majorTickMark val="out"/>
        <c:minorTickMark val="none"/>
        <c:tickLblPos val="nextTo"/>
        <c:crossAx val="189132800"/>
        <c:crosses val="autoZero"/>
        <c:auto val="1"/>
        <c:lblAlgn val="ctr"/>
        <c:lblOffset val="100"/>
        <c:noMultiLvlLbl val="0"/>
      </c:catAx>
      <c:valAx>
        <c:axId val="189132800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189129088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</c:spPr>
    </c:plotArea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pt-BR" sz="1100" b="0"/>
              <a:t>Tarefas por fase</a:t>
            </a:r>
            <a:r>
              <a:rPr lang="pt-BR" sz="1100" b="0" baseline="0"/>
              <a:t> do projeto</a:t>
            </a:r>
            <a:endParaRPr lang="pt-BR" sz="1100" b="0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RelCus!$C$10</c:f>
              <c:strCache>
                <c:ptCount val="1"/>
                <c:pt idx="0">
                  <c:v>Tarefas previstas</c:v>
                </c:pt>
              </c:strCache>
            </c:strRef>
          </c:tx>
          <c:invertIfNegative val="0"/>
          <c:cat>
            <c:strRef>
              <c:f>RelCus!$B$11:$B$15</c:f>
              <c:strCache>
                <c:ptCount val="5"/>
                <c:pt idx="0">
                  <c:v>Análise SWOT</c:v>
                </c:pt>
                <c:pt idx="1">
                  <c:v>Identidade Organizacional</c:v>
                </c:pt>
                <c:pt idx="2">
                  <c:v>Definição de Objetivos</c:v>
                </c:pt>
                <c:pt idx="3">
                  <c:v>Mapa Estratégico BSC</c:v>
                </c:pt>
                <c:pt idx="4">
                  <c:v>Planos de Ação</c:v>
                </c:pt>
              </c:strCache>
            </c:strRef>
          </c:cat>
          <c:val>
            <c:numRef>
              <c:f>RelCus!$C$11:$C$15</c:f>
              <c:numCache>
                <c:formatCode>0</c:formatCode>
                <c:ptCount val="5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RelCus!$D$10</c:f>
              <c:strCache>
                <c:ptCount val="1"/>
                <c:pt idx="0">
                  <c:v>Tarefas concluídas</c:v>
                </c:pt>
              </c:strCache>
            </c:strRef>
          </c:tx>
          <c:invertIfNegative val="0"/>
          <c:cat>
            <c:strRef>
              <c:f>RelCus!$B$11:$B$15</c:f>
              <c:strCache>
                <c:ptCount val="5"/>
                <c:pt idx="0">
                  <c:v>Análise SWOT</c:v>
                </c:pt>
                <c:pt idx="1">
                  <c:v>Identidade Organizacional</c:v>
                </c:pt>
                <c:pt idx="2">
                  <c:v>Definição de Objetivos</c:v>
                </c:pt>
                <c:pt idx="3">
                  <c:v>Mapa Estratégico BSC</c:v>
                </c:pt>
                <c:pt idx="4">
                  <c:v>Planos de Ação</c:v>
                </c:pt>
              </c:strCache>
            </c:strRef>
          </c:cat>
          <c:val>
            <c:numRef>
              <c:f>RelCus!$D$11:$D$15</c:f>
              <c:numCache>
                <c:formatCode>0</c:formatCode>
                <c:ptCount val="5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89031936"/>
        <c:axId val="189033472"/>
      </c:barChart>
      <c:catAx>
        <c:axId val="189031936"/>
        <c:scaling>
          <c:orientation val="maxMin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BR"/>
          </a:p>
        </c:txPr>
        <c:crossAx val="189033472"/>
        <c:crosses val="autoZero"/>
        <c:auto val="1"/>
        <c:lblAlgn val="ctr"/>
        <c:lblOffset val="100"/>
        <c:noMultiLvlLbl val="0"/>
      </c:catAx>
      <c:valAx>
        <c:axId val="189033472"/>
        <c:scaling>
          <c:orientation val="minMax"/>
        </c:scaling>
        <c:delete val="1"/>
        <c:axPos val="t"/>
        <c:numFmt formatCode="0" sourceLinked="1"/>
        <c:majorTickMark val="out"/>
        <c:minorTickMark val="none"/>
        <c:tickLblPos val="nextTo"/>
        <c:crossAx val="18903193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pt-BR" sz="1100" b="0"/>
              <a:t>Custos por fase do projeto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RelCus!$H$10</c:f>
              <c:strCache>
                <c:ptCount val="1"/>
                <c:pt idx="0">
                  <c:v>Custo previsto (R$)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RelCus!$B$11:$B$15</c:f>
              <c:strCache>
                <c:ptCount val="5"/>
                <c:pt idx="0">
                  <c:v>Análise SWOT</c:v>
                </c:pt>
                <c:pt idx="1">
                  <c:v>Identidade Organizacional</c:v>
                </c:pt>
                <c:pt idx="2">
                  <c:v>Definição de Objetivos</c:v>
                </c:pt>
                <c:pt idx="3">
                  <c:v>Mapa Estratégico BSC</c:v>
                </c:pt>
                <c:pt idx="4">
                  <c:v>Planos de Ação</c:v>
                </c:pt>
              </c:strCache>
            </c:strRef>
          </c:cat>
          <c:val>
            <c:numRef>
              <c:f>RelCus!$H$11:$H$15</c:f>
              <c:numCache>
                <c:formatCode>"R$"\ #,##0.00</c:formatCode>
                <c:ptCount val="5"/>
                <c:pt idx="0">
                  <c:v>9756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RelCus!$I$10</c:f>
              <c:strCache>
                <c:ptCount val="1"/>
                <c:pt idx="0">
                  <c:v>Custo real (R$)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RelCus!$B$11:$B$15</c:f>
              <c:strCache>
                <c:ptCount val="5"/>
                <c:pt idx="0">
                  <c:v>Análise SWOT</c:v>
                </c:pt>
                <c:pt idx="1">
                  <c:v>Identidade Organizacional</c:v>
                </c:pt>
                <c:pt idx="2">
                  <c:v>Definição de Objetivos</c:v>
                </c:pt>
                <c:pt idx="3">
                  <c:v>Mapa Estratégico BSC</c:v>
                </c:pt>
                <c:pt idx="4">
                  <c:v>Planos de Ação</c:v>
                </c:pt>
              </c:strCache>
            </c:strRef>
          </c:cat>
          <c:val>
            <c:numRef>
              <c:f>RelCus!$I$11:$I$15</c:f>
              <c:numCache>
                <c:formatCode>"R$"\ #,##0.00</c:formatCode>
                <c:ptCount val="5"/>
                <c:pt idx="0">
                  <c:v>11696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89360384"/>
        <c:axId val="189370368"/>
      </c:barChart>
      <c:catAx>
        <c:axId val="189360384"/>
        <c:scaling>
          <c:orientation val="maxMin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BR"/>
          </a:p>
        </c:txPr>
        <c:crossAx val="189370368"/>
        <c:crosses val="autoZero"/>
        <c:auto val="1"/>
        <c:lblAlgn val="ctr"/>
        <c:lblOffset val="100"/>
        <c:noMultiLvlLbl val="0"/>
      </c:catAx>
      <c:valAx>
        <c:axId val="189370368"/>
        <c:scaling>
          <c:orientation val="minMax"/>
        </c:scaling>
        <c:delete val="1"/>
        <c:axPos val="t"/>
        <c:numFmt formatCode="&quot;R$&quot;\ #,##0.00" sourceLinked="1"/>
        <c:majorTickMark val="out"/>
        <c:minorTickMark val="none"/>
        <c:tickLblPos val="nextTo"/>
        <c:crossAx val="18936038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Percentual de conclusão por fase do projeto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RelCus!$E$10</c:f>
              <c:strCache>
                <c:ptCount val="1"/>
                <c:pt idx="0">
                  <c:v>Percentual de conclusão</c:v>
                </c:pt>
              </c:strCache>
            </c:strRef>
          </c:tx>
          <c:invertIfNegative val="0"/>
          <c:cat>
            <c:strRef>
              <c:f>RelCus!$B$11:$B$15</c:f>
              <c:strCache>
                <c:ptCount val="5"/>
                <c:pt idx="0">
                  <c:v>Análise SWOT</c:v>
                </c:pt>
                <c:pt idx="1">
                  <c:v>Identidade Organizacional</c:v>
                </c:pt>
                <c:pt idx="2">
                  <c:v>Definição de Objetivos</c:v>
                </c:pt>
                <c:pt idx="3">
                  <c:v>Mapa Estratégico BSC</c:v>
                </c:pt>
                <c:pt idx="4">
                  <c:v>Planos de Ação</c:v>
                </c:pt>
              </c:strCache>
            </c:strRef>
          </c:cat>
          <c:val>
            <c:numRef>
              <c:f>RelCus!$E$11:$E$15</c:f>
              <c:numCache>
                <c:formatCode>0%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89387520"/>
        <c:axId val="189389056"/>
      </c:barChart>
      <c:catAx>
        <c:axId val="189387520"/>
        <c:scaling>
          <c:orientation val="maxMin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BR"/>
          </a:p>
        </c:txPr>
        <c:crossAx val="189389056"/>
        <c:crosses val="autoZero"/>
        <c:auto val="1"/>
        <c:lblAlgn val="ctr"/>
        <c:lblOffset val="100"/>
        <c:noMultiLvlLbl val="0"/>
      </c:catAx>
      <c:valAx>
        <c:axId val="189389056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89387520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pt-BR" sz="1100" b="0"/>
              <a:t>Dias previstos</a:t>
            </a:r>
            <a:r>
              <a:rPr lang="pt-BR" sz="1100" b="0" baseline="0"/>
              <a:t> e realizados por fase do projeto</a:t>
            </a:r>
            <a:endParaRPr lang="pt-BR" sz="1100" b="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Das!$AB$12</c:f>
              <c:strCache>
                <c:ptCount val="1"/>
                <c:pt idx="0">
                  <c:v>Dias previsto</c:v>
                </c:pt>
              </c:strCache>
            </c:strRef>
          </c:tx>
          <c:invertIfNegative val="0"/>
          <c:cat>
            <c:strRef>
              <c:f>Das!$AA$13:$AA$17</c:f>
              <c:strCache>
                <c:ptCount val="5"/>
                <c:pt idx="0">
                  <c:v>Análise SWOT</c:v>
                </c:pt>
                <c:pt idx="1">
                  <c:v>Identidade Organizacional</c:v>
                </c:pt>
                <c:pt idx="2">
                  <c:v>Definição de Objetivos</c:v>
                </c:pt>
                <c:pt idx="3">
                  <c:v>Mapa Estratégico BSC</c:v>
                </c:pt>
                <c:pt idx="4">
                  <c:v>Planos de Ação</c:v>
                </c:pt>
              </c:strCache>
            </c:strRef>
          </c:cat>
          <c:val>
            <c:numRef>
              <c:f>Das!$AB$13:$AB$17</c:f>
              <c:numCache>
                <c:formatCode>General</c:formatCode>
                <c:ptCount val="5"/>
                <c:pt idx="0">
                  <c:v>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Das!$AC$12</c:f>
              <c:strCache>
                <c:ptCount val="1"/>
                <c:pt idx="0">
                  <c:v>Dias realizado</c:v>
                </c:pt>
              </c:strCache>
            </c:strRef>
          </c:tx>
          <c:invertIfNegative val="0"/>
          <c:cat>
            <c:strRef>
              <c:f>Das!$AA$13:$AA$17</c:f>
              <c:strCache>
                <c:ptCount val="5"/>
                <c:pt idx="0">
                  <c:v>Análise SWOT</c:v>
                </c:pt>
                <c:pt idx="1">
                  <c:v>Identidade Organizacional</c:v>
                </c:pt>
                <c:pt idx="2">
                  <c:v>Definição de Objetivos</c:v>
                </c:pt>
                <c:pt idx="3">
                  <c:v>Mapa Estratégico BSC</c:v>
                </c:pt>
                <c:pt idx="4">
                  <c:v>Planos de Ação</c:v>
                </c:pt>
              </c:strCache>
            </c:strRef>
          </c:cat>
          <c:val>
            <c:numRef>
              <c:f>Das!$AC$13:$AC$17</c:f>
              <c:numCache>
                <c:formatCode>General</c:formatCode>
                <c:ptCount val="5"/>
                <c:pt idx="0">
                  <c:v>262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189510400"/>
        <c:axId val="189511936"/>
      </c:barChart>
      <c:catAx>
        <c:axId val="18951040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BR"/>
          </a:p>
        </c:txPr>
        <c:crossAx val="189511936"/>
        <c:crosses val="autoZero"/>
        <c:auto val="1"/>
        <c:lblAlgn val="ctr"/>
        <c:lblOffset val="100"/>
        <c:noMultiLvlLbl val="0"/>
      </c:catAx>
      <c:valAx>
        <c:axId val="1895119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510400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solidFill>
            <a:schemeClr val="bg1">
              <a:lumMod val="95000"/>
            </a:schemeClr>
          </a:solidFill>
        </a:ln>
      </c:spPr>
    </c:plotArea>
    <c:legend>
      <c:legendPos val="r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Eap!A1"/><Relationship Id="rId7" Type="http://schemas.openxmlformats.org/officeDocument/2006/relationships/hyperlink" Target="#Das!A1"/><Relationship Id="rId2" Type="http://schemas.openxmlformats.org/officeDocument/2006/relationships/hyperlink" Target="#Pro!A1"/><Relationship Id="rId1" Type="http://schemas.openxmlformats.org/officeDocument/2006/relationships/image" Target="../media/image1.jpeg"/><Relationship Id="rId6" Type="http://schemas.openxmlformats.org/officeDocument/2006/relationships/hyperlink" Target="#RelCus!A1"/><Relationship Id="rId5" Type="http://schemas.openxmlformats.org/officeDocument/2006/relationships/hyperlink" Target="#Gant!A1"/><Relationship Id="rId4" Type="http://schemas.openxmlformats.org/officeDocument/2006/relationships/hyperlink" Target="#Cro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hyperlink" Target="#Sug!A1"/><Relationship Id="rId18" Type="http://schemas.openxmlformats.org/officeDocument/2006/relationships/hyperlink" Target="#Cro!A1"/><Relationship Id="rId3" Type="http://schemas.openxmlformats.org/officeDocument/2006/relationships/hyperlink" Target="https://www.instagram.com/souza_sistemas/" TargetMode="External"/><Relationship Id="rId21" Type="http://schemas.openxmlformats.org/officeDocument/2006/relationships/hyperlink" Target="#Das!A1"/><Relationship Id="rId7" Type="http://schemas.openxmlformats.org/officeDocument/2006/relationships/hyperlink" Target="https://www.youtube.com/c/FlavioSouza3350/featured" TargetMode="External"/><Relationship Id="rId12" Type="http://schemas.openxmlformats.org/officeDocument/2006/relationships/hyperlink" Target="#Duv!A1"/><Relationship Id="rId17" Type="http://schemas.openxmlformats.org/officeDocument/2006/relationships/hyperlink" Target="#Eap!A1"/><Relationship Id="rId2" Type="http://schemas.openxmlformats.org/officeDocument/2006/relationships/image" Target="../media/image5.png"/><Relationship Id="rId16" Type="http://schemas.openxmlformats.org/officeDocument/2006/relationships/hyperlink" Target="#Pro!A1"/><Relationship Id="rId20" Type="http://schemas.openxmlformats.org/officeDocument/2006/relationships/hyperlink" Target="#RelCus!A1"/><Relationship Id="rId1" Type="http://schemas.openxmlformats.org/officeDocument/2006/relationships/hyperlink" Target="https://souza.xyz/loja/" TargetMode="External"/><Relationship Id="rId6" Type="http://schemas.openxmlformats.org/officeDocument/2006/relationships/image" Target="../media/image7.png"/><Relationship Id="rId11" Type="http://schemas.openxmlformats.org/officeDocument/2006/relationships/hyperlink" Target="#Ini!A1"/><Relationship Id="rId5" Type="http://schemas.openxmlformats.org/officeDocument/2006/relationships/hyperlink" Target="https://www.facebook.com/souzasistemas" TargetMode="External"/><Relationship Id="rId15" Type="http://schemas.openxmlformats.org/officeDocument/2006/relationships/image" Target="../media/image1.jpeg"/><Relationship Id="rId10" Type="http://schemas.openxmlformats.org/officeDocument/2006/relationships/image" Target="../media/image9.png"/><Relationship Id="rId19" Type="http://schemas.openxmlformats.org/officeDocument/2006/relationships/hyperlink" Target="#Gant!A1"/><Relationship Id="rId4" Type="http://schemas.openxmlformats.org/officeDocument/2006/relationships/image" Target="../media/image6.png"/><Relationship Id="rId9" Type="http://schemas.openxmlformats.org/officeDocument/2006/relationships/hyperlink" Target="http://blog.souza.xyz/" TargetMode="External"/><Relationship Id="rId14" Type="http://schemas.openxmlformats.org/officeDocument/2006/relationships/hyperlink" Target="#Sou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Eap!A1"/><Relationship Id="rId7" Type="http://schemas.openxmlformats.org/officeDocument/2006/relationships/hyperlink" Target="#Das!A1"/><Relationship Id="rId2" Type="http://schemas.openxmlformats.org/officeDocument/2006/relationships/hyperlink" Target="#Pro!A1"/><Relationship Id="rId1" Type="http://schemas.openxmlformats.org/officeDocument/2006/relationships/image" Target="../media/image1.jpeg"/><Relationship Id="rId6" Type="http://schemas.openxmlformats.org/officeDocument/2006/relationships/hyperlink" Target="#RelCus!A1"/><Relationship Id="rId5" Type="http://schemas.openxmlformats.org/officeDocument/2006/relationships/hyperlink" Target="#Gant!A1"/><Relationship Id="rId4" Type="http://schemas.openxmlformats.org/officeDocument/2006/relationships/hyperlink" Target="#Cro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Eap!A1"/><Relationship Id="rId7" Type="http://schemas.openxmlformats.org/officeDocument/2006/relationships/hyperlink" Target="#Das!A1"/><Relationship Id="rId2" Type="http://schemas.openxmlformats.org/officeDocument/2006/relationships/hyperlink" Target="#Pro!A1"/><Relationship Id="rId1" Type="http://schemas.openxmlformats.org/officeDocument/2006/relationships/image" Target="../media/image1.jpeg"/><Relationship Id="rId6" Type="http://schemas.openxmlformats.org/officeDocument/2006/relationships/hyperlink" Target="#RelCus!A1"/><Relationship Id="rId5" Type="http://schemas.openxmlformats.org/officeDocument/2006/relationships/hyperlink" Target="#Gant!A1"/><Relationship Id="rId4" Type="http://schemas.openxmlformats.org/officeDocument/2006/relationships/hyperlink" Target="#Cro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Eap!A1"/><Relationship Id="rId7" Type="http://schemas.openxmlformats.org/officeDocument/2006/relationships/hyperlink" Target="#Das!A1"/><Relationship Id="rId2" Type="http://schemas.openxmlformats.org/officeDocument/2006/relationships/hyperlink" Target="#Pro!A1"/><Relationship Id="rId1" Type="http://schemas.openxmlformats.org/officeDocument/2006/relationships/image" Target="../media/image1.jpeg"/><Relationship Id="rId6" Type="http://schemas.openxmlformats.org/officeDocument/2006/relationships/hyperlink" Target="#RelCus!A1"/><Relationship Id="rId5" Type="http://schemas.openxmlformats.org/officeDocument/2006/relationships/hyperlink" Target="#Gant!A1"/><Relationship Id="rId4" Type="http://schemas.openxmlformats.org/officeDocument/2006/relationships/hyperlink" Target="#Cr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Eap!A1"/><Relationship Id="rId7" Type="http://schemas.openxmlformats.org/officeDocument/2006/relationships/hyperlink" Target="#Das!A1"/><Relationship Id="rId2" Type="http://schemas.openxmlformats.org/officeDocument/2006/relationships/hyperlink" Target="#Pro!A1"/><Relationship Id="rId1" Type="http://schemas.openxmlformats.org/officeDocument/2006/relationships/image" Target="../media/image1.jpeg"/><Relationship Id="rId6" Type="http://schemas.openxmlformats.org/officeDocument/2006/relationships/hyperlink" Target="#RelCus!A1"/><Relationship Id="rId5" Type="http://schemas.openxmlformats.org/officeDocument/2006/relationships/hyperlink" Target="#Gant!A1"/><Relationship Id="rId4" Type="http://schemas.openxmlformats.org/officeDocument/2006/relationships/hyperlink" Target="#Cro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Pro!A1"/><Relationship Id="rId13" Type="http://schemas.openxmlformats.org/officeDocument/2006/relationships/hyperlink" Target="#Das!A1"/><Relationship Id="rId3" Type="http://schemas.openxmlformats.org/officeDocument/2006/relationships/chart" Target="../charts/chart3.xml"/><Relationship Id="rId7" Type="http://schemas.openxmlformats.org/officeDocument/2006/relationships/image" Target="../media/image1.jpeg"/><Relationship Id="rId12" Type="http://schemas.openxmlformats.org/officeDocument/2006/relationships/hyperlink" Target="#RelCus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hyperlink" Target="#Gant!A1"/><Relationship Id="rId5" Type="http://schemas.openxmlformats.org/officeDocument/2006/relationships/chart" Target="../charts/chart5.xml"/><Relationship Id="rId10" Type="http://schemas.openxmlformats.org/officeDocument/2006/relationships/hyperlink" Target="#Cro!A1"/><Relationship Id="rId4" Type="http://schemas.openxmlformats.org/officeDocument/2006/relationships/chart" Target="../charts/chart4.xml"/><Relationship Id="rId9" Type="http://schemas.openxmlformats.org/officeDocument/2006/relationships/hyperlink" Target="#Eap!A1"/><Relationship Id="rId14" Type="http://schemas.openxmlformats.org/officeDocument/2006/relationships/hyperlink" Target="#Ini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youtube.com/watch?v=9gBYVkZgwYc&amp;list=PLrfhJOPFAvcv2-fptEYJdWNt4Is2nx6mF&amp;index=2" TargetMode="External"/><Relationship Id="rId13" Type="http://schemas.openxmlformats.org/officeDocument/2006/relationships/hyperlink" Target="https://www.youtube.com/watch?v=N8dul74wnsw&amp;list=PLrfhJOPFAvcv2-fptEYJdWNt4Is2nx6mF&amp;index=6" TargetMode="External"/><Relationship Id="rId18" Type="http://schemas.openxmlformats.org/officeDocument/2006/relationships/image" Target="../media/image1.jpeg"/><Relationship Id="rId3" Type="http://schemas.openxmlformats.org/officeDocument/2006/relationships/hyperlink" Target="#Cro!A1"/><Relationship Id="rId7" Type="http://schemas.openxmlformats.org/officeDocument/2006/relationships/hyperlink" Target="#Ini!A1"/><Relationship Id="rId12" Type="http://schemas.openxmlformats.org/officeDocument/2006/relationships/hyperlink" Target="https://www.youtube.com/watch?v=kBd5rKrLgh8&amp;list=PLrfhJOPFAvcv2-fptEYJdWNt4Is2nx6mF&amp;index=5" TargetMode="External"/><Relationship Id="rId17" Type="http://schemas.openxmlformats.org/officeDocument/2006/relationships/hyperlink" Target="#Sou!A1"/><Relationship Id="rId2" Type="http://schemas.openxmlformats.org/officeDocument/2006/relationships/hyperlink" Target="#Eap!A1"/><Relationship Id="rId16" Type="http://schemas.openxmlformats.org/officeDocument/2006/relationships/hyperlink" Target="#Sug!A1"/><Relationship Id="rId1" Type="http://schemas.openxmlformats.org/officeDocument/2006/relationships/hyperlink" Target="#Pro!A1"/><Relationship Id="rId6" Type="http://schemas.openxmlformats.org/officeDocument/2006/relationships/hyperlink" Target="#Das!A1"/><Relationship Id="rId11" Type="http://schemas.openxmlformats.org/officeDocument/2006/relationships/hyperlink" Target="https://www.youtube.com/watch?v=zLSwSpn79Mk&amp;list=PLrfhJOPFAvcv2-fptEYJdWNt4Is2nx6mF&amp;index=4" TargetMode="External"/><Relationship Id="rId5" Type="http://schemas.openxmlformats.org/officeDocument/2006/relationships/hyperlink" Target="#RelCus!A1"/><Relationship Id="rId15" Type="http://schemas.openxmlformats.org/officeDocument/2006/relationships/hyperlink" Target="#Duv!A1"/><Relationship Id="rId10" Type="http://schemas.openxmlformats.org/officeDocument/2006/relationships/hyperlink" Target="https://www.youtube.com/watch?v=_bfee02ub3c&amp;list=PLrfhJOPFAvcv2-fptEYJdWNt4Is2nx6mF&amp;index=3" TargetMode="External"/><Relationship Id="rId4" Type="http://schemas.openxmlformats.org/officeDocument/2006/relationships/hyperlink" Target="#Gant!A1"/><Relationship Id="rId9" Type="http://schemas.openxmlformats.org/officeDocument/2006/relationships/image" Target="../media/image2.png"/><Relationship Id="rId14" Type="http://schemas.openxmlformats.org/officeDocument/2006/relationships/hyperlink" Target="https://www.youtube.com/watch?v=xsS5Jee2WdQ&amp;list=PLrfhJOPFAvcv2-fptEYJdWNt4Is2nx6mF&amp;index=7" TargetMode="Externa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Cro!A1"/><Relationship Id="rId3" Type="http://schemas.openxmlformats.org/officeDocument/2006/relationships/hyperlink" Target="#Sug!A1"/><Relationship Id="rId7" Type="http://schemas.openxmlformats.org/officeDocument/2006/relationships/hyperlink" Target="#Eap!A1"/><Relationship Id="rId2" Type="http://schemas.openxmlformats.org/officeDocument/2006/relationships/hyperlink" Target="#Duv!A1"/><Relationship Id="rId1" Type="http://schemas.openxmlformats.org/officeDocument/2006/relationships/hyperlink" Target="#Ini!A1"/><Relationship Id="rId6" Type="http://schemas.openxmlformats.org/officeDocument/2006/relationships/hyperlink" Target="#Pro!A1"/><Relationship Id="rId11" Type="http://schemas.openxmlformats.org/officeDocument/2006/relationships/hyperlink" Target="#Das!A1"/><Relationship Id="rId5" Type="http://schemas.openxmlformats.org/officeDocument/2006/relationships/image" Target="../media/image1.jpeg"/><Relationship Id="rId10" Type="http://schemas.openxmlformats.org/officeDocument/2006/relationships/hyperlink" Target="#RelCus!A1"/><Relationship Id="rId4" Type="http://schemas.openxmlformats.org/officeDocument/2006/relationships/hyperlink" Target="#Sou!A1"/><Relationship Id="rId9" Type="http://schemas.openxmlformats.org/officeDocument/2006/relationships/hyperlink" Target="#Gant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13" Type="http://schemas.openxmlformats.org/officeDocument/2006/relationships/hyperlink" Target="#Gant!A1"/><Relationship Id="rId3" Type="http://schemas.openxmlformats.org/officeDocument/2006/relationships/hyperlink" Target="#Ini!A1"/><Relationship Id="rId7" Type="http://schemas.openxmlformats.org/officeDocument/2006/relationships/hyperlink" Target="https://souza.xyz/produto/pacote-de-planilhas-de-gestao-de-processos/" TargetMode="External"/><Relationship Id="rId12" Type="http://schemas.openxmlformats.org/officeDocument/2006/relationships/hyperlink" Target="#Cro!A1"/><Relationship Id="rId2" Type="http://schemas.openxmlformats.org/officeDocument/2006/relationships/image" Target="../media/image3.JPG"/><Relationship Id="rId1" Type="http://schemas.openxmlformats.org/officeDocument/2006/relationships/hyperlink" Target="https://souza.xyz/produto/pacote-com-todas-as-planilhas-da-souza-promocao-2019/" TargetMode="External"/><Relationship Id="rId6" Type="http://schemas.openxmlformats.org/officeDocument/2006/relationships/hyperlink" Target="#Sou!A1"/><Relationship Id="rId11" Type="http://schemas.openxmlformats.org/officeDocument/2006/relationships/hyperlink" Target="#Eap!A1"/><Relationship Id="rId5" Type="http://schemas.openxmlformats.org/officeDocument/2006/relationships/hyperlink" Target="#Sug!A1"/><Relationship Id="rId15" Type="http://schemas.openxmlformats.org/officeDocument/2006/relationships/hyperlink" Target="#Das!A1"/><Relationship Id="rId10" Type="http://schemas.openxmlformats.org/officeDocument/2006/relationships/hyperlink" Target="#Pro!A1"/><Relationship Id="rId4" Type="http://schemas.openxmlformats.org/officeDocument/2006/relationships/hyperlink" Target="#Duv!A1"/><Relationship Id="rId9" Type="http://schemas.openxmlformats.org/officeDocument/2006/relationships/image" Target="../media/image1.jpeg"/><Relationship Id="rId14" Type="http://schemas.openxmlformats.org/officeDocument/2006/relationships/hyperlink" Target="#RelCu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827027</xdr:colOff>
      <xdr:row>1</xdr:row>
      <xdr:rowOff>15000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1</xdr:col>
      <xdr:colOff>1885944</xdr:colOff>
      <xdr:row>0</xdr:row>
      <xdr:rowOff>0</xdr:rowOff>
    </xdr:from>
    <xdr:to>
      <xdr:col>2</xdr:col>
      <xdr:colOff>638169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2</xdr:col>
      <xdr:colOff>742944</xdr:colOff>
      <xdr:row>0</xdr:row>
      <xdr:rowOff>0</xdr:rowOff>
    </xdr:from>
    <xdr:to>
      <xdr:col>2</xdr:col>
      <xdr:colOff>1914519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2</xdr:col>
      <xdr:colOff>2009769</xdr:colOff>
      <xdr:row>0</xdr:row>
      <xdr:rowOff>0</xdr:rowOff>
    </xdr:from>
    <xdr:to>
      <xdr:col>2</xdr:col>
      <xdr:colOff>3181344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2</xdr:col>
      <xdr:colOff>3267069</xdr:colOff>
      <xdr:row>0</xdr:row>
      <xdr:rowOff>0</xdr:rowOff>
    </xdr:from>
    <xdr:to>
      <xdr:col>4</xdr:col>
      <xdr:colOff>333369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4</xdr:col>
      <xdr:colOff>409569</xdr:colOff>
      <xdr:row>0</xdr:row>
      <xdr:rowOff>0</xdr:rowOff>
    </xdr:from>
    <xdr:to>
      <xdr:col>6</xdr:col>
      <xdr:colOff>361944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6</xdr:col>
      <xdr:colOff>466719</xdr:colOff>
      <xdr:row>0</xdr:row>
      <xdr:rowOff>0</xdr:rowOff>
    </xdr:from>
    <xdr:to>
      <xdr:col>8</xdr:col>
      <xdr:colOff>419094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8</xdr:col>
      <xdr:colOff>504819</xdr:colOff>
      <xdr:row>0</xdr:row>
      <xdr:rowOff>0</xdr:rowOff>
    </xdr:from>
    <xdr:to>
      <xdr:col>10</xdr:col>
      <xdr:colOff>457194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8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4</xdr:row>
      <xdr:rowOff>57150</xdr:rowOff>
    </xdr:from>
    <xdr:to>
      <xdr:col>4</xdr:col>
      <xdr:colOff>202200</xdr:colOff>
      <xdr:row>10</xdr:row>
      <xdr:rowOff>240300</xdr:rowOff>
    </xdr:to>
    <xdr:grpSp>
      <xdr:nvGrpSpPr>
        <xdr:cNvPr id="2" name="Grupo 1">
          <a:hlinkClick xmlns:r="http://schemas.openxmlformats.org/officeDocument/2006/relationships" r:id="rId1"/>
        </xdr:cNvPr>
        <xdr:cNvGrpSpPr/>
      </xdr:nvGrpSpPr>
      <xdr:grpSpPr>
        <a:xfrm>
          <a:off x="133350" y="1295400"/>
          <a:ext cx="2412000" cy="2412000"/>
          <a:chOff x="133350" y="1295400"/>
          <a:chExt cx="2412000" cy="2412000"/>
        </a:xfrm>
      </xdr:grpSpPr>
      <xdr:sp macro="" textlink="">
        <xdr:nvSpPr>
          <xdr:cNvPr id="3" name="Retângulo 2"/>
          <xdr:cNvSpPr>
            <a:spLocks noChangeAspect="1"/>
          </xdr:cNvSpPr>
        </xdr:nvSpPr>
        <xdr:spPr>
          <a:xfrm>
            <a:off x="133350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133350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Planilhas Profissionais Prontas</a:t>
            </a:r>
          </a:p>
        </xdr:txBody>
      </xdr:sp>
      <xdr:sp macro="" textlink="">
        <xdr:nvSpPr>
          <xdr:cNvPr id="5" name="CaixaDeTexto 4"/>
          <xdr:cNvSpPr txBox="1"/>
        </xdr:nvSpPr>
        <xdr:spPr>
          <a:xfrm>
            <a:off x="133350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souzasistemas.com</a:t>
            </a:r>
          </a:p>
        </xdr:txBody>
      </xdr:sp>
      <xdr:pic>
        <xdr:nvPicPr>
          <xdr:cNvPr id="6" name="Imagem 5" descr="Excel icon PNG, ICO or ICNS | Free vector icons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biLevel thresh="2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00075" y="2047875"/>
            <a:ext cx="1440000" cy="144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absolute">
    <xdr:from>
      <xdr:col>4</xdr:col>
      <xdr:colOff>276225</xdr:colOff>
      <xdr:row>4</xdr:row>
      <xdr:rowOff>57150</xdr:rowOff>
    </xdr:from>
    <xdr:to>
      <xdr:col>7</xdr:col>
      <xdr:colOff>516525</xdr:colOff>
      <xdr:row>10</xdr:row>
      <xdr:rowOff>240300</xdr:rowOff>
    </xdr:to>
    <xdr:grpSp>
      <xdr:nvGrpSpPr>
        <xdr:cNvPr id="7" name="Grupo 6">
          <a:hlinkClick xmlns:r="http://schemas.openxmlformats.org/officeDocument/2006/relationships" r:id="rId3"/>
        </xdr:cNvPr>
        <xdr:cNvGrpSpPr/>
      </xdr:nvGrpSpPr>
      <xdr:grpSpPr>
        <a:xfrm>
          <a:off x="2619375" y="1295400"/>
          <a:ext cx="2412000" cy="2412000"/>
          <a:chOff x="2619375" y="1295400"/>
          <a:chExt cx="2412000" cy="2412000"/>
        </a:xfrm>
      </xdr:grpSpPr>
      <xdr:sp macro="" textlink="">
        <xdr:nvSpPr>
          <xdr:cNvPr id="8" name="Retângulo 7"/>
          <xdr:cNvSpPr>
            <a:spLocks noChangeAspect="1"/>
          </xdr:cNvSpPr>
        </xdr:nvSpPr>
        <xdr:spPr>
          <a:xfrm>
            <a:off x="2619375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9" name="CaixaDeTexto 8"/>
          <xdr:cNvSpPr txBox="1"/>
        </xdr:nvSpPr>
        <xdr:spPr>
          <a:xfrm>
            <a:off x="2619375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Instagram</a:t>
            </a:r>
          </a:p>
        </xdr:txBody>
      </xdr:sp>
      <xdr:sp macro="" textlink="">
        <xdr:nvSpPr>
          <xdr:cNvPr id="10" name="CaixaDeTexto 9"/>
          <xdr:cNvSpPr txBox="1"/>
        </xdr:nvSpPr>
        <xdr:spPr>
          <a:xfrm>
            <a:off x="2619375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instagram.com/souza_sistemas</a:t>
            </a:r>
          </a:p>
        </xdr:txBody>
      </xdr:sp>
      <xdr:pic>
        <xdr:nvPicPr>
          <xdr:cNvPr id="11" name="Imagem 10"/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3219450" y="2171700"/>
            <a:ext cx="1260000" cy="1260000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561975</xdr:colOff>
      <xdr:row>4</xdr:row>
      <xdr:rowOff>57150</xdr:rowOff>
    </xdr:from>
    <xdr:to>
      <xdr:col>11</xdr:col>
      <xdr:colOff>78375</xdr:colOff>
      <xdr:row>10</xdr:row>
      <xdr:rowOff>240300</xdr:rowOff>
    </xdr:to>
    <xdr:grpSp>
      <xdr:nvGrpSpPr>
        <xdr:cNvPr id="12" name="Grupo 11">
          <a:hlinkClick xmlns:r="http://schemas.openxmlformats.org/officeDocument/2006/relationships" r:id="rId5"/>
        </xdr:cNvPr>
        <xdr:cNvGrpSpPr/>
      </xdr:nvGrpSpPr>
      <xdr:grpSpPr>
        <a:xfrm>
          <a:off x="5076825" y="1295400"/>
          <a:ext cx="2412000" cy="2412000"/>
          <a:chOff x="5076825" y="1295400"/>
          <a:chExt cx="2412000" cy="2412000"/>
        </a:xfrm>
      </xdr:grpSpPr>
      <xdr:sp macro="" textlink="">
        <xdr:nvSpPr>
          <xdr:cNvPr id="13" name="Retângulo 12"/>
          <xdr:cNvSpPr>
            <a:spLocks noChangeAspect="1"/>
          </xdr:cNvSpPr>
        </xdr:nvSpPr>
        <xdr:spPr>
          <a:xfrm>
            <a:off x="5076825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" name="CaixaDeTexto 13"/>
          <xdr:cNvSpPr txBox="1"/>
        </xdr:nvSpPr>
        <xdr:spPr>
          <a:xfrm>
            <a:off x="5076825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Facebook</a:t>
            </a:r>
          </a:p>
        </xdr:txBody>
      </xdr:sp>
      <xdr:sp macro="" textlink="">
        <xdr:nvSpPr>
          <xdr:cNvPr id="15" name="CaixaDeTexto 14"/>
          <xdr:cNvSpPr txBox="1"/>
        </xdr:nvSpPr>
        <xdr:spPr>
          <a:xfrm>
            <a:off x="5076825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facebook.com/souzasistemas</a:t>
            </a:r>
          </a:p>
        </xdr:txBody>
      </xdr:sp>
      <xdr:pic>
        <xdr:nvPicPr>
          <xdr:cNvPr id="16" name="Imagem 15"/>
          <xdr:cNvPicPr>
            <a:picLocks noChangeAspect="1"/>
          </xdr:cNvPicPr>
        </xdr:nvPicPr>
        <xdr:blipFill>
          <a:blip xmlns:r="http://schemas.openxmlformats.org/officeDocument/2006/relationships" r:embed="rId6"/>
          <a:stretch>
            <a:fillRect/>
          </a:stretch>
        </xdr:blipFill>
        <xdr:spPr>
          <a:xfrm>
            <a:off x="5686425" y="2171700"/>
            <a:ext cx="1260000" cy="1260000"/>
          </a:xfrm>
          <a:prstGeom prst="rect">
            <a:avLst/>
          </a:prstGeom>
        </xdr:spPr>
      </xdr:pic>
    </xdr:grpSp>
    <xdr:clientData/>
  </xdr:twoCellAnchor>
  <xdr:twoCellAnchor editAs="absolute">
    <xdr:from>
      <xdr:col>11</xdr:col>
      <xdr:colOff>142875</xdr:colOff>
      <xdr:row>4</xdr:row>
      <xdr:rowOff>57150</xdr:rowOff>
    </xdr:from>
    <xdr:to>
      <xdr:col>14</xdr:col>
      <xdr:colOff>383175</xdr:colOff>
      <xdr:row>10</xdr:row>
      <xdr:rowOff>240300</xdr:rowOff>
    </xdr:to>
    <xdr:grpSp>
      <xdr:nvGrpSpPr>
        <xdr:cNvPr id="17" name="Grupo 16">
          <a:hlinkClick xmlns:r="http://schemas.openxmlformats.org/officeDocument/2006/relationships" r:id="rId7"/>
        </xdr:cNvPr>
        <xdr:cNvGrpSpPr/>
      </xdr:nvGrpSpPr>
      <xdr:grpSpPr>
        <a:xfrm>
          <a:off x="7553325" y="1295400"/>
          <a:ext cx="2412000" cy="2412000"/>
          <a:chOff x="7553325" y="1295400"/>
          <a:chExt cx="2412000" cy="2412000"/>
        </a:xfrm>
      </xdr:grpSpPr>
      <xdr:sp macro="" textlink="">
        <xdr:nvSpPr>
          <xdr:cNvPr id="18" name="Retângulo 17"/>
          <xdr:cNvSpPr>
            <a:spLocks noChangeAspect="1"/>
          </xdr:cNvSpPr>
        </xdr:nvSpPr>
        <xdr:spPr>
          <a:xfrm>
            <a:off x="7553325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" name="CaixaDeTexto 18"/>
          <xdr:cNvSpPr txBox="1"/>
        </xdr:nvSpPr>
        <xdr:spPr>
          <a:xfrm>
            <a:off x="7553325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Vídeo</a:t>
            </a:r>
            <a:r>
              <a:rPr lang="pt-BR" sz="1400" b="1" baseline="0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 Aulas de Excel Gratuito</a:t>
            </a:r>
            <a:endParaRPr lang="pt-BR" sz="1400" b="1">
              <a:solidFill>
                <a:srgbClr val="C00000"/>
              </a:solidFill>
              <a:latin typeface="Arial Narrow" panose="020B060602020203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0" name="CaixaDeTexto 19"/>
          <xdr:cNvSpPr txBox="1"/>
        </xdr:nvSpPr>
        <xdr:spPr>
          <a:xfrm>
            <a:off x="7553325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youtube.com/c/FlavioSouza3350</a:t>
            </a:r>
          </a:p>
        </xdr:txBody>
      </xdr:sp>
      <xdr:pic>
        <xdr:nvPicPr>
          <xdr:cNvPr id="21" name="Imagem 20"/>
          <xdr:cNvPicPr>
            <a:picLocks noChangeAspect="1"/>
          </xdr:cNvPicPr>
        </xdr:nvPicPr>
        <xdr:blipFill>
          <a:blip xmlns:r="http://schemas.openxmlformats.org/officeDocument/2006/relationships" r:embed="rId8"/>
          <a:stretch>
            <a:fillRect/>
          </a:stretch>
        </xdr:blipFill>
        <xdr:spPr>
          <a:xfrm>
            <a:off x="8143875" y="2171700"/>
            <a:ext cx="1260000" cy="1260000"/>
          </a:xfrm>
          <a:prstGeom prst="rect">
            <a:avLst/>
          </a:prstGeom>
        </xdr:spPr>
      </xdr:pic>
    </xdr:grpSp>
    <xdr:clientData/>
  </xdr:twoCellAnchor>
  <xdr:twoCellAnchor editAs="absolute">
    <xdr:from>
      <xdr:col>14</xdr:col>
      <xdr:colOff>447676</xdr:colOff>
      <xdr:row>4</xdr:row>
      <xdr:rowOff>57150</xdr:rowOff>
    </xdr:from>
    <xdr:to>
      <xdr:col>18</xdr:col>
      <xdr:colOff>192676</xdr:colOff>
      <xdr:row>10</xdr:row>
      <xdr:rowOff>240300</xdr:rowOff>
    </xdr:to>
    <xdr:grpSp>
      <xdr:nvGrpSpPr>
        <xdr:cNvPr id="22" name="Grupo 21">
          <a:hlinkClick xmlns:r="http://schemas.openxmlformats.org/officeDocument/2006/relationships" r:id="rId9"/>
        </xdr:cNvPr>
        <xdr:cNvGrpSpPr/>
      </xdr:nvGrpSpPr>
      <xdr:grpSpPr>
        <a:xfrm>
          <a:off x="10029826" y="1295400"/>
          <a:ext cx="2412000" cy="2412000"/>
          <a:chOff x="10029826" y="1295400"/>
          <a:chExt cx="2412000" cy="2412000"/>
        </a:xfrm>
      </xdr:grpSpPr>
      <xdr:sp macro="" textlink="">
        <xdr:nvSpPr>
          <xdr:cNvPr id="23" name="Retângulo 22"/>
          <xdr:cNvSpPr>
            <a:spLocks noChangeAspect="1"/>
          </xdr:cNvSpPr>
        </xdr:nvSpPr>
        <xdr:spPr>
          <a:xfrm>
            <a:off x="10029826" y="1295400"/>
            <a:ext cx="2412000" cy="2412000"/>
          </a:xfrm>
          <a:prstGeom prst="rect">
            <a:avLst/>
          </a:prstGeom>
          <a:solidFill>
            <a:schemeClr val="accent5"/>
          </a:solidFill>
          <a:ln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4" name="CaixaDeTexto 23"/>
          <xdr:cNvSpPr txBox="1"/>
        </xdr:nvSpPr>
        <xdr:spPr>
          <a:xfrm>
            <a:off x="10029826" y="1428750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1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Conteúdo</a:t>
            </a:r>
            <a:r>
              <a:rPr lang="pt-BR" sz="1400" b="1" baseline="0">
                <a:solidFill>
                  <a:srgbClr val="C00000"/>
                </a:solidFill>
                <a:latin typeface="Arial Narrow" panose="020B0606020202030204" pitchFamily="34" charset="0"/>
                <a:cs typeface="Arial" panose="020B0604020202020204" pitchFamily="34" charset="0"/>
              </a:rPr>
              <a:t> de Excel Gratuito</a:t>
            </a:r>
            <a:endParaRPr lang="pt-BR" sz="1400" b="1">
              <a:solidFill>
                <a:srgbClr val="C00000"/>
              </a:solidFill>
              <a:latin typeface="Arial Narrow" panose="020B060602020203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5" name="CaixaDeTexto 24"/>
          <xdr:cNvSpPr txBox="1"/>
        </xdr:nvSpPr>
        <xdr:spPr>
          <a:xfrm>
            <a:off x="10029826" y="1704975"/>
            <a:ext cx="24120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400" b="0" i="0">
                <a:solidFill>
                  <a:schemeClr val="bg1"/>
                </a:solidFill>
                <a:latin typeface="Arial Narrow" panose="020B0606020202030204" pitchFamily="34" charset="0"/>
              </a:rPr>
              <a:t>blog.souza.xyz/</a:t>
            </a:r>
          </a:p>
        </xdr:txBody>
      </xdr:sp>
      <xdr:pic>
        <xdr:nvPicPr>
          <xdr:cNvPr id="26" name="Imagem 25"/>
          <xdr:cNvPicPr>
            <a:picLocks noChangeAspect="1"/>
          </xdr:cNvPicPr>
        </xdr:nvPicPr>
        <xdr:blipFill>
          <a:blip xmlns:r="http://schemas.openxmlformats.org/officeDocument/2006/relationships" r:embed="rId10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10696575" y="2265975"/>
            <a:ext cx="1080000" cy="1080000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8196</xdr:colOff>
      <xdr:row>1</xdr:row>
      <xdr:rowOff>57150</xdr:rowOff>
    </xdr:from>
    <xdr:to>
      <xdr:col>5</xdr:col>
      <xdr:colOff>220296</xdr:colOff>
      <xdr:row>2</xdr:row>
      <xdr:rowOff>38100</xdr:rowOff>
    </xdr:to>
    <xdr:sp macro="" textlink="">
      <xdr:nvSpPr>
        <xdr:cNvPr id="31" name="Retângulo 3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DA51B8B2-F2D7-4326-A77A-BE56CE7C72D4}"/>
            </a:ext>
          </a:extLst>
        </xdr:cNvPr>
        <xdr:cNvSpPr/>
      </xdr:nvSpPr>
      <xdr:spPr>
        <a:xfrm>
          <a:off x="2351346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Passo a passo</a:t>
          </a:r>
        </a:p>
      </xdr:txBody>
    </xdr:sp>
    <xdr:clientData/>
  </xdr:twoCellAnchor>
  <xdr:twoCellAnchor editAs="absolute">
    <xdr:from>
      <xdr:col>5</xdr:col>
      <xdr:colOff>266694</xdr:colOff>
      <xdr:row>1</xdr:row>
      <xdr:rowOff>57150</xdr:rowOff>
    </xdr:from>
    <xdr:to>
      <xdr:col>6</xdr:col>
      <xdr:colOff>478794</xdr:colOff>
      <xdr:row>2</xdr:row>
      <xdr:rowOff>38100</xdr:rowOff>
    </xdr:to>
    <xdr:sp macro="" textlink="">
      <xdr:nvSpPr>
        <xdr:cNvPr id="32" name="Retângulo 31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3333744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Dúvidas</a:t>
          </a:r>
        </a:p>
      </xdr:txBody>
    </xdr:sp>
    <xdr:clientData/>
  </xdr:twoCellAnchor>
  <xdr:twoCellAnchor editAs="absolute">
    <xdr:from>
      <xdr:col>6</xdr:col>
      <xdr:colOff>533393</xdr:colOff>
      <xdr:row>1</xdr:row>
      <xdr:rowOff>57150</xdr:rowOff>
    </xdr:from>
    <xdr:to>
      <xdr:col>8</xdr:col>
      <xdr:colOff>21593</xdr:colOff>
      <xdr:row>2</xdr:row>
      <xdr:rowOff>38100</xdr:rowOff>
    </xdr:to>
    <xdr:sp macro="" textlink="">
      <xdr:nvSpPr>
        <xdr:cNvPr id="36" name="Retângulo 35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4324343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Sugestões</a:t>
          </a:r>
        </a:p>
      </xdr:txBody>
    </xdr:sp>
    <xdr:clientData/>
  </xdr:twoCellAnchor>
  <xdr:twoCellAnchor editAs="absolute">
    <xdr:from>
      <xdr:col>8</xdr:col>
      <xdr:colOff>76193</xdr:colOff>
      <xdr:row>1</xdr:row>
      <xdr:rowOff>57150</xdr:rowOff>
    </xdr:from>
    <xdr:to>
      <xdr:col>9</xdr:col>
      <xdr:colOff>288293</xdr:colOff>
      <xdr:row>2</xdr:row>
      <xdr:rowOff>38100</xdr:rowOff>
    </xdr:to>
    <xdr:sp macro="" textlink="">
      <xdr:nvSpPr>
        <xdr:cNvPr id="37" name="Retângulo 36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5314943" y="438150"/>
          <a:ext cx="936000" cy="295275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Sobre nós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103127</xdr:colOff>
      <xdr:row>1</xdr:row>
      <xdr:rowOff>15000</xdr:rowOff>
    </xdr:to>
    <xdr:pic>
      <xdr:nvPicPr>
        <xdr:cNvPr id="38" name="Imagem 37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3</xdr:col>
      <xdr:colOff>438144</xdr:colOff>
      <xdr:row>0</xdr:row>
      <xdr:rowOff>0</xdr:rowOff>
    </xdr:from>
    <xdr:to>
      <xdr:col>5</xdr:col>
      <xdr:colOff>171444</xdr:colOff>
      <xdr:row>1</xdr:row>
      <xdr:rowOff>15000</xdr:rowOff>
    </xdr:to>
    <xdr:sp macro="" textlink="">
      <xdr:nvSpPr>
        <xdr:cNvPr id="39" name="Retângulo 38">
          <a:hlinkClick xmlns:r="http://schemas.openxmlformats.org/officeDocument/2006/relationships" r:id="rId16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5</xdr:col>
      <xdr:colOff>276219</xdr:colOff>
      <xdr:row>0</xdr:row>
      <xdr:rowOff>0</xdr:rowOff>
    </xdr:from>
    <xdr:to>
      <xdr:col>6</xdr:col>
      <xdr:colOff>723894</xdr:colOff>
      <xdr:row>1</xdr:row>
      <xdr:rowOff>15000</xdr:rowOff>
    </xdr:to>
    <xdr:sp macro="" textlink="">
      <xdr:nvSpPr>
        <xdr:cNvPr id="40" name="Retângulo 39">
          <a:hlinkClick xmlns:r="http://schemas.openxmlformats.org/officeDocument/2006/relationships" r:id="rId17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7</xdr:col>
      <xdr:colOff>95244</xdr:colOff>
      <xdr:row>0</xdr:row>
      <xdr:rowOff>0</xdr:rowOff>
    </xdr:from>
    <xdr:to>
      <xdr:col>8</xdr:col>
      <xdr:colOff>542919</xdr:colOff>
      <xdr:row>1</xdr:row>
      <xdr:rowOff>15000</xdr:rowOff>
    </xdr:to>
    <xdr:sp macro="" textlink="">
      <xdr:nvSpPr>
        <xdr:cNvPr id="41" name="Retângulo 40">
          <a:hlinkClick xmlns:r="http://schemas.openxmlformats.org/officeDocument/2006/relationships" r:id="rId18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8</xdr:col>
      <xdr:colOff>628644</xdr:colOff>
      <xdr:row>0</xdr:row>
      <xdr:rowOff>0</xdr:rowOff>
    </xdr:from>
    <xdr:to>
      <xdr:col>10</xdr:col>
      <xdr:colOff>352419</xdr:colOff>
      <xdr:row>1</xdr:row>
      <xdr:rowOff>15000</xdr:rowOff>
    </xdr:to>
    <xdr:sp macro="" textlink="">
      <xdr:nvSpPr>
        <xdr:cNvPr id="42" name="Retângulo 41">
          <a:hlinkClick xmlns:r="http://schemas.openxmlformats.org/officeDocument/2006/relationships" r:id="rId19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10</xdr:col>
      <xdr:colOff>428619</xdr:colOff>
      <xdr:row>0</xdr:row>
      <xdr:rowOff>0</xdr:rowOff>
    </xdr:from>
    <xdr:to>
      <xdr:col>12</xdr:col>
      <xdr:colOff>152394</xdr:colOff>
      <xdr:row>1</xdr:row>
      <xdr:rowOff>15000</xdr:rowOff>
    </xdr:to>
    <xdr:sp macro="" textlink="">
      <xdr:nvSpPr>
        <xdr:cNvPr id="43" name="Retângulo 42">
          <a:hlinkClick xmlns:r="http://schemas.openxmlformats.org/officeDocument/2006/relationships" r:id="rId20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12</xdr:col>
      <xdr:colOff>257169</xdr:colOff>
      <xdr:row>0</xdr:row>
      <xdr:rowOff>0</xdr:rowOff>
    </xdr:from>
    <xdr:to>
      <xdr:col>13</xdr:col>
      <xdr:colOff>704844</xdr:colOff>
      <xdr:row>1</xdr:row>
      <xdr:rowOff>15000</xdr:rowOff>
    </xdr:to>
    <xdr:sp macro="" textlink="">
      <xdr:nvSpPr>
        <xdr:cNvPr id="44" name="Retângulo 43">
          <a:hlinkClick xmlns:r="http://schemas.openxmlformats.org/officeDocument/2006/relationships" r:id="rId21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14</xdr:col>
      <xdr:colOff>66669</xdr:colOff>
      <xdr:row>0</xdr:row>
      <xdr:rowOff>0</xdr:rowOff>
    </xdr:from>
    <xdr:to>
      <xdr:col>15</xdr:col>
      <xdr:colOff>514344</xdr:colOff>
      <xdr:row>1</xdr:row>
      <xdr:rowOff>15000</xdr:rowOff>
    </xdr:to>
    <xdr:sp macro="" textlink="">
      <xdr:nvSpPr>
        <xdr:cNvPr id="45" name="Retângulo 44">
          <a:hlinkClick xmlns:r="http://schemas.openxmlformats.org/officeDocument/2006/relationships" r:id="rId11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331727</xdr:colOff>
      <xdr:row>1</xdr:row>
      <xdr:rowOff>15000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1390644</xdr:colOff>
      <xdr:row>0</xdr:row>
      <xdr:rowOff>0</xdr:rowOff>
    </xdr:from>
    <xdr:to>
      <xdr:col>5</xdr:col>
      <xdr:colOff>66669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5</xdr:col>
      <xdr:colOff>171444</xdr:colOff>
      <xdr:row>0</xdr:row>
      <xdr:rowOff>0</xdr:rowOff>
    </xdr:from>
    <xdr:to>
      <xdr:col>5</xdr:col>
      <xdr:colOff>1343019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5</xdr:col>
      <xdr:colOff>1438269</xdr:colOff>
      <xdr:row>0</xdr:row>
      <xdr:rowOff>0</xdr:rowOff>
    </xdr:from>
    <xdr:to>
      <xdr:col>8</xdr:col>
      <xdr:colOff>114294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8</xdr:col>
      <xdr:colOff>200019</xdr:colOff>
      <xdr:row>0</xdr:row>
      <xdr:rowOff>0</xdr:rowOff>
    </xdr:from>
    <xdr:to>
      <xdr:col>8</xdr:col>
      <xdr:colOff>1371594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8</xdr:col>
      <xdr:colOff>1447794</xdr:colOff>
      <xdr:row>0</xdr:row>
      <xdr:rowOff>0</xdr:rowOff>
    </xdr:from>
    <xdr:to>
      <xdr:col>11</xdr:col>
      <xdr:colOff>123819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11</xdr:col>
      <xdr:colOff>228594</xdr:colOff>
      <xdr:row>0</xdr:row>
      <xdr:rowOff>0</xdr:rowOff>
    </xdr:from>
    <xdr:to>
      <xdr:col>11</xdr:col>
      <xdr:colOff>1400169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11</xdr:col>
      <xdr:colOff>1485894</xdr:colOff>
      <xdr:row>0</xdr:row>
      <xdr:rowOff>0</xdr:rowOff>
    </xdr:from>
    <xdr:to>
      <xdr:col>14</xdr:col>
      <xdr:colOff>161919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8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827027</xdr:colOff>
      <xdr:row>1</xdr:row>
      <xdr:rowOff>15000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2</xdr:col>
      <xdr:colOff>466719</xdr:colOff>
      <xdr:row>0</xdr:row>
      <xdr:rowOff>0</xdr:rowOff>
    </xdr:from>
    <xdr:to>
      <xdr:col>3</xdr:col>
      <xdr:colOff>219069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3</xdr:col>
      <xdr:colOff>323844</xdr:colOff>
      <xdr:row>0</xdr:row>
      <xdr:rowOff>0</xdr:rowOff>
    </xdr:from>
    <xdr:to>
      <xdr:col>3</xdr:col>
      <xdr:colOff>1495419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4</xdr:col>
      <xdr:colOff>9519</xdr:colOff>
      <xdr:row>0</xdr:row>
      <xdr:rowOff>0</xdr:rowOff>
    </xdr:from>
    <xdr:to>
      <xdr:col>5</xdr:col>
      <xdr:colOff>371469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5</xdr:col>
      <xdr:colOff>457194</xdr:colOff>
      <xdr:row>0</xdr:row>
      <xdr:rowOff>0</xdr:rowOff>
    </xdr:from>
    <xdr:to>
      <xdr:col>7</xdr:col>
      <xdr:colOff>266694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7</xdr:col>
      <xdr:colOff>342894</xdr:colOff>
      <xdr:row>0</xdr:row>
      <xdr:rowOff>0</xdr:rowOff>
    </xdr:from>
    <xdr:to>
      <xdr:col>8</xdr:col>
      <xdr:colOff>704844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8</xdr:col>
      <xdr:colOff>809619</xdr:colOff>
      <xdr:row>0</xdr:row>
      <xdr:rowOff>0</xdr:rowOff>
    </xdr:from>
    <xdr:to>
      <xdr:col>11</xdr:col>
      <xdr:colOff>85719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11</xdr:col>
      <xdr:colOff>171444</xdr:colOff>
      <xdr:row>0</xdr:row>
      <xdr:rowOff>0</xdr:rowOff>
    </xdr:from>
    <xdr:to>
      <xdr:col>12</xdr:col>
      <xdr:colOff>533394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8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4</xdr:row>
      <xdr:rowOff>95249</xdr:rowOff>
    </xdr:from>
    <xdr:to>
      <xdr:col>1</xdr:col>
      <xdr:colOff>1564718</xdr:colOff>
      <xdr:row>5</xdr:row>
      <xdr:rowOff>111224</xdr:rowOff>
    </xdr:to>
    <xdr:grpSp>
      <xdr:nvGrpSpPr>
        <xdr:cNvPr id="10" name="Grupo 9"/>
        <xdr:cNvGrpSpPr/>
      </xdr:nvGrpSpPr>
      <xdr:grpSpPr>
        <a:xfrm>
          <a:off x="314325" y="1314449"/>
          <a:ext cx="1431368" cy="216000"/>
          <a:chOff x="180975" y="847724"/>
          <a:chExt cx="1431368" cy="216000"/>
        </a:xfrm>
      </xdr:grpSpPr>
      <xdr:sp macro="" textlink="">
        <xdr:nvSpPr>
          <xdr:cNvPr id="2" name="CaixaDeTexto 1">
            <a:extLst>
              <a:ext uri="{FF2B5EF4-FFF2-40B4-BE49-F238E27FC236}"/>
            </a:extLst>
          </xdr:cNvPr>
          <xdr:cNvSpPr txBox="1"/>
        </xdr:nvSpPr>
        <xdr:spPr>
          <a:xfrm>
            <a:off x="532343" y="847724"/>
            <a:ext cx="1080000" cy="2160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>
            <a:spAutoFit/>
          </a:bodyPr>
          <a:lstStyle/>
          <a:p>
            <a:r>
              <a:rPr lang="pt-BR" sz="1100" b="1">
                <a:solidFill>
                  <a:schemeClr val="tx1">
                    <a:lumMod val="75000"/>
                    <a:lumOff val="25000"/>
                  </a:schemeClr>
                </a:solidFill>
              </a:rPr>
              <a:t>Previsto com Real</a:t>
            </a:r>
          </a:p>
        </xdr:txBody>
      </xdr:sp>
      <xdr:sp macro="" textlink="">
        <xdr:nvSpPr>
          <xdr:cNvPr id="5" name="CaixaDeTexto 4">
            <a:extLst>
              <a:ext uri="{FF2B5EF4-FFF2-40B4-BE49-F238E27FC236}"/>
            </a:extLst>
          </xdr:cNvPr>
          <xdr:cNvSpPr txBox="1"/>
        </xdr:nvSpPr>
        <xdr:spPr>
          <a:xfrm>
            <a:off x="180975" y="847725"/>
            <a:ext cx="317500" cy="211666"/>
          </a:xfrm>
          <a:prstGeom prst="rect">
            <a:avLst/>
          </a:prstGeom>
          <a:solidFill>
            <a:srgbClr val="F2B800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pt-BR"/>
          </a:p>
        </xdr:txBody>
      </xdr:sp>
    </xdr:grpSp>
    <xdr:clientData/>
  </xdr:twoCellAnchor>
  <xdr:twoCellAnchor editAs="oneCell">
    <xdr:from>
      <xdr:col>2</xdr:col>
      <xdr:colOff>193675</xdr:colOff>
      <xdr:row>4</xdr:row>
      <xdr:rowOff>95249</xdr:rowOff>
    </xdr:from>
    <xdr:to>
      <xdr:col>3</xdr:col>
      <xdr:colOff>452166</xdr:colOff>
      <xdr:row>5</xdr:row>
      <xdr:rowOff>111224</xdr:rowOff>
    </xdr:to>
    <xdr:grpSp>
      <xdr:nvGrpSpPr>
        <xdr:cNvPr id="9" name="Grupo 8"/>
        <xdr:cNvGrpSpPr/>
      </xdr:nvGrpSpPr>
      <xdr:grpSpPr>
        <a:xfrm>
          <a:off x="2022475" y="1314449"/>
          <a:ext cx="896666" cy="216000"/>
          <a:chOff x="2365375" y="847724"/>
          <a:chExt cx="896666" cy="216000"/>
        </a:xfrm>
      </xdr:grpSpPr>
      <xdr:sp macro="" textlink="">
        <xdr:nvSpPr>
          <xdr:cNvPr id="3" name="CaixaDeTexto 2">
            <a:extLst>
              <a:ext uri="{FF2B5EF4-FFF2-40B4-BE49-F238E27FC236}"/>
            </a:extLst>
          </xdr:cNvPr>
          <xdr:cNvSpPr txBox="1"/>
        </xdr:nvSpPr>
        <xdr:spPr>
          <a:xfrm>
            <a:off x="2722041" y="847724"/>
            <a:ext cx="540000" cy="2160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>
            <a:spAutoFit/>
          </a:bodyPr>
          <a:lstStyle/>
          <a:p>
            <a:r>
              <a:rPr lang="pt-BR" sz="1100" b="1">
                <a:solidFill>
                  <a:schemeClr val="tx1">
                    <a:lumMod val="75000"/>
                    <a:lumOff val="25000"/>
                  </a:schemeClr>
                </a:solidFill>
              </a:rPr>
              <a:t>Previsto</a:t>
            </a:r>
          </a:p>
        </xdr:txBody>
      </xdr:sp>
      <xdr:sp macro="" textlink="">
        <xdr:nvSpPr>
          <xdr:cNvPr id="6" name="CaixaDeTexto 5">
            <a:extLst>
              <a:ext uri="{FF2B5EF4-FFF2-40B4-BE49-F238E27FC236}"/>
            </a:extLst>
          </xdr:cNvPr>
          <xdr:cNvSpPr txBox="1"/>
        </xdr:nvSpPr>
        <xdr:spPr>
          <a:xfrm>
            <a:off x="2365375" y="847725"/>
            <a:ext cx="317501" cy="194732"/>
          </a:xfrm>
          <a:prstGeom prst="rect">
            <a:avLst/>
          </a:prstGeom>
          <a:solidFill>
            <a:srgbClr val="55B03E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pt-BR"/>
          </a:p>
        </xdr:txBody>
      </xdr:sp>
    </xdr:grpSp>
    <xdr:clientData/>
  </xdr:twoCellAnchor>
  <xdr:twoCellAnchor editAs="oneCell">
    <xdr:from>
      <xdr:col>4</xdr:col>
      <xdr:colOff>153459</xdr:colOff>
      <xdr:row>4</xdr:row>
      <xdr:rowOff>95249</xdr:rowOff>
    </xdr:from>
    <xdr:to>
      <xdr:col>5</xdr:col>
      <xdr:colOff>186419</xdr:colOff>
      <xdr:row>5</xdr:row>
      <xdr:rowOff>111224</xdr:rowOff>
    </xdr:to>
    <xdr:grpSp>
      <xdr:nvGrpSpPr>
        <xdr:cNvPr id="8" name="Grupo 7"/>
        <xdr:cNvGrpSpPr/>
      </xdr:nvGrpSpPr>
      <xdr:grpSpPr>
        <a:xfrm>
          <a:off x="3258609" y="1314449"/>
          <a:ext cx="671135" cy="216000"/>
          <a:chOff x="3906309" y="847724"/>
          <a:chExt cx="671135" cy="216000"/>
        </a:xfrm>
      </xdr:grpSpPr>
      <xdr:sp macro="" textlink="">
        <xdr:nvSpPr>
          <xdr:cNvPr id="4" name="CaixaDeTexto 3">
            <a:extLst>
              <a:ext uri="{FF2B5EF4-FFF2-40B4-BE49-F238E27FC236}"/>
            </a:extLst>
          </xdr:cNvPr>
          <xdr:cNvSpPr txBox="1"/>
        </xdr:nvSpPr>
        <xdr:spPr>
          <a:xfrm>
            <a:off x="4253444" y="847724"/>
            <a:ext cx="324000" cy="2160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>
            <a:spAutoFit/>
          </a:bodyPr>
          <a:lstStyle/>
          <a:p>
            <a:r>
              <a:rPr lang="pt-BR" sz="1100" b="1">
                <a:solidFill>
                  <a:schemeClr val="tx1">
                    <a:lumMod val="75000"/>
                    <a:lumOff val="25000"/>
                  </a:schemeClr>
                </a:solidFill>
              </a:rPr>
              <a:t>Real</a:t>
            </a:r>
          </a:p>
        </xdr:txBody>
      </xdr:sp>
      <xdr:sp macro="" textlink="">
        <xdr:nvSpPr>
          <xdr:cNvPr id="7" name="CaixaDeTexto 6">
            <a:extLst>
              <a:ext uri="{FF2B5EF4-FFF2-40B4-BE49-F238E27FC236}"/>
            </a:extLst>
          </xdr:cNvPr>
          <xdr:cNvSpPr txBox="1"/>
        </xdr:nvSpPr>
        <xdr:spPr>
          <a:xfrm>
            <a:off x="3906309" y="847725"/>
            <a:ext cx="317500" cy="194732"/>
          </a:xfrm>
          <a:prstGeom prst="rect">
            <a:avLst/>
          </a:prstGeom>
          <a:solidFill>
            <a:srgbClr val="6699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pt-BR"/>
          </a:p>
        </xdr:txBody>
      </xdr:sp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827027</xdr:colOff>
      <xdr:row>1</xdr:row>
      <xdr:rowOff>15000</xdr:rowOff>
    </xdr:to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2</xdr:col>
      <xdr:colOff>238119</xdr:colOff>
      <xdr:row>0</xdr:row>
      <xdr:rowOff>0</xdr:rowOff>
    </xdr:from>
    <xdr:to>
      <xdr:col>4</xdr:col>
      <xdr:colOff>133344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2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4</xdr:col>
      <xdr:colOff>238119</xdr:colOff>
      <xdr:row>0</xdr:row>
      <xdr:rowOff>0</xdr:rowOff>
    </xdr:from>
    <xdr:to>
      <xdr:col>6</xdr:col>
      <xdr:colOff>133344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6</xdr:col>
      <xdr:colOff>228594</xdr:colOff>
      <xdr:row>0</xdr:row>
      <xdr:rowOff>0</xdr:rowOff>
    </xdr:from>
    <xdr:to>
      <xdr:col>10</xdr:col>
      <xdr:colOff>66669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4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10</xdr:col>
      <xdr:colOff>152394</xdr:colOff>
      <xdr:row>0</xdr:row>
      <xdr:rowOff>0</xdr:rowOff>
    </xdr:from>
    <xdr:to>
      <xdr:col>13</xdr:col>
      <xdr:colOff>323844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5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14</xdr:col>
      <xdr:colOff>66669</xdr:colOff>
      <xdr:row>0</xdr:row>
      <xdr:rowOff>0</xdr:rowOff>
    </xdr:from>
    <xdr:to>
      <xdr:col>17</xdr:col>
      <xdr:colOff>238119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6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18</xdr:col>
      <xdr:colOff>9519</xdr:colOff>
      <xdr:row>0</xdr:row>
      <xdr:rowOff>0</xdr:rowOff>
    </xdr:from>
    <xdr:to>
      <xdr:col>21</xdr:col>
      <xdr:colOff>180969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7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21</xdr:col>
      <xdr:colOff>266694</xdr:colOff>
      <xdr:row>0</xdr:row>
      <xdr:rowOff>0</xdr:rowOff>
    </xdr:from>
    <xdr:to>
      <xdr:col>25</xdr:col>
      <xdr:colOff>104769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8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827027</xdr:colOff>
      <xdr:row>1</xdr:row>
      <xdr:rowOff>15000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1</xdr:col>
      <xdr:colOff>1885944</xdr:colOff>
      <xdr:row>0</xdr:row>
      <xdr:rowOff>0</xdr:rowOff>
    </xdr:from>
    <xdr:to>
      <xdr:col>3</xdr:col>
      <xdr:colOff>95244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2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3</xdr:col>
      <xdr:colOff>200019</xdr:colOff>
      <xdr:row>0</xdr:row>
      <xdr:rowOff>0</xdr:rowOff>
    </xdr:from>
    <xdr:to>
      <xdr:col>4</xdr:col>
      <xdr:colOff>390519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3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4</xdr:col>
      <xdr:colOff>485769</xdr:colOff>
      <xdr:row>0</xdr:row>
      <xdr:rowOff>0</xdr:rowOff>
    </xdr:from>
    <xdr:to>
      <xdr:col>5</xdr:col>
      <xdr:colOff>676269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4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5</xdr:col>
      <xdr:colOff>761994</xdr:colOff>
      <xdr:row>0</xdr:row>
      <xdr:rowOff>0</xdr:rowOff>
    </xdr:from>
    <xdr:to>
      <xdr:col>6</xdr:col>
      <xdr:colOff>952494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5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7</xdr:col>
      <xdr:colOff>47619</xdr:colOff>
      <xdr:row>0</xdr:row>
      <xdr:rowOff>0</xdr:rowOff>
    </xdr:from>
    <xdr:to>
      <xdr:col>8</xdr:col>
      <xdr:colOff>38094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6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8</xdr:col>
      <xdr:colOff>142869</xdr:colOff>
      <xdr:row>0</xdr:row>
      <xdr:rowOff>0</xdr:rowOff>
    </xdr:from>
    <xdr:to>
      <xdr:col>9</xdr:col>
      <xdr:colOff>133344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9</xdr:col>
      <xdr:colOff>219069</xdr:colOff>
      <xdr:row>0</xdr:row>
      <xdr:rowOff>0</xdr:rowOff>
    </xdr:from>
    <xdr:to>
      <xdr:col>11</xdr:col>
      <xdr:colOff>171444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8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5</xdr:row>
      <xdr:rowOff>38100</xdr:rowOff>
    </xdr:from>
    <xdr:to>
      <xdr:col>3</xdr:col>
      <xdr:colOff>1362075</xdr:colOff>
      <xdr:row>19</xdr:row>
      <xdr:rowOff>114300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28575</xdr:colOff>
      <xdr:row>5</xdr:row>
      <xdr:rowOff>38100</xdr:rowOff>
    </xdr:from>
    <xdr:to>
      <xdr:col>15</xdr:col>
      <xdr:colOff>1343025</xdr:colOff>
      <xdr:row>19</xdr:row>
      <xdr:rowOff>114300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47625</xdr:colOff>
      <xdr:row>19</xdr:row>
      <xdr:rowOff>152400</xdr:rowOff>
    </xdr:from>
    <xdr:to>
      <xdr:col>5</xdr:col>
      <xdr:colOff>938475</xdr:colOff>
      <xdr:row>34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11</xdr:col>
      <xdr:colOff>528375</xdr:colOff>
      <xdr:row>19</xdr:row>
      <xdr:rowOff>152400</xdr:rowOff>
    </xdr:from>
    <xdr:to>
      <xdr:col>15</xdr:col>
      <xdr:colOff>1343025</xdr:colOff>
      <xdr:row>34</xdr:row>
      <xdr:rowOff>38100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1019175</xdr:colOff>
      <xdr:row>19</xdr:row>
      <xdr:rowOff>152400</xdr:rowOff>
    </xdr:from>
    <xdr:to>
      <xdr:col>11</xdr:col>
      <xdr:colOff>462225</xdr:colOff>
      <xdr:row>34</xdr:row>
      <xdr:rowOff>38100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4</xdr:col>
      <xdr:colOff>28575</xdr:colOff>
      <xdr:row>5</xdr:row>
      <xdr:rowOff>38100</xdr:rowOff>
    </xdr:from>
    <xdr:to>
      <xdr:col>12</xdr:col>
      <xdr:colOff>171450</xdr:colOff>
      <xdr:row>19</xdr:row>
      <xdr:rowOff>114300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827027</xdr:colOff>
      <xdr:row>1</xdr:row>
      <xdr:rowOff>15000</xdr:rowOff>
    </xdr:to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3</xdr:col>
      <xdr:colOff>333369</xdr:colOff>
      <xdr:row>0</xdr:row>
      <xdr:rowOff>0</xdr:rowOff>
    </xdr:from>
    <xdr:to>
      <xdr:col>4</xdr:col>
      <xdr:colOff>133344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8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5</xdr:col>
      <xdr:colOff>57144</xdr:colOff>
      <xdr:row>0</xdr:row>
      <xdr:rowOff>0</xdr:rowOff>
    </xdr:from>
    <xdr:to>
      <xdr:col>5</xdr:col>
      <xdr:colOff>1228719</xdr:colOff>
      <xdr:row>1</xdr:row>
      <xdr:rowOff>15000</xdr:rowOff>
    </xdr:to>
    <xdr:sp macro="" textlink="">
      <xdr:nvSpPr>
        <xdr:cNvPr id="10" name="Retângulo 9">
          <a:hlinkClick xmlns:r="http://schemas.openxmlformats.org/officeDocument/2006/relationships" r:id="rId9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6</xdr:col>
      <xdr:colOff>57144</xdr:colOff>
      <xdr:row>0</xdr:row>
      <xdr:rowOff>0</xdr:rowOff>
    </xdr:from>
    <xdr:to>
      <xdr:col>7</xdr:col>
      <xdr:colOff>1047744</xdr:colOff>
      <xdr:row>1</xdr:row>
      <xdr:rowOff>15000</xdr:rowOff>
    </xdr:to>
    <xdr:sp macro="" textlink="">
      <xdr:nvSpPr>
        <xdr:cNvPr id="11" name="Retângulo 10">
          <a:hlinkClick xmlns:r="http://schemas.openxmlformats.org/officeDocument/2006/relationships" r:id="rId10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7</xdr:col>
      <xdr:colOff>1133469</xdr:colOff>
      <xdr:row>0</xdr:row>
      <xdr:rowOff>0</xdr:rowOff>
    </xdr:from>
    <xdr:to>
      <xdr:col>9</xdr:col>
      <xdr:colOff>752469</xdr:colOff>
      <xdr:row>1</xdr:row>
      <xdr:rowOff>15000</xdr:rowOff>
    </xdr:to>
    <xdr:sp macro="" textlink="">
      <xdr:nvSpPr>
        <xdr:cNvPr id="12" name="Retângulo 11">
          <a:hlinkClick xmlns:r="http://schemas.openxmlformats.org/officeDocument/2006/relationships" r:id="rId11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9</xdr:col>
      <xdr:colOff>828669</xdr:colOff>
      <xdr:row>0</xdr:row>
      <xdr:rowOff>0</xdr:rowOff>
    </xdr:from>
    <xdr:to>
      <xdr:col>11</xdr:col>
      <xdr:colOff>447669</xdr:colOff>
      <xdr:row>1</xdr:row>
      <xdr:rowOff>15000</xdr:rowOff>
    </xdr:to>
    <xdr:sp macro="" textlink="">
      <xdr:nvSpPr>
        <xdr:cNvPr id="13" name="Retângulo 12">
          <a:hlinkClick xmlns:r="http://schemas.openxmlformats.org/officeDocument/2006/relationships" r:id="rId12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11</xdr:col>
      <xdr:colOff>552444</xdr:colOff>
      <xdr:row>0</xdr:row>
      <xdr:rowOff>0</xdr:rowOff>
    </xdr:from>
    <xdr:to>
      <xdr:col>13</xdr:col>
      <xdr:colOff>95244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13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13</xdr:col>
      <xdr:colOff>180969</xdr:colOff>
      <xdr:row>0</xdr:row>
      <xdr:rowOff>0</xdr:rowOff>
    </xdr:from>
    <xdr:to>
      <xdr:col>13</xdr:col>
      <xdr:colOff>1352544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14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38100</xdr:colOff>
      <xdr:row>0</xdr:row>
      <xdr:rowOff>0</xdr:rowOff>
    </xdr:from>
    <xdr:to>
      <xdr:col>3</xdr:col>
      <xdr:colOff>600075</xdr:colOff>
      <xdr:row>1</xdr:row>
      <xdr:rowOff>15000</xdr:rowOff>
    </xdr:to>
    <xdr:sp macro="" textlink="">
      <xdr:nvSpPr>
        <xdr:cNvPr id="3" name="Retângulo 2">
          <a:hlinkClick xmlns:r="http://schemas.openxmlformats.org/officeDocument/2006/relationships" r:id="rId1"/>
        </xdr:cNvPr>
        <xdr:cNvSpPr/>
      </xdr:nvSpPr>
      <xdr:spPr>
        <a:xfrm>
          <a:off x="2066925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4</xdr:col>
      <xdr:colOff>95250</xdr:colOff>
      <xdr:row>0</xdr:row>
      <xdr:rowOff>0</xdr:rowOff>
    </xdr:from>
    <xdr:to>
      <xdr:col>6</xdr:col>
      <xdr:colOff>47625</xdr:colOff>
      <xdr:row>1</xdr:row>
      <xdr:rowOff>15000</xdr:rowOff>
    </xdr:to>
    <xdr:sp macro="" textlink="">
      <xdr:nvSpPr>
        <xdr:cNvPr id="4" name="Retângulo 3">
          <a:hlinkClick xmlns:r="http://schemas.openxmlformats.org/officeDocument/2006/relationships" r:id="rId2"/>
        </xdr:cNvPr>
        <xdr:cNvSpPr/>
      </xdr:nvSpPr>
      <xdr:spPr>
        <a:xfrm>
          <a:off x="3343275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6</xdr:col>
      <xdr:colOff>142875</xdr:colOff>
      <xdr:row>0</xdr:row>
      <xdr:rowOff>0</xdr:rowOff>
    </xdr:from>
    <xdr:to>
      <xdr:col>8</xdr:col>
      <xdr:colOff>95250</xdr:colOff>
      <xdr:row>1</xdr:row>
      <xdr:rowOff>15000</xdr:rowOff>
    </xdr:to>
    <xdr:sp macro="" textlink="">
      <xdr:nvSpPr>
        <xdr:cNvPr id="5" name="Retângulo 4">
          <a:hlinkClick xmlns:r="http://schemas.openxmlformats.org/officeDocument/2006/relationships" r:id="rId3"/>
        </xdr:cNvPr>
        <xdr:cNvSpPr/>
      </xdr:nvSpPr>
      <xdr:spPr>
        <a:xfrm>
          <a:off x="4610100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8</xdr:col>
      <xdr:colOff>180975</xdr:colOff>
      <xdr:row>0</xdr:row>
      <xdr:rowOff>0</xdr:rowOff>
    </xdr:from>
    <xdr:to>
      <xdr:col>10</xdr:col>
      <xdr:colOff>133350</xdr:colOff>
      <xdr:row>1</xdr:row>
      <xdr:rowOff>15000</xdr:rowOff>
    </xdr:to>
    <xdr:sp macro="" textlink="">
      <xdr:nvSpPr>
        <xdr:cNvPr id="6" name="Retângulo 5">
          <a:hlinkClick xmlns:r="http://schemas.openxmlformats.org/officeDocument/2006/relationships" r:id="rId4"/>
        </xdr:cNvPr>
        <xdr:cNvSpPr/>
      </xdr:nvSpPr>
      <xdr:spPr>
        <a:xfrm>
          <a:off x="5867400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10</xdr:col>
      <xdr:colOff>209550</xdr:colOff>
      <xdr:row>0</xdr:row>
      <xdr:rowOff>0</xdr:rowOff>
    </xdr:from>
    <xdr:to>
      <xdr:col>12</xdr:col>
      <xdr:colOff>161925</xdr:colOff>
      <xdr:row>1</xdr:row>
      <xdr:rowOff>15000</xdr:rowOff>
    </xdr:to>
    <xdr:sp macro="" textlink="">
      <xdr:nvSpPr>
        <xdr:cNvPr id="7" name="Retângulo 6">
          <a:hlinkClick xmlns:r="http://schemas.openxmlformats.org/officeDocument/2006/relationships" r:id="rId5"/>
        </xdr:cNvPr>
        <xdr:cNvSpPr/>
      </xdr:nvSpPr>
      <xdr:spPr>
        <a:xfrm>
          <a:off x="7115175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12</xdr:col>
      <xdr:colOff>266700</xdr:colOff>
      <xdr:row>0</xdr:row>
      <xdr:rowOff>0</xdr:rowOff>
    </xdr:from>
    <xdr:to>
      <xdr:col>14</xdr:col>
      <xdr:colOff>219075</xdr:colOff>
      <xdr:row>1</xdr:row>
      <xdr:rowOff>15000</xdr:rowOff>
    </xdr:to>
    <xdr:sp macro="" textlink="">
      <xdr:nvSpPr>
        <xdr:cNvPr id="8" name="Retângulo 7">
          <a:hlinkClick xmlns:r="http://schemas.openxmlformats.org/officeDocument/2006/relationships" r:id="rId6"/>
        </xdr:cNvPr>
        <xdr:cNvSpPr/>
      </xdr:nvSpPr>
      <xdr:spPr>
        <a:xfrm>
          <a:off x="8391525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14</xdr:col>
      <xdr:colOff>304800</xdr:colOff>
      <xdr:row>0</xdr:row>
      <xdr:rowOff>0</xdr:rowOff>
    </xdr:from>
    <xdr:to>
      <xdr:col>16</xdr:col>
      <xdr:colOff>257175</xdr:colOff>
      <xdr:row>1</xdr:row>
      <xdr:rowOff>15000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9648825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oneCell">
    <xdr:from>
      <xdr:col>14</xdr:col>
      <xdr:colOff>28575</xdr:colOff>
      <xdr:row>7</xdr:row>
      <xdr:rowOff>19050</xdr:rowOff>
    </xdr:from>
    <xdr:to>
      <xdr:col>14</xdr:col>
      <xdr:colOff>588564</xdr:colOff>
      <xdr:row>7</xdr:row>
      <xdr:rowOff>415050</xdr:rowOff>
    </xdr:to>
    <xdr:pic>
      <xdr:nvPicPr>
        <xdr:cNvPr id="10" name="Imagem 9">
          <a:hlinkClick xmlns:r="http://schemas.openxmlformats.org/officeDocument/2006/relationships" r:id="rId8"/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2600" y="1943100"/>
          <a:ext cx="559989" cy="396000"/>
        </a:xfrm>
        <a:prstGeom prst="rect">
          <a:avLst/>
        </a:prstGeom>
      </xdr:spPr>
    </xdr:pic>
    <xdr:clientData/>
  </xdr:twoCellAnchor>
  <xdr:twoCellAnchor editAs="oneCell">
    <xdr:from>
      <xdr:col>14</xdr:col>
      <xdr:colOff>28575</xdr:colOff>
      <xdr:row>9</xdr:row>
      <xdr:rowOff>28575</xdr:rowOff>
    </xdr:from>
    <xdr:to>
      <xdr:col>14</xdr:col>
      <xdr:colOff>588564</xdr:colOff>
      <xdr:row>9</xdr:row>
      <xdr:rowOff>424575</xdr:rowOff>
    </xdr:to>
    <xdr:pic>
      <xdr:nvPicPr>
        <xdr:cNvPr id="11" name="Imagem 10">
          <a:hlinkClick xmlns:r="http://schemas.openxmlformats.org/officeDocument/2006/relationships" r:id="rId10"/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2600" y="2447925"/>
          <a:ext cx="559989" cy="396000"/>
        </a:xfrm>
        <a:prstGeom prst="rect">
          <a:avLst/>
        </a:prstGeom>
      </xdr:spPr>
    </xdr:pic>
    <xdr:clientData/>
  </xdr:twoCellAnchor>
  <xdr:twoCellAnchor editAs="oneCell">
    <xdr:from>
      <xdr:col>14</xdr:col>
      <xdr:colOff>28575</xdr:colOff>
      <xdr:row>11</xdr:row>
      <xdr:rowOff>28575</xdr:rowOff>
    </xdr:from>
    <xdr:to>
      <xdr:col>14</xdr:col>
      <xdr:colOff>588564</xdr:colOff>
      <xdr:row>11</xdr:row>
      <xdr:rowOff>424575</xdr:rowOff>
    </xdr:to>
    <xdr:pic>
      <xdr:nvPicPr>
        <xdr:cNvPr id="12" name="Imagem 11">
          <a:hlinkClick xmlns:r="http://schemas.openxmlformats.org/officeDocument/2006/relationships" r:id="rId11"/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2600" y="2943225"/>
          <a:ext cx="559989" cy="396000"/>
        </a:xfrm>
        <a:prstGeom prst="rect">
          <a:avLst/>
        </a:prstGeom>
      </xdr:spPr>
    </xdr:pic>
    <xdr:clientData/>
  </xdr:twoCellAnchor>
  <xdr:twoCellAnchor editAs="oneCell">
    <xdr:from>
      <xdr:col>14</xdr:col>
      <xdr:colOff>28575</xdr:colOff>
      <xdr:row>13</xdr:row>
      <xdr:rowOff>19050</xdr:rowOff>
    </xdr:from>
    <xdr:to>
      <xdr:col>14</xdr:col>
      <xdr:colOff>588564</xdr:colOff>
      <xdr:row>13</xdr:row>
      <xdr:rowOff>415050</xdr:rowOff>
    </xdr:to>
    <xdr:pic>
      <xdr:nvPicPr>
        <xdr:cNvPr id="13" name="Imagem 12">
          <a:hlinkClick xmlns:r="http://schemas.openxmlformats.org/officeDocument/2006/relationships" r:id="rId12"/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2600" y="3429000"/>
          <a:ext cx="559989" cy="396000"/>
        </a:xfrm>
        <a:prstGeom prst="rect">
          <a:avLst/>
        </a:prstGeom>
      </xdr:spPr>
    </xdr:pic>
    <xdr:clientData/>
  </xdr:twoCellAnchor>
  <xdr:twoCellAnchor editAs="oneCell">
    <xdr:from>
      <xdr:col>14</xdr:col>
      <xdr:colOff>28575</xdr:colOff>
      <xdr:row>15</xdr:row>
      <xdr:rowOff>28575</xdr:rowOff>
    </xdr:from>
    <xdr:to>
      <xdr:col>14</xdr:col>
      <xdr:colOff>588564</xdr:colOff>
      <xdr:row>15</xdr:row>
      <xdr:rowOff>424575</xdr:rowOff>
    </xdr:to>
    <xdr:pic>
      <xdr:nvPicPr>
        <xdr:cNvPr id="14" name="Imagem 13">
          <a:hlinkClick xmlns:r="http://schemas.openxmlformats.org/officeDocument/2006/relationships" r:id="rId13"/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2600" y="3933825"/>
          <a:ext cx="559989" cy="396000"/>
        </a:xfrm>
        <a:prstGeom prst="rect">
          <a:avLst/>
        </a:prstGeom>
      </xdr:spPr>
    </xdr:pic>
    <xdr:clientData/>
  </xdr:twoCellAnchor>
  <xdr:twoCellAnchor editAs="oneCell">
    <xdr:from>
      <xdr:col>14</xdr:col>
      <xdr:colOff>28575</xdr:colOff>
      <xdr:row>17</xdr:row>
      <xdr:rowOff>19050</xdr:rowOff>
    </xdr:from>
    <xdr:to>
      <xdr:col>14</xdr:col>
      <xdr:colOff>588564</xdr:colOff>
      <xdr:row>17</xdr:row>
      <xdr:rowOff>415050</xdr:rowOff>
    </xdr:to>
    <xdr:pic>
      <xdr:nvPicPr>
        <xdr:cNvPr id="15" name="Imagem 14">
          <a:hlinkClick xmlns:r="http://schemas.openxmlformats.org/officeDocument/2006/relationships" r:id="rId14"/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2600" y="4419600"/>
          <a:ext cx="559989" cy="396000"/>
        </a:xfrm>
        <a:prstGeom prst="rect">
          <a:avLst/>
        </a:prstGeom>
      </xdr:spPr>
    </xdr:pic>
    <xdr:clientData/>
  </xdr:twoCellAnchor>
  <xdr:twoCellAnchor editAs="absolute">
    <xdr:from>
      <xdr:col>2</xdr:col>
      <xdr:colOff>322521</xdr:colOff>
      <xdr:row>1</xdr:row>
      <xdr:rowOff>57150</xdr:rowOff>
    </xdr:from>
    <xdr:to>
      <xdr:col>4</xdr:col>
      <xdr:colOff>39321</xdr:colOff>
      <xdr:row>2</xdr:row>
      <xdr:rowOff>38100</xdr:rowOff>
    </xdr:to>
    <xdr:sp macro="" textlink="">
      <xdr:nvSpPr>
        <xdr:cNvPr id="16" name="Retângulo 1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DA51B8B2-F2D7-4326-A77A-BE56CE7C72D4}"/>
            </a:ext>
          </a:extLst>
        </xdr:cNvPr>
        <xdr:cNvSpPr/>
      </xdr:nvSpPr>
      <xdr:spPr>
        <a:xfrm>
          <a:off x="2351346" y="438150"/>
          <a:ext cx="936000" cy="295275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Passo a passo</a:t>
          </a:r>
        </a:p>
      </xdr:txBody>
    </xdr:sp>
    <xdr:clientData/>
  </xdr:twoCellAnchor>
  <xdr:twoCellAnchor editAs="absolute">
    <xdr:from>
      <xdr:col>4</xdr:col>
      <xdr:colOff>85719</xdr:colOff>
      <xdr:row>1</xdr:row>
      <xdr:rowOff>57150</xdr:rowOff>
    </xdr:from>
    <xdr:to>
      <xdr:col>5</xdr:col>
      <xdr:colOff>412119</xdr:colOff>
      <xdr:row>2</xdr:row>
      <xdr:rowOff>38100</xdr:rowOff>
    </xdr:to>
    <xdr:sp macro="" textlink="">
      <xdr:nvSpPr>
        <xdr:cNvPr id="17" name="Retângulo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3333744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Dúvidas</a:t>
          </a:r>
        </a:p>
      </xdr:txBody>
    </xdr:sp>
    <xdr:clientData/>
  </xdr:twoCellAnchor>
  <xdr:twoCellAnchor editAs="absolute">
    <xdr:from>
      <xdr:col>5</xdr:col>
      <xdr:colOff>466718</xdr:colOff>
      <xdr:row>1</xdr:row>
      <xdr:rowOff>57150</xdr:rowOff>
    </xdr:from>
    <xdr:to>
      <xdr:col>7</xdr:col>
      <xdr:colOff>183518</xdr:colOff>
      <xdr:row>2</xdr:row>
      <xdr:rowOff>38100</xdr:rowOff>
    </xdr:to>
    <xdr:sp macro="" textlink="">
      <xdr:nvSpPr>
        <xdr:cNvPr id="18" name="Retângulo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4324343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Sugestões</a:t>
          </a:r>
        </a:p>
      </xdr:txBody>
    </xdr:sp>
    <xdr:clientData/>
  </xdr:twoCellAnchor>
  <xdr:twoCellAnchor editAs="absolute">
    <xdr:from>
      <xdr:col>7</xdr:col>
      <xdr:colOff>238118</xdr:colOff>
      <xdr:row>1</xdr:row>
      <xdr:rowOff>57150</xdr:rowOff>
    </xdr:from>
    <xdr:to>
      <xdr:col>8</xdr:col>
      <xdr:colOff>564518</xdr:colOff>
      <xdr:row>2</xdr:row>
      <xdr:rowOff>38100</xdr:rowOff>
    </xdr:to>
    <xdr:sp macro="" textlink="">
      <xdr:nvSpPr>
        <xdr:cNvPr id="19" name="Retângulo 18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5314943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Sobre nós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827027</xdr:colOff>
      <xdr:row>1</xdr:row>
      <xdr:rowOff>15000</xdr:rowOff>
    </xdr:to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2170371</xdr:colOff>
      <xdr:row>1</xdr:row>
      <xdr:rowOff>57150</xdr:rowOff>
    </xdr:from>
    <xdr:to>
      <xdr:col>1</xdr:col>
      <xdr:colOff>3106371</xdr:colOff>
      <xdr:row>2</xdr:row>
      <xdr:rowOff>38100</xdr:rowOff>
    </xdr:to>
    <xdr:sp macro="" textlink="">
      <xdr:nvSpPr>
        <xdr:cNvPr id="6" name="Retângulo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DA51B8B2-F2D7-4326-A77A-BE56CE7C72D4}"/>
            </a:ext>
          </a:extLst>
        </xdr:cNvPr>
        <xdr:cNvSpPr/>
      </xdr:nvSpPr>
      <xdr:spPr>
        <a:xfrm>
          <a:off x="2351346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Passo a passo</a:t>
          </a:r>
        </a:p>
      </xdr:txBody>
    </xdr:sp>
    <xdr:clientData/>
  </xdr:twoCellAnchor>
  <xdr:twoCellAnchor editAs="absolute">
    <xdr:from>
      <xdr:col>1</xdr:col>
      <xdr:colOff>3152769</xdr:colOff>
      <xdr:row>1</xdr:row>
      <xdr:rowOff>57150</xdr:rowOff>
    </xdr:from>
    <xdr:to>
      <xdr:col>1</xdr:col>
      <xdr:colOff>4088769</xdr:colOff>
      <xdr:row>2</xdr:row>
      <xdr:rowOff>38100</xdr:rowOff>
    </xdr:to>
    <xdr:sp macro="" textlink="">
      <xdr:nvSpPr>
        <xdr:cNvPr id="7" name="Retângul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3333744" y="438150"/>
          <a:ext cx="936000" cy="295275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Dúvidas</a:t>
          </a:r>
        </a:p>
      </xdr:txBody>
    </xdr:sp>
    <xdr:clientData/>
  </xdr:twoCellAnchor>
  <xdr:twoCellAnchor editAs="absolute">
    <xdr:from>
      <xdr:col>1</xdr:col>
      <xdr:colOff>4143368</xdr:colOff>
      <xdr:row>1</xdr:row>
      <xdr:rowOff>57150</xdr:rowOff>
    </xdr:from>
    <xdr:to>
      <xdr:col>1</xdr:col>
      <xdr:colOff>5079368</xdr:colOff>
      <xdr:row>2</xdr:row>
      <xdr:rowOff>38100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4324343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Sugestões</a:t>
          </a:r>
        </a:p>
      </xdr:txBody>
    </xdr:sp>
    <xdr:clientData/>
  </xdr:twoCellAnchor>
  <xdr:twoCellAnchor editAs="absolute">
    <xdr:from>
      <xdr:col>1</xdr:col>
      <xdr:colOff>5133968</xdr:colOff>
      <xdr:row>1</xdr:row>
      <xdr:rowOff>57150</xdr:rowOff>
    </xdr:from>
    <xdr:to>
      <xdr:col>3</xdr:col>
      <xdr:colOff>126368</xdr:colOff>
      <xdr:row>2</xdr:row>
      <xdr:rowOff>38100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5314943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Sobre nós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827027</xdr:colOff>
      <xdr:row>1</xdr:row>
      <xdr:rowOff>15000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1</xdr:col>
      <xdr:colOff>1885944</xdr:colOff>
      <xdr:row>0</xdr:row>
      <xdr:rowOff>0</xdr:rowOff>
    </xdr:from>
    <xdr:to>
      <xdr:col>1</xdr:col>
      <xdr:colOff>3057519</xdr:colOff>
      <xdr:row>1</xdr:row>
      <xdr:rowOff>15000</xdr:rowOff>
    </xdr:to>
    <xdr:sp macro="" textlink="">
      <xdr:nvSpPr>
        <xdr:cNvPr id="14" name="Retângulo 13">
          <a:hlinkClick xmlns:r="http://schemas.openxmlformats.org/officeDocument/2006/relationships" r:id="rId6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1</xdr:col>
      <xdr:colOff>3162294</xdr:colOff>
      <xdr:row>0</xdr:row>
      <xdr:rowOff>0</xdr:rowOff>
    </xdr:from>
    <xdr:to>
      <xdr:col>1</xdr:col>
      <xdr:colOff>4333869</xdr:colOff>
      <xdr:row>1</xdr:row>
      <xdr:rowOff>15000</xdr:rowOff>
    </xdr:to>
    <xdr:sp macro="" textlink="">
      <xdr:nvSpPr>
        <xdr:cNvPr id="15" name="Retângulo 14">
          <a:hlinkClick xmlns:r="http://schemas.openxmlformats.org/officeDocument/2006/relationships" r:id="rId7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1</xdr:col>
      <xdr:colOff>4429119</xdr:colOff>
      <xdr:row>0</xdr:row>
      <xdr:rowOff>0</xdr:rowOff>
    </xdr:from>
    <xdr:to>
      <xdr:col>1</xdr:col>
      <xdr:colOff>5600694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8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1</xdr:col>
      <xdr:colOff>5686419</xdr:colOff>
      <xdr:row>0</xdr:row>
      <xdr:rowOff>0</xdr:rowOff>
    </xdr:from>
    <xdr:to>
      <xdr:col>3</xdr:col>
      <xdr:colOff>914394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9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3</xdr:col>
      <xdr:colOff>990594</xdr:colOff>
      <xdr:row>0</xdr:row>
      <xdr:rowOff>0</xdr:rowOff>
    </xdr:from>
    <xdr:to>
      <xdr:col>3</xdr:col>
      <xdr:colOff>2162169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0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3</xdr:col>
      <xdr:colOff>2266944</xdr:colOff>
      <xdr:row>0</xdr:row>
      <xdr:rowOff>0</xdr:rowOff>
    </xdr:from>
    <xdr:to>
      <xdr:col>3</xdr:col>
      <xdr:colOff>3438519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11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3</xdr:col>
      <xdr:colOff>3524244</xdr:colOff>
      <xdr:row>0</xdr:row>
      <xdr:rowOff>0</xdr:rowOff>
    </xdr:from>
    <xdr:to>
      <xdr:col>3</xdr:col>
      <xdr:colOff>4695819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371475</xdr:colOff>
      <xdr:row>3</xdr:row>
      <xdr:rowOff>16934</xdr:rowOff>
    </xdr:from>
    <xdr:ext cx="4505326" cy="585545"/>
    <xdr:sp macro="" textlink="">
      <xdr:nvSpPr>
        <xdr:cNvPr id="2" name="CaixaDeTexto 1">
          <a:extLst>
            <a:ext uri="{FF2B5EF4-FFF2-40B4-BE49-F238E27FC236}">
              <a16:creationId xmlns="" xmlns:a16="http://schemas.microsoft.com/office/drawing/2014/main" id="{16337F32-E358-440E-AA28-C2AF9E2B6D2A}"/>
            </a:ext>
          </a:extLst>
        </xdr:cNvPr>
        <xdr:cNvSpPr txBox="1"/>
      </xdr:nvSpPr>
      <xdr:spPr>
        <a:xfrm>
          <a:off x="12820650" y="959909"/>
          <a:ext cx="4505326" cy="5855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1050">
              <a:solidFill>
                <a:schemeClr val="tx1">
                  <a:lumMod val="65000"/>
                  <a:lumOff val="35000"/>
                </a:schemeClr>
              </a:solidFill>
            </a:rPr>
            <a:t>Além</a:t>
          </a:r>
          <a:r>
            <a:rPr lang="pt-BR" sz="1050" baseline="0">
              <a:solidFill>
                <a:schemeClr val="tx1">
                  <a:lumMod val="65000"/>
                  <a:lumOff val="35000"/>
                </a:schemeClr>
              </a:solidFill>
            </a:rPr>
            <a:t> dessa planilha, você pode usar outras planilhas para melhorar a gestão da sua empresa. Todas as planilhas da SOUZA já estão prontas e são práticas de se usar!</a:t>
          </a:r>
          <a:endParaRPr lang="pt-BR" sz="105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oneCellAnchor>
  <xdr:twoCellAnchor editAs="oneCell">
    <xdr:from>
      <xdr:col>8</xdr:col>
      <xdr:colOff>885825</xdr:colOff>
      <xdr:row>3</xdr:row>
      <xdr:rowOff>257175</xdr:rowOff>
    </xdr:from>
    <xdr:to>
      <xdr:col>12</xdr:col>
      <xdr:colOff>178800</xdr:colOff>
      <xdr:row>13</xdr:row>
      <xdr:rowOff>89175</xdr:rowOff>
    </xdr:to>
    <xdr:pic>
      <xdr:nvPicPr>
        <xdr:cNvPr id="3" name="Imagem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7425" y="1200150"/>
          <a:ext cx="2160000" cy="2880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1589346</xdr:colOff>
      <xdr:row>1</xdr:row>
      <xdr:rowOff>57150</xdr:rowOff>
    </xdr:from>
    <xdr:to>
      <xdr:col>2</xdr:col>
      <xdr:colOff>2525346</xdr:colOff>
      <xdr:row>2</xdr:row>
      <xdr:rowOff>38100</xdr:rowOff>
    </xdr:to>
    <xdr:sp macro="" textlink="">
      <xdr:nvSpPr>
        <xdr:cNvPr id="8" name="Retângulo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A51B8B2-F2D7-4326-A77A-BE56CE7C72D4}"/>
            </a:ext>
          </a:extLst>
        </xdr:cNvPr>
        <xdr:cNvSpPr/>
      </xdr:nvSpPr>
      <xdr:spPr>
        <a:xfrm>
          <a:off x="2351346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Passo a passo</a:t>
          </a:r>
        </a:p>
      </xdr:txBody>
    </xdr:sp>
    <xdr:clientData/>
  </xdr:twoCellAnchor>
  <xdr:twoCellAnchor editAs="absolute">
    <xdr:from>
      <xdr:col>2</xdr:col>
      <xdr:colOff>2571744</xdr:colOff>
      <xdr:row>1</xdr:row>
      <xdr:rowOff>57150</xdr:rowOff>
    </xdr:from>
    <xdr:to>
      <xdr:col>2</xdr:col>
      <xdr:colOff>3507744</xdr:colOff>
      <xdr:row>2</xdr:row>
      <xdr:rowOff>38100</xdr:rowOff>
    </xdr:to>
    <xdr:sp macro="" textlink="">
      <xdr:nvSpPr>
        <xdr:cNvPr id="9" name="Retângulo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3333744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Dúvidas</a:t>
          </a:r>
        </a:p>
      </xdr:txBody>
    </xdr:sp>
    <xdr:clientData/>
  </xdr:twoCellAnchor>
  <xdr:twoCellAnchor editAs="absolute">
    <xdr:from>
      <xdr:col>2</xdr:col>
      <xdr:colOff>3562343</xdr:colOff>
      <xdr:row>1</xdr:row>
      <xdr:rowOff>57150</xdr:rowOff>
    </xdr:from>
    <xdr:to>
      <xdr:col>2</xdr:col>
      <xdr:colOff>4498343</xdr:colOff>
      <xdr:row>2</xdr:row>
      <xdr:rowOff>38100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4324343" y="438150"/>
          <a:ext cx="936000" cy="295275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Sugestões</a:t>
          </a:r>
        </a:p>
      </xdr:txBody>
    </xdr:sp>
    <xdr:clientData/>
  </xdr:twoCellAnchor>
  <xdr:twoCellAnchor editAs="absolute">
    <xdr:from>
      <xdr:col>2</xdr:col>
      <xdr:colOff>4552943</xdr:colOff>
      <xdr:row>1</xdr:row>
      <xdr:rowOff>57150</xdr:rowOff>
    </xdr:from>
    <xdr:to>
      <xdr:col>3</xdr:col>
      <xdr:colOff>745493</xdr:colOff>
      <xdr:row>2</xdr:row>
      <xdr:rowOff>38100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8F7A2942-91AE-4BCE-8A2B-ACBDBE83EEAE}"/>
            </a:ext>
          </a:extLst>
        </xdr:cNvPr>
        <xdr:cNvSpPr/>
      </xdr:nvSpPr>
      <xdr:spPr>
        <a:xfrm>
          <a:off x="5314943" y="438150"/>
          <a:ext cx="936000" cy="295275"/>
        </a:xfrm>
        <a:prstGeom prst="rect">
          <a:avLst/>
        </a:prstGeom>
        <a:noFill/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Sobre nós</a:t>
          </a:r>
        </a:p>
      </xdr:txBody>
    </xdr:sp>
    <xdr:clientData/>
  </xdr:twoCellAnchor>
  <xdr:twoCellAnchor editAs="oneCell">
    <xdr:from>
      <xdr:col>5</xdr:col>
      <xdr:colOff>0</xdr:colOff>
      <xdr:row>3</xdr:row>
      <xdr:rowOff>257175</xdr:rowOff>
    </xdr:from>
    <xdr:to>
      <xdr:col>8</xdr:col>
      <xdr:colOff>569325</xdr:colOff>
      <xdr:row>13</xdr:row>
      <xdr:rowOff>89175</xdr:rowOff>
    </xdr:to>
    <xdr:pic>
      <xdr:nvPicPr>
        <xdr:cNvPr id="15" name="Imagem 14">
          <a:hlinkClick xmlns:r="http://schemas.openxmlformats.org/officeDocument/2006/relationships" r:id="rId7"/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925" y="1200150"/>
          <a:ext cx="2160000" cy="2880000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246002</xdr:colOff>
      <xdr:row>1</xdr:row>
      <xdr:rowOff>15000</xdr:rowOff>
    </xdr:to>
    <xdr:pic>
      <xdr:nvPicPr>
        <xdr:cNvPr id="16" name="Imagem 15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8002" cy="396000"/>
        </a:xfrm>
        <a:prstGeom prst="rect">
          <a:avLst/>
        </a:prstGeom>
      </xdr:spPr>
    </xdr:pic>
    <xdr:clientData/>
  </xdr:twoCellAnchor>
  <xdr:twoCellAnchor editAs="absolute">
    <xdr:from>
      <xdr:col>2</xdr:col>
      <xdr:colOff>1304919</xdr:colOff>
      <xdr:row>0</xdr:row>
      <xdr:rowOff>0</xdr:rowOff>
    </xdr:from>
    <xdr:to>
      <xdr:col>2</xdr:col>
      <xdr:colOff>2476494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10"/>
        </xdr:cNvPr>
        <xdr:cNvSpPr/>
      </xdr:nvSpPr>
      <xdr:spPr>
        <a:xfrm>
          <a:off x="20669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PROJETO</a:t>
          </a:r>
        </a:p>
      </xdr:txBody>
    </xdr:sp>
    <xdr:clientData/>
  </xdr:twoCellAnchor>
  <xdr:twoCellAnchor editAs="absolute">
    <xdr:from>
      <xdr:col>2</xdr:col>
      <xdr:colOff>2581269</xdr:colOff>
      <xdr:row>0</xdr:row>
      <xdr:rowOff>0</xdr:rowOff>
    </xdr:from>
    <xdr:to>
      <xdr:col>2</xdr:col>
      <xdr:colOff>3752844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1"/>
        </xdr:cNvPr>
        <xdr:cNvSpPr/>
      </xdr:nvSpPr>
      <xdr:spPr>
        <a:xfrm>
          <a:off x="33432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ESCOPO</a:t>
          </a:r>
        </a:p>
      </xdr:txBody>
    </xdr:sp>
    <xdr:clientData/>
  </xdr:twoCellAnchor>
  <xdr:twoCellAnchor editAs="absolute">
    <xdr:from>
      <xdr:col>2</xdr:col>
      <xdr:colOff>3848094</xdr:colOff>
      <xdr:row>0</xdr:row>
      <xdr:rowOff>0</xdr:rowOff>
    </xdr:from>
    <xdr:to>
      <xdr:col>3</xdr:col>
      <xdr:colOff>276219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12"/>
        </xdr:cNvPr>
        <xdr:cNvSpPr/>
      </xdr:nvSpPr>
      <xdr:spPr>
        <a:xfrm>
          <a:off x="46100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CRONOGRAMA</a:t>
          </a:r>
        </a:p>
      </xdr:txBody>
    </xdr:sp>
    <xdr:clientData/>
  </xdr:twoCellAnchor>
  <xdr:twoCellAnchor editAs="absolute">
    <xdr:from>
      <xdr:col>3</xdr:col>
      <xdr:colOff>361944</xdr:colOff>
      <xdr:row>0</xdr:row>
      <xdr:rowOff>0</xdr:rowOff>
    </xdr:from>
    <xdr:to>
      <xdr:col>4</xdr:col>
      <xdr:colOff>390519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3"/>
        </xdr:cNvPr>
        <xdr:cNvSpPr/>
      </xdr:nvSpPr>
      <xdr:spPr>
        <a:xfrm>
          <a:off x="5867394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GRÁFICO GANTT</a:t>
          </a:r>
        </a:p>
      </xdr:txBody>
    </xdr:sp>
    <xdr:clientData/>
  </xdr:twoCellAnchor>
  <xdr:twoCellAnchor editAs="absolute">
    <xdr:from>
      <xdr:col>4</xdr:col>
      <xdr:colOff>466719</xdr:colOff>
      <xdr:row>0</xdr:row>
      <xdr:rowOff>0</xdr:rowOff>
    </xdr:from>
    <xdr:to>
      <xdr:col>6</xdr:col>
      <xdr:colOff>476244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14"/>
        </xdr:cNvPr>
        <xdr:cNvSpPr/>
      </xdr:nvSpPr>
      <xdr:spPr>
        <a:xfrm>
          <a:off x="711516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RELATÓRIO</a:t>
          </a:r>
        </a:p>
      </xdr:txBody>
    </xdr:sp>
    <xdr:clientData/>
  </xdr:twoCellAnchor>
  <xdr:twoCellAnchor editAs="absolute">
    <xdr:from>
      <xdr:col>6</xdr:col>
      <xdr:colOff>581019</xdr:colOff>
      <xdr:row>0</xdr:row>
      <xdr:rowOff>0</xdr:rowOff>
    </xdr:from>
    <xdr:to>
      <xdr:col>8</xdr:col>
      <xdr:colOff>571494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15"/>
        </xdr:cNvPr>
        <xdr:cNvSpPr/>
      </xdr:nvSpPr>
      <xdr:spPr>
        <a:xfrm>
          <a:off x="8391519" y="0"/>
          <a:ext cx="1171575" cy="3960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8</xdr:col>
      <xdr:colOff>657219</xdr:colOff>
      <xdr:row>0</xdr:row>
      <xdr:rowOff>0</xdr:rowOff>
    </xdr:from>
    <xdr:to>
      <xdr:col>9</xdr:col>
      <xdr:colOff>657219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3"/>
        </xdr:cNvPr>
        <xdr:cNvSpPr/>
      </xdr:nvSpPr>
      <xdr:spPr>
        <a:xfrm>
          <a:off x="9648819" y="0"/>
          <a:ext cx="1171575" cy="396000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INSTRUÇÕES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bCronograma" displayName="tbCronograma" ref="B7:O158" totalsRowShown="0" headerRowDxfId="1" dataDxfId="0">
  <tableColumns count="14">
    <tableColumn id="1" name="Fase do projeto" dataDxfId="15"/>
    <tableColumn id="2" name="Nome da tarefa" dataDxfId="14"/>
    <tableColumn id="3" name="Responsável" dataDxfId="13"/>
    <tableColumn id="4" name="Início previsto" dataDxfId="12"/>
    <tableColumn id="5" name="Término previsto" dataDxfId="11"/>
    <tableColumn id="6" name="Dias previsto" dataDxfId="10">
      <calculatedColumnFormula>IFERROR(IF(tbCronograma[[#This Row],[Nome da tarefa]]="","",IF(OR(tbCronograma[Início previsto]="",tbCronograma[Término previsto]=""),0,(tbCronograma[Término previsto]-tbCronograma[Início previsto])+1)),"")</calculatedColumnFormula>
    </tableColumn>
    <tableColumn id="7" name="Início real" dataDxfId="9"/>
    <tableColumn id="8" name="Término real" dataDxfId="8"/>
    <tableColumn id="9" name="Dias real" dataDxfId="7">
      <calculatedColumnFormula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calculatedColumnFormula>
    </tableColumn>
    <tableColumn id="10" name="Atraso em dias" dataDxfId="6">
      <calculatedColumnFormula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calculatedColumnFormula>
    </tableColumn>
    <tableColumn id="11" name="Valor previsto (R$)" dataDxfId="5"/>
    <tableColumn id="12" name="Valor real (R$)" dataDxfId="4"/>
    <tableColumn id="13" name="Situação" dataDxfId="3">
      <calculatedColumnFormula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calculatedColumnFormula>
    </tableColumn>
    <tableColumn id="14" name="Observação" dataDxfId="2"/>
  </tableColumns>
  <tableStyleInfo name="Estilo de Tabela 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souza.xyz/produto/planilha-plano-acao-5w2h/" TargetMode="External"/><Relationship Id="rId7" Type="http://schemas.openxmlformats.org/officeDocument/2006/relationships/drawing" Target="../drawings/drawing9.xml"/><Relationship Id="rId2" Type="http://schemas.openxmlformats.org/officeDocument/2006/relationships/hyperlink" Target="https://souza.xyz/produto/planilha-ciclo-pdca/" TargetMode="External"/><Relationship Id="rId1" Type="http://schemas.openxmlformats.org/officeDocument/2006/relationships/hyperlink" Target="http://luz.vc/ferramentas/planilhas-prontas/planilha-avaliacao-desempenho-competencia/?utm_source=referral&amp;utm_medium=produtos&amp;utm_campaign=fc3" TargetMode="External"/><Relationship Id="rId6" Type="http://schemas.openxmlformats.org/officeDocument/2006/relationships/printerSettings" Target="../printerSettings/printerSettings8.bin"/><Relationship Id="rId5" Type="http://schemas.openxmlformats.org/officeDocument/2006/relationships/hyperlink" Target="https://souza.xyz/produto/planilha-de-priorizacao-e-solucao-de-problemas/" TargetMode="External"/><Relationship Id="rId4" Type="http://schemas.openxmlformats.org/officeDocument/2006/relationships/hyperlink" Target="https://souza.xyz/produto/matriz-de-gut-priorizacao-de-problem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6"/>
  <sheetViews>
    <sheetView showGridLines="0" workbookViewId="0"/>
  </sheetViews>
  <sheetFormatPr defaultRowHeight="15" x14ac:dyDescent="0.25"/>
  <cols>
    <col min="1" max="1" width="2.7109375" style="3" customWidth="1"/>
    <col min="2" max="2" width="36.28515625" style="3" bestFit="1" customWidth="1"/>
    <col min="3" max="3" width="52.42578125" style="3" bestFit="1" customWidth="1"/>
    <col min="4" max="16384" width="9.140625" style="3"/>
  </cols>
  <sheetData>
    <row r="1" spans="2:3" s="1" customFormat="1" ht="30" customHeight="1" x14ac:dyDescent="0.25"/>
    <row r="2" spans="2:3" s="2" customFormat="1" ht="24.95" customHeight="1" x14ac:dyDescent="0.25"/>
    <row r="3" spans="2:3" ht="20.100000000000001" customHeight="1" x14ac:dyDescent="0.25"/>
    <row r="4" spans="2:3" ht="21" x14ac:dyDescent="0.35">
      <c r="B4" s="4" t="s">
        <v>9</v>
      </c>
    </row>
    <row r="5" spans="2:3" ht="9.9499999999999993" customHeight="1" x14ac:dyDescent="0.25"/>
    <row r="6" spans="2:3" ht="26.1" customHeight="1" x14ac:dyDescent="0.25">
      <c r="B6" s="119" t="s">
        <v>1</v>
      </c>
      <c r="C6" s="119"/>
    </row>
    <row r="7" spans="2:3" ht="26.1" customHeight="1" x14ac:dyDescent="0.25">
      <c r="B7" s="120" t="s">
        <v>2</v>
      </c>
      <c r="C7" s="122" t="s">
        <v>113</v>
      </c>
    </row>
    <row r="8" spans="2:3" ht="26.1" customHeight="1" x14ac:dyDescent="0.25">
      <c r="B8" s="120" t="s">
        <v>3</v>
      </c>
      <c r="C8" s="122" t="s">
        <v>8</v>
      </c>
    </row>
    <row r="9" spans="2:3" ht="26.1" customHeight="1" x14ac:dyDescent="0.25">
      <c r="B9" s="120" t="s">
        <v>60</v>
      </c>
      <c r="C9" s="123">
        <v>20000</v>
      </c>
    </row>
    <row r="10" spans="2:3" ht="26.1" customHeight="1" x14ac:dyDescent="0.25">
      <c r="B10" s="120" t="s">
        <v>71</v>
      </c>
      <c r="C10" s="122" t="s">
        <v>90</v>
      </c>
    </row>
    <row r="11" spans="2:3" ht="26.1" customHeight="1" x14ac:dyDescent="0.25">
      <c r="B11" s="120" t="s">
        <v>72</v>
      </c>
      <c r="C11" s="122" t="s">
        <v>91</v>
      </c>
    </row>
    <row r="12" spans="2:3" ht="9.9499999999999993" customHeight="1" x14ac:dyDescent="0.25"/>
    <row r="13" spans="2:3" ht="26.1" customHeight="1" x14ac:dyDescent="0.25">
      <c r="B13" s="119" t="s">
        <v>4</v>
      </c>
      <c r="C13" s="119"/>
    </row>
    <row r="14" spans="2:3" ht="26.1" customHeight="1" x14ac:dyDescent="0.25">
      <c r="B14" s="120" t="s">
        <v>5</v>
      </c>
      <c r="C14" s="124">
        <v>44987</v>
      </c>
    </row>
    <row r="15" spans="2:3" ht="26.1" customHeight="1" x14ac:dyDescent="0.25">
      <c r="B15" s="120" t="s">
        <v>6</v>
      </c>
      <c r="C15" s="124">
        <v>45280</v>
      </c>
    </row>
    <row r="16" spans="2:3" ht="26.1" customHeight="1" x14ac:dyDescent="0.25">
      <c r="B16" s="120" t="s">
        <v>7</v>
      </c>
      <c r="C16" s="121">
        <f>IFERROR(C15-C14,0)</f>
        <v>293</v>
      </c>
    </row>
  </sheetData>
  <sheetProtection password="9084" sheet="1" objects="1" scenarios="1"/>
  <mergeCells count="2">
    <mergeCell ref="B13:C13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"/>
  <sheetViews>
    <sheetView showGridLines="0" zoomScaleNormal="100" zoomScaleSheetLayoutView="80" workbookViewId="0"/>
  </sheetViews>
  <sheetFormatPr defaultColWidth="9.140625" defaultRowHeight="15" customHeight="1" zeroHeight="1" x14ac:dyDescent="0.25"/>
  <cols>
    <col min="1" max="1" width="2.7109375" style="62" customWidth="1"/>
    <col min="2" max="3" width="10.85546875" style="107" customWidth="1"/>
    <col min="4" max="4" width="10.7109375" style="107" customWidth="1"/>
    <col min="5" max="16" width="10.85546875" style="107" customWidth="1"/>
    <col min="17" max="18" width="9.140625" style="107" customWidth="1"/>
    <col min="19" max="16384" width="9.140625" style="107"/>
  </cols>
  <sheetData>
    <row r="1" spans="1:8" s="84" customFormat="1" ht="30" customHeight="1" x14ac:dyDescent="0.25"/>
    <row r="2" spans="1:8" s="85" customFormat="1" ht="24.95" customHeight="1" x14ac:dyDescent="0.25"/>
    <row r="3" spans="1:8" s="86" customFormat="1" ht="20.100000000000001" customHeight="1" x14ac:dyDescent="0.25"/>
    <row r="4" spans="1:8" s="98" customFormat="1" ht="23.25" x14ac:dyDescent="0.35">
      <c r="B4" s="118" t="s">
        <v>112</v>
      </c>
    </row>
    <row r="5" spans="1:8" s="98" customFormat="1" x14ac:dyDescent="0.25">
      <c r="A5" s="63"/>
    </row>
    <row r="6" spans="1:8" s="107" customFormat="1" ht="35.25" customHeight="1" x14ac:dyDescent="0.25">
      <c r="A6" s="64"/>
      <c r="H6" s="3"/>
    </row>
    <row r="7" spans="1:8" s="107" customFormat="1" ht="35.25" customHeight="1" x14ac:dyDescent="0.25">
      <c r="A7" s="62"/>
    </row>
    <row r="8" spans="1:8" s="107" customFormat="1" ht="30" customHeight="1" x14ac:dyDescent="0.25">
      <c r="A8" s="62"/>
    </row>
    <row r="9" spans="1:8" s="107" customFormat="1" ht="30" customHeight="1" x14ac:dyDescent="0.25">
      <c r="A9" s="62"/>
    </row>
    <row r="10" spans="1:8" s="107" customFormat="1" ht="30" customHeight="1" x14ac:dyDescent="0.25">
      <c r="A10" s="62"/>
    </row>
    <row r="11" spans="1:8" s="107" customFormat="1" ht="30" customHeight="1" x14ac:dyDescent="0.25">
      <c r="A11" s="62"/>
    </row>
    <row r="12" spans="1:8" s="107" customFormat="1" ht="30" customHeight="1" x14ac:dyDescent="0.25">
      <c r="A12" s="62"/>
      <c r="G12" s="3"/>
    </row>
    <row r="13" spans="1:8" s="107" customFormat="1" ht="30" customHeight="1" x14ac:dyDescent="0.25">
      <c r="A13" s="62"/>
    </row>
    <row r="14" spans="1:8" s="107" customFormat="1" ht="30" customHeight="1" x14ac:dyDescent="0.25">
      <c r="A14" s="62"/>
    </row>
    <row r="15" spans="1:8" s="107" customFormat="1" ht="30" customHeight="1" x14ac:dyDescent="0.25">
      <c r="A15" s="62"/>
    </row>
    <row r="16" spans="1:8" s="107" customFormat="1" ht="30" customHeight="1" x14ac:dyDescent="0.25">
      <c r="A16" s="62"/>
    </row>
    <row r="17" spans="1:1" s="107" customFormat="1" ht="30" customHeight="1" x14ac:dyDescent="0.25">
      <c r="A17" s="62"/>
    </row>
    <row r="18" spans="1:1" s="107" customFormat="1" ht="30" customHeight="1" x14ac:dyDescent="0.25">
      <c r="A18" s="62"/>
    </row>
    <row r="19" spans="1:1" s="107" customFormat="1" ht="30" customHeight="1" x14ac:dyDescent="0.25">
      <c r="A19" s="62"/>
    </row>
    <row r="20" spans="1:1" s="107" customFormat="1" ht="30" customHeight="1" x14ac:dyDescent="0.25">
      <c r="A20" s="62"/>
    </row>
    <row r="21" spans="1:1" s="107" customFormat="1" ht="30" customHeight="1" x14ac:dyDescent="0.25">
      <c r="A21" s="62"/>
    </row>
    <row r="22" spans="1:1" s="107" customFormat="1" ht="30" customHeight="1" x14ac:dyDescent="0.25">
      <c r="A22" s="62"/>
    </row>
    <row r="23" spans="1:1" s="107" customFormat="1" ht="30" customHeight="1" x14ac:dyDescent="0.25">
      <c r="A23" s="62"/>
    </row>
    <row r="24" spans="1:1" s="107" customFormat="1" ht="30" customHeight="1" x14ac:dyDescent="0.25">
      <c r="A24" s="62"/>
    </row>
    <row r="25" spans="1:1" s="107" customFormat="1" ht="30" customHeight="1" x14ac:dyDescent="0.25">
      <c r="A25" s="62"/>
    </row>
    <row r="26" spans="1:1" s="107" customFormat="1" ht="30" customHeight="1" x14ac:dyDescent="0.25">
      <c r="A26" s="62"/>
    </row>
    <row r="27" spans="1:1" s="107" customFormat="1" ht="30" customHeight="1" x14ac:dyDescent="0.25">
      <c r="A27" s="62"/>
    </row>
    <row r="28" spans="1:1" s="107" customFormat="1" ht="30" customHeight="1" x14ac:dyDescent="0.25">
      <c r="A28" s="62"/>
    </row>
    <row r="29" spans="1:1" s="107" customFormat="1" ht="30" customHeight="1" x14ac:dyDescent="0.25">
      <c r="A29" s="62"/>
    </row>
    <row r="30" spans="1:1" s="107" customFormat="1" ht="30" customHeight="1" x14ac:dyDescent="0.25">
      <c r="A30" s="62"/>
    </row>
    <row r="31" spans="1:1" s="107" customFormat="1" ht="30" customHeight="1" x14ac:dyDescent="0.25">
      <c r="A31" s="62"/>
    </row>
    <row r="32" spans="1:1" s="107" customFormat="1" ht="30" customHeight="1" x14ac:dyDescent="0.25">
      <c r="A32" s="62"/>
    </row>
    <row r="33" spans="1:1" s="107" customFormat="1" ht="30" customHeight="1" x14ac:dyDescent="0.25">
      <c r="A33" s="62"/>
    </row>
    <row r="34" spans="1:1" s="107" customFormat="1" ht="30" customHeight="1" x14ac:dyDescent="0.25">
      <c r="A34" s="62"/>
    </row>
    <row r="35" spans="1:1" s="107" customFormat="1" ht="30" customHeight="1" x14ac:dyDescent="0.25">
      <c r="A35" s="62"/>
    </row>
    <row r="36" spans="1:1" s="107" customFormat="1" ht="30" customHeight="1" x14ac:dyDescent="0.25">
      <c r="A36" s="62"/>
    </row>
    <row r="37" spans="1:1" s="107" customFormat="1" ht="30" customHeight="1" x14ac:dyDescent="0.25">
      <c r="A37" s="62"/>
    </row>
    <row r="38" spans="1:1" s="107" customFormat="1" ht="30" customHeight="1" x14ac:dyDescent="0.25">
      <c r="A38" s="62"/>
    </row>
    <row r="39" spans="1:1" s="107" customFormat="1" ht="30" customHeight="1" x14ac:dyDescent="0.25">
      <c r="A39" s="62"/>
    </row>
    <row r="40" spans="1:1" s="107" customFormat="1" ht="30" customHeight="1" x14ac:dyDescent="0.25">
      <c r="A40" s="62"/>
    </row>
    <row r="41" spans="1:1" s="107" customFormat="1" ht="30" customHeight="1" x14ac:dyDescent="0.25">
      <c r="A41" s="62"/>
    </row>
    <row r="42" spans="1:1" s="107" customFormat="1" ht="30" customHeight="1" x14ac:dyDescent="0.25">
      <c r="A42" s="62"/>
    </row>
    <row r="43" spans="1:1" s="107" customFormat="1" ht="30" customHeight="1" x14ac:dyDescent="0.25">
      <c r="A43" s="62"/>
    </row>
    <row r="44" spans="1:1" s="107" customFormat="1" ht="30" customHeight="1" x14ac:dyDescent="0.25">
      <c r="A44" s="62"/>
    </row>
    <row r="45" spans="1:1" s="107" customFormat="1" ht="30" customHeight="1" x14ac:dyDescent="0.25">
      <c r="A45" s="62"/>
    </row>
    <row r="46" spans="1:1" s="107" customFormat="1" ht="30" customHeight="1" x14ac:dyDescent="0.25">
      <c r="A46" s="62"/>
    </row>
    <row r="47" spans="1:1" s="107" customFormat="1" ht="30" customHeight="1" x14ac:dyDescent="0.25">
      <c r="A47" s="62"/>
    </row>
    <row r="48" spans="1:1" s="107" customFormat="1" ht="30" customHeight="1" x14ac:dyDescent="0.25">
      <c r="A48" s="62"/>
    </row>
    <row r="49" spans="1:1" s="107" customFormat="1" ht="30" customHeight="1" x14ac:dyDescent="0.25">
      <c r="A49" s="62"/>
    </row>
    <row r="50" spans="1:1" s="107" customFormat="1" ht="30" customHeight="1" x14ac:dyDescent="0.25">
      <c r="A50" s="62"/>
    </row>
    <row r="51" spans="1:1" s="107" customFormat="1" ht="30" customHeight="1" x14ac:dyDescent="0.25">
      <c r="A51" s="62"/>
    </row>
    <row r="52" spans="1:1" s="107" customFormat="1" ht="30" customHeight="1" x14ac:dyDescent="0.25">
      <c r="A52" s="62"/>
    </row>
    <row r="53" spans="1:1" s="107" customFormat="1" ht="30" customHeight="1" x14ac:dyDescent="0.25">
      <c r="A53" s="62"/>
    </row>
    <row r="54" spans="1:1" s="107" customFormat="1" ht="30" customHeight="1" x14ac:dyDescent="0.25">
      <c r="A54" s="62"/>
    </row>
    <row r="55" spans="1:1" s="107" customFormat="1" ht="30" customHeight="1" x14ac:dyDescent="0.25">
      <c r="A55" s="62"/>
    </row>
    <row r="56" spans="1:1" s="107" customFormat="1" ht="30" customHeight="1" x14ac:dyDescent="0.25">
      <c r="A56" s="62"/>
    </row>
    <row r="57" spans="1:1" s="107" customFormat="1" ht="30" customHeight="1" x14ac:dyDescent="0.25">
      <c r="A57" s="62"/>
    </row>
    <row r="58" spans="1:1" s="107" customFormat="1" ht="30" customHeight="1" x14ac:dyDescent="0.25">
      <c r="A58" s="62"/>
    </row>
    <row r="59" spans="1:1" s="107" customFormat="1" ht="30" customHeight="1" x14ac:dyDescent="0.25">
      <c r="A59" s="62"/>
    </row>
    <row r="60" spans="1:1" s="107" customFormat="1" ht="30" customHeight="1" x14ac:dyDescent="0.25">
      <c r="A60" s="62"/>
    </row>
    <row r="61" spans="1:1" s="107" customFormat="1" ht="30" customHeight="1" x14ac:dyDescent="0.25">
      <c r="A61" s="62"/>
    </row>
    <row r="62" spans="1:1" s="107" customFormat="1" ht="30" customHeight="1" x14ac:dyDescent="0.25">
      <c r="A62" s="62"/>
    </row>
    <row r="63" spans="1:1" s="107" customFormat="1" ht="30" customHeight="1" x14ac:dyDescent="0.25">
      <c r="A63" s="62"/>
    </row>
    <row r="64" spans="1:1" s="107" customFormat="1" ht="30" customHeight="1" x14ac:dyDescent="0.25">
      <c r="A64" s="62"/>
    </row>
    <row r="65" spans="1:1" s="107" customFormat="1" ht="30" customHeight="1" x14ac:dyDescent="0.25">
      <c r="A65" s="62"/>
    </row>
    <row r="66" spans="1:1" s="107" customFormat="1" ht="30" customHeight="1" x14ac:dyDescent="0.25">
      <c r="A66" s="62"/>
    </row>
    <row r="67" spans="1:1" s="107" customFormat="1" ht="30" customHeight="1" x14ac:dyDescent="0.25">
      <c r="A67" s="62"/>
    </row>
    <row r="68" spans="1:1" s="107" customFormat="1" ht="30" customHeight="1" x14ac:dyDescent="0.25">
      <c r="A68" s="62"/>
    </row>
    <row r="69" spans="1:1" s="107" customFormat="1" ht="30" customHeight="1" x14ac:dyDescent="0.25">
      <c r="A69" s="62"/>
    </row>
    <row r="70" spans="1:1" s="107" customFormat="1" ht="30" customHeight="1" x14ac:dyDescent="0.25">
      <c r="A70" s="62"/>
    </row>
    <row r="71" spans="1:1" s="107" customFormat="1" ht="30" customHeight="1" x14ac:dyDescent="0.25">
      <c r="A71" s="62"/>
    </row>
    <row r="72" spans="1:1" s="107" customFormat="1" ht="30" customHeight="1" x14ac:dyDescent="0.25">
      <c r="A72" s="62"/>
    </row>
    <row r="73" spans="1:1" s="107" customFormat="1" ht="30" customHeight="1" x14ac:dyDescent="0.25">
      <c r="A73" s="62"/>
    </row>
    <row r="74" spans="1:1" s="107" customFormat="1" ht="30" customHeight="1" x14ac:dyDescent="0.25">
      <c r="A74" s="62"/>
    </row>
    <row r="75" spans="1:1" s="107" customFormat="1" ht="30" customHeight="1" x14ac:dyDescent="0.25">
      <c r="A75" s="62"/>
    </row>
    <row r="76" spans="1:1" s="107" customFormat="1" ht="30" customHeight="1" x14ac:dyDescent="0.25">
      <c r="A76" s="62"/>
    </row>
    <row r="77" spans="1:1" s="107" customFormat="1" ht="30" customHeight="1" x14ac:dyDescent="0.25">
      <c r="A77" s="62"/>
    </row>
    <row r="78" spans="1:1" s="107" customFormat="1" ht="30" customHeight="1" x14ac:dyDescent="0.25">
      <c r="A78" s="62"/>
    </row>
    <row r="79" spans="1:1" s="107" customFormat="1" ht="30" customHeight="1" x14ac:dyDescent="0.25">
      <c r="A79" s="62"/>
    </row>
    <row r="80" spans="1:1" s="107" customFormat="1" ht="30" customHeight="1" x14ac:dyDescent="0.25">
      <c r="A80" s="62"/>
    </row>
    <row r="81" spans="1:1" s="107" customFormat="1" ht="30" customHeight="1" x14ac:dyDescent="0.25">
      <c r="A81" s="62"/>
    </row>
    <row r="82" spans="1:1" s="107" customFormat="1" ht="30" customHeight="1" x14ac:dyDescent="0.25">
      <c r="A82" s="62"/>
    </row>
    <row r="83" spans="1:1" s="107" customFormat="1" ht="30" customHeight="1" x14ac:dyDescent="0.25">
      <c r="A83" s="62"/>
    </row>
    <row r="84" spans="1:1" s="107" customFormat="1" ht="30" customHeight="1" x14ac:dyDescent="0.25">
      <c r="A84" s="62"/>
    </row>
    <row r="85" spans="1:1" s="107" customFormat="1" ht="30" customHeight="1" x14ac:dyDescent="0.25">
      <c r="A85" s="62"/>
    </row>
    <row r="86" spans="1:1" s="107" customFormat="1" ht="30" customHeight="1" x14ac:dyDescent="0.25">
      <c r="A86" s="62"/>
    </row>
    <row r="87" spans="1:1" s="107" customFormat="1" ht="30" customHeight="1" x14ac:dyDescent="0.25">
      <c r="A87" s="62"/>
    </row>
    <row r="88" spans="1:1" s="107" customFormat="1" ht="30" customHeight="1" x14ac:dyDescent="0.25">
      <c r="A88" s="62"/>
    </row>
    <row r="89" spans="1:1" s="107" customFormat="1" ht="30" customHeight="1" x14ac:dyDescent="0.25">
      <c r="A89" s="62"/>
    </row>
    <row r="90" spans="1:1" s="107" customFormat="1" ht="30" customHeight="1" x14ac:dyDescent="0.25">
      <c r="A90" s="62"/>
    </row>
    <row r="91" spans="1:1" s="107" customFormat="1" ht="30" customHeight="1" x14ac:dyDescent="0.25">
      <c r="A91" s="62"/>
    </row>
    <row r="92" spans="1:1" s="107" customFormat="1" ht="30" customHeight="1" x14ac:dyDescent="0.25">
      <c r="A92" s="62"/>
    </row>
    <row r="93" spans="1:1" s="107" customFormat="1" ht="30" customHeight="1" x14ac:dyDescent="0.25">
      <c r="A93" s="62"/>
    </row>
    <row r="94" spans="1:1" s="107" customFormat="1" ht="30" customHeight="1" x14ac:dyDescent="0.25">
      <c r="A94" s="62"/>
    </row>
    <row r="95" spans="1:1" s="107" customFormat="1" ht="30" customHeight="1" x14ac:dyDescent="0.25">
      <c r="A95" s="62"/>
    </row>
    <row r="96" spans="1:1" s="107" customFormat="1" ht="30" customHeight="1" x14ac:dyDescent="0.25">
      <c r="A96" s="62"/>
    </row>
    <row r="97" spans="1:1" s="107" customFormat="1" ht="30" customHeight="1" x14ac:dyDescent="0.25">
      <c r="A97" s="62"/>
    </row>
    <row r="98" spans="1:1" s="107" customFormat="1" ht="30" customHeight="1" x14ac:dyDescent="0.25">
      <c r="A98" s="62"/>
    </row>
    <row r="99" spans="1:1" s="107" customFormat="1" ht="30" customHeight="1" x14ac:dyDescent="0.25">
      <c r="A99" s="62"/>
    </row>
    <row r="100" spans="1:1" s="107" customFormat="1" ht="30" customHeight="1" x14ac:dyDescent="0.25">
      <c r="A100" s="62"/>
    </row>
    <row r="101" spans="1:1" s="107" customFormat="1" ht="30" customHeight="1" x14ac:dyDescent="0.25">
      <c r="A101" s="62"/>
    </row>
    <row r="102" spans="1:1" s="107" customFormat="1" ht="30" customHeight="1" x14ac:dyDescent="0.25">
      <c r="A102" s="62"/>
    </row>
    <row r="103" spans="1:1" s="107" customFormat="1" ht="15" customHeight="1" x14ac:dyDescent="0.25">
      <c r="A103" s="62"/>
    </row>
  </sheetData>
  <sheetProtection password="9084" sheet="1" objects="1" scenarios="1" formatColumns="0" formatRows="0" selectLockedCells="1" autoFilter="0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8"/>
  <sheetViews>
    <sheetView showGridLines="0" workbookViewId="0"/>
  </sheetViews>
  <sheetFormatPr defaultRowHeight="15" x14ac:dyDescent="0.25"/>
  <cols>
    <col min="1" max="1" width="2.7109375" style="3" customWidth="1"/>
    <col min="2" max="2" width="7.42578125" style="3" customWidth="1"/>
    <col min="3" max="3" width="27.28515625" style="3" customWidth="1"/>
    <col min="4" max="4" width="2.7109375" style="3" customWidth="1"/>
    <col min="5" max="5" width="7.42578125" style="3" customWidth="1"/>
    <col min="6" max="6" width="27.28515625" style="3" customWidth="1"/>
    <col min="7" max="7" width="2.7109375" style="3" customWidth="1"/>
    <col min="8" max="8" width="7.42578125" style="3" customWidth="1"/>
    <col min="9" max="9" width="27.28515625" style="3" customWidth="1"/>
    <col min="10" max="10" width="2.7109375" style="3" customWidth="1"/>
    <col min="11" max="11" width="7.42578125" style="3" customWidth="1"/>
    <col min="12" max="12" width="27.28515625" style="3" customWidth="1"/>
    <col min="13" max="13" width="2.7109375" style="3" customWidth="1"/>
    <col min="14" max="14" width="7.42578125" style="3" customWidth="1"/>
    <col min="15" max="15" width="27.28515625" style="3" customWidth="1"/>
    <col min="16" max="16" width="9.140625" style="3"/>
    <col min="17" max="26" width="9.140625" style="3" customWidth="1"/>
    <col min="27" max="27" width="24.5703125" style="3" bestFit="1" customWidth="1"/>
    <col min="28" max="28" width="18.5703125" style="3" bestFit="1" customWidth="1"/>
    <col min="29" max="16384" width="9.140625" style="3"/>
  </cols>
  <sheetData>
    <row r="1" spans="2:28" s="1" customFormat="1" ht="30" customHeight="1" x14ac:dyDescent="0.25"/>
    <row r="2" spans="2:28" s="2" customFormat="1" ht="24.95" customHeight="1" x14ac:dyDescent="0.25"/>
    <row r="3" spans="2:28" ht="20.100000000000001" customHeight="1" x14ac:dyDescent="0.25"/>
    <row r="4" spans="2:28" ht="21" x14ac:dyDescent="0.35">
      <c r="B4" s="125" t="s">
        <v>10</v>
      </c>
      <c r="C4" s="125"/>
    </row>
    <row r="6" spans="2:28" ht="20.100000000000001" customHeight="1" x14ac:dyDescent="0.25">
      <c r="B6" s="126" t="s">
        <v>42</v>
      </c>
      <c r="C6" s="126"/>
      <c r="E6" s="126" t="s">
        <v>42</v>
      </c>
      <c r="F6" s="126"/>
      <c r="H6" s="126" t="s">
        <v>42</v>
      </c>
      <c r="I6" s="126"/>
      <c r="K6" s="126" t="s">
        <v>42</v>
      </c>
      <c r="L6" s="126"/>
      <c r="N6" s="126" t="s">
        <v>42</v>
      </c>
      <c r="O6" s="126"/>
    </row>
    <row r="7" spans="2:28" ht="20.100000000000001" customHeight="1" x14ac:dyDescent="0.25">
      <c r="B7" s="120" t="s">
        <v>11</v>
      </c>
      <c r="C7" s="22" t="s">
        <v>18</v>
      </c>
      <c r="E7" s="120" t="s">
        <v>11</v>
      </c>
      <c r="F7" s="22" t="s">
        <v>19</v>
      </c>
      <c r="H7" s="120" t="s">
        <v>11</v>
      </c>
      <c r="I7" s="22" t="s">
        <v>23</v>
      </c>
      <c r="K7" s="120" t="s">
        <v>11</v>
      </c>
      <c r="L7" s="22" t="s">
        <v>27</v>
      </c>
      <c r="N7" s="120" t="s">
        <v>11</v>
      </c>
      <c r="O7" s="22" t="s">
        <v>31</v>
      </c>
      <c r="AA7" s="24" t="s">
        <v>35</v>
      </c>
      <c r="AB7" s="24" t="s">
        <v>36</v>
      </c>
    </row>
    <row r="8" spans="2:28" ht="20.100000000000001" customHeight="1" x14ac:dyDescent="0.25">
      <c r="B8" s="127" t="s">
        <v>12</v>
      </c>
      <c r="C8" s="120" t="s">
        <v>0</v>
      </c>
      <c r="E8" s="127" t="s">
        <v>12</v>
      </c>
      <c r="F8" s="120" t="s">
        <v>0</v>
      </c>
      <c r="H8" s="127" t="s">
        <v>12</v>
      </c>
      <c r="I8" s="120" t="s">
        <v>0</v>
      </c>
      <c r="K8" s="127" t="s">
        <v>12</v>
      </c>
      <c r="L8" s="120" t="s">
        <v>0</v>
      </c>
      <c r="N8" s="127" t="s">
        <v>12</v>
      </c>
      <c r="O8" s="120" t="s">
        <v>0</v>
      </c>
      <c r="AA8" s="24" t="str">
        <f>IF(C7="","",C7)</f>
        <v>Análise SWOT</v>
      </c>
      <c r="AB8" s="24" t="s">
        <v>37</v>
      </c>
    </row>
    <row r="9" spans="2:28" ht="26.1" customHeight="1" x14ac:dyDescent="0.25">
      <c r="B9" s="128">
        <v>1</v>
      </c>
      <c r="C9" s="23" t="s">
        <v>13</v>
      </c>
      <c r="E9" s="128">
        <v>1</v>
      </c>
      <c r="F9" s="23" t="s">
        <v>20</v>
      </c>
      <c r="H9" s="128">
        <v>1</v>
      </c>
      <c r="I9" s="23" t="s">
        <v>24</v>
      </c>
      <c r="K9" s="128">
        <v>1</v>
      </c>
      <c r="L9" s="23" t="s">
        <v>28</v>
      </c>
      <c r="N9" s="128">
        <v>1</v>
      </c>
      <c r="O9" s="23" t="s">
        <v>32</v>
      </c>
      <c r="AA9" s="24" t="str">
        <f>IF(F7="","",F7)</f>
        <v>Identidade Organizacional</v>
      </c>
      <c r="AB9" s="24" t="s">
        <v>38</v>
      </c>
    </row>
    <row r="10" spans="2:28" ht="26.1" customHeight="1" x14ac:dyDescent="0.25">
      <c r="B10" s="128">
        <v>2</v>
      </c>
      <c r="C10" s="23" t="s">
        <v>14</v>
      </c>
      <c r="E10" s="128">
        <v>2</v>
      </c>
      <c r="F10" s="23" t="s">
        <v>21</v>
      </c>
      <c r="H10" s="128">
        <v>2</v>
      </c>
      <c r="I10" s="23" t="s">
        <v>25</v>
      </c>
      <c r="K10" s="128">
        <v>2</v>
      </c>
      <c r="L10" s="23" t="s">
        <v>29</v>
      </c>
      <c r="N10" s="128">
        <v>2</v>
      </c>
      <c r="O10" s="23" t="s">
        <v>33</v>
      </c>
      <c r="AA10" s="24" t="str">
        <f>IF(I7="","",I7)</f>
        <v>Definição de Objetivos</v>
      </c>
      <c r="AB10" s="24" t="s">
        <v>39</v>
      </c>
    </row>
    <row r="11" spans="2:28" ht="26.1" customHeight="1" x14ac:dyDescent="0.25">
      <c r="B11" s="128">
        <v>3</v>
      </c>
      <c r="C11" s="23" t="s">
        <v>15</v>
      </c>
      <c r="E11" s="128">
        <v>3</v>
      </c>
      <c r="F11" s="23" t="s">
        <v>22</v>
      </c>
      <c r="H11" s="128">
        <v>3</v>
      </c>
      <c r="I11" s="23" t="s">
        <v>26</v>
      </c>
      <c r="K11" s="128">
        <v>3</v>
      </c>
      <c r="L11" s="23" t="s">
        <v>30</v>
      </c>
      <c r="N11" s="128">
        <v>3</v>
      </c>
      <c r="O11" s="23" t="s">
        <v>34</v>
      </c>
      <c r="AA11" s="24" t="str">
        <f>IF(L7="","",L7)</f>
        <v>Mapa Estratégico BSC</v>
      </c>
      <c r="AB11" s="24" t="s">
        <v>40</v>
      </c>
    </row>
    <row r="12" spans="2:28" ht="26.1" customHeight="1" x14ac:dyDescent="0.25">
      <c r="B12" s="128">
        <v>4</v>
      </c>
      <c r="C12" s="129" t="s">
        <v>16</v>
      </c>
      <c r="E12" s="128">
        <v>4</v>
      </c>
      <c r="F12" s="129"/>
      <c r="H12" s="128">
        <v>4</v>
      </c>
      <c r="I12" s="129"/>
      <c r="K12" s="128">
        <v>4</v>
      </c>
      <c r="L12" s="129"/>
      <c r="N12" s="128">
        <v>4</v>
      </c>
      <c r="O12" s="129"/>
      <c r="AA12" s="24" t="str">
        <f>IF(O7="","",O7)</f>
        <v>Planos de Ação</v>
      </c>
      <c r="AB12" s="24" t="s">
        <v>41</v>
      </c>
    </row>
    <row r="13" spans="2:28" ht="26.1" customHeight="1" x14ac:dyDescent="0.25">
      <c r="B13" s="128">
        <v>5</v>
      </c>
      <c r="C13" s="129" t="s">
        <v>17</v>
      </c>
      <c r="E13" s="128">
        <v>5</v>
      </c>
      <c r="F13" s="129"/>
      <c r="H13" s="128">
        <v>5</v>
      </c>
      <c r="I13" s="129"/>
      <c r="K13" s="128">
        <v>5</v>
      </c>
      <c r="L13" s="129"/>
      <c r="N13" s="128">
        <v>5</v>
      </c>
      <c r="O13" s="129"/>
    </row>
    <row r="14" spans="2:28" ht="26.1" customHeight="1" x14ac:dyDescent="0.25">
      <c r="B14" s="128">
        <v>6</v>
      </c>
      <c r="C14" s="129"/>
      <c r="E14" s="128">
        <v>6</v>
      </c>
      <c r="F14" s="129"/>
      <c r="H14" s="128">
        <v>6</v>
      </c>
      <c r="I14" s="129"/>
      <c r="K14" s="128">
        <v>6</v>
      </c>
      <c r="L14" s="129"/>
      <c r="N14" s="128">
        <v>6</v>
      </c>
      <c r="O14" s="129"/>
    </row>
    <row r="15" spans="2:28" ht="26.1" customHeight="1" x14ac:dyDescent="0.25">
      <c r="B15" s="128">
        <v>7</v>
      </c>
      <c r="C15" s="129"/>
      <c r="E15" s="128">
        <v>7</v>
      </c>
      <c r="F15" s="129"/>
      <c r="H15" s="128">
        <v>7</v>
      </c>
      <c r="I15" s="129"/>
      <c r="K15" s="128">
        <v>7</v>
      </c>
      <c r="L15" s="129"/>
      <c r="N15" s="128">
        <v>7</v>
      </c>
      <c r="O15" s="129"/>
    </row>
    <row r="16" spans="2:28" ht="26.1" customHeight="1" x14ac:dyDescent="0.25">
      <c r="B16" s="128">
        <v>8</v>
      </c>
      <c r="C16" s="129"/>
      <c r="E16" s="128">
        <v>8</v>
      </c>
      <c r="F16" s="129"/>
      <c r="H16" s="128">
        <v>8</v>
      </c>
      <c r="I16" s="129"/>
      <c r="K16" s="128">
        <v>8</v>
      </c>
      <c r="L16" s="129"/>
      <c r="N16" s="128">
        <v>8</v>
      </c>
      <c r="O16" s="129"/>
    </row>
    <row r="17" spans="2:15" ht="26.1" customHeight="1" x14ac:dyDescent="0.25">
      <c r="B17" s="128">
        <v>9</v>
      </c>
      <c r="C17" s="129"/>
      <c r="E17" s="128">
        <v>9</v>
      </c>
      <c r="F17" s="129"/>
      <c r="H17" s="128">
        <v>9</v>
      </c>
      <c r="I17" s="129"/>
      <c r="K17" s="128">
        <v>9</v>
      </c>
      <c r="L17" s="129"/>
      <c r="N17" s="128">
        <v>9</v>
      </c>
      <c r="O17" s="129"/>
    </row>
    <row r="18" spans="2:15" ht="26.1" customHeight="1" x14ac:dyDescent="0.25">
      <c r="B18" s="128">
        <v>10</v>
      </c>
      <c r="C18" s="129"/>
      <c r="E18" s="128">
        <v>10</v>
      </c>
      <c r="F18" s="129"/>
      <c r="H18" s="128">
        <v>10</v>
      </c>
      <c r="I18" s="129"/>
      <c r="K18" s="128">
        <v>10</v>
      </c>
      <c r="L18" s="129"/>
      <c r="N18" s="128">
        <v>10</v>
      </c>
      <c r="O18" s="129"/>
    </row>
    <row r="19" spans="2:15" ht="26.1" customHeight="1" x14ac:dyDescent="0.25">
      <c r="B19" s="128">
        <v>11</v>
      </c>
      <c r="C19" s="129"/>
      <c r="E19" s="128">
        <v>11</v>
      </c>
      <c r="F19" s="129"/>
      <c r="H19" s="128">
        <v>11</v>
      </c>
      <c r="I19" s="129"/>
      <c r="K19" s="128">
        <v>11</v>
      </c>
      <c r="L19" s="129"/>
      <c r="N19" s="128">
        <v>11</v>
      </c>
      <c r="O19" s="129"/>
    </row>
    <row r="20" spans="2:15" ht="26.1" customHeight="1" x14ac:dyDescent="0.25">
      <c r="B20" s="128">
        <v>12</v>
      </c>
      <c r="C20" s="129"/>
      <c r="E20" s="128">
        <v>12</v>
      </c>
      <c r="F20" s="129"/>
      <c r="H20" s="128">
        <v>12</v>
      </c>
      <c r="I20" s="129"/>
      <c r="K20" s="128">
        <v>12</v>
      </c>
      <c r="L20" s="129"/>
      <c r="N20" s="128">
        <v>12</v>
      </c>
      <c r="O20" s="129"/>
    </row>
    <row r="21" spans="2:15" ht="26.1" customHeight="1" x14ac:dyDescent="0.25">
      <c r="B21" s="128">
        <v>13</v>
      </c>
      <c r="C21" s="129"/>
      <c r="E21" s="128">
        <v>13</v>
      </c>
      <c r="F21" s="129"/>
      <c r="H21" s="128">
        <v>13</v>
      </c>
      <c r="I21" s="129"/>
      <c r="K21" s="128">
        <v>13</v>
      </c>
      <c r="L21" s="129"/>
      <c r="N21" s="128">
        <v>13</v>
      </c>
      <c r="O21" s="129"/>
    </row>
    <row r="22" spans="2:15" ht="26.1" customHeight="1" x14ac:dyDescent="0.25">
      <c r="B22" s="128">
        <v>14</v>
      </c>
      <c r="C22" s="129"/>
      <c r="E22" s="128">
        <v>14</v>
      </c>
      <c r="F22" s="129"/>
      <c r="H22" s="128">
        <v>14</v>
      </c>
      <c r="I22" s="129"/>
      <c r="K22" s="128">
        <v>14</v>
      </c>
      <c r="L22" s="129"/>
      <c r="N22" s="128">
        <v>14</v>
      </c>
      <c r="O22" s="129"/>
    </row>
    <row r="23" spans="2:15" ht="26.1" customHeight="1" x14ac:dyDescent="0.25">
      <c r="B23" s="128">
        <v>15</v>
      </c>
      <c r="C23" s="129"/>
      <c r="E23" s="128">
        <v>15</v>
      </c>
      <c r="F23" s="129"/>
      <c r="H23" s="128">
        <v>15</v>
      </c>
      <c r="I23" s="129"/>
      <c r="K23" s="128">
        <v>15</v>
      </c>
      <c r="L23" s="129"/>
      <c r="N23" s="128">
        <v>15</v>
      </c>
      <c r="O23" s="129"/>
    </row>
    <row r="24" spans="2:15" ht="26.1" customHeight="1" x14ac:dyDescent="0.25">
      <c r="B24" s="128">
        <v>16</v>
      </c>
      <c r="C24" s="129"/>
      <c r="E24" s="128">
        <v>16</v>
      </c>
      <c r="F24" s="129"/>
      <c r="H24" s="128">
        <v>16</v>
      </c>
      <c r="I24" s="129"/>
      <c r="K24" s="128">
        <v>16</v>
      </c>
      <c r="L24" s="129"/>
      <c r="N24" s="128">
        <v>16</v>
      </c>
      <c r="O24" s="129"/>
    </row>
    <row r="25" spans="2:15" ht="26.1" customHeight="1" x14ac:dyDescent="0.25">
      <c r="B25" s="128">
        <v>17</v>
      </c>
      <c r="C25" s="129"/>
      <c r="E25" s="128">
        <v>17</v>
      </c>
      <c r="F25" s="129"/>
      <c r="H25" s="128">
        <v>17</v>
      </c>
      <c r="I25" s="129"/>
      <c r="K25" s="128">
        <v>17</v>
      </c>
      <c r="L25" s="129"/>
      <c r="N25" s="128">
        <v>17</v>
      </c>
      <c r="O25" s="129"/>
    </row>
    <row r="26" spans="2:15" ht="26.1" customHeight="1" x14ac:dyDescent="0.25">
      <c r="B26" s="128">
        <v>18</v>
      </c>
      <c r="C26" s="129"/>
      <c r="E26" s="128">
        <v>18</v>
      </c>
      <c r="F26" s="129"/>
      <c r="H26" s="128">
        <v>18</v>
      </c>
      <c r="I26" s="129"/>
      <c r="K26" s="128">
        <v>18</v>
      </c>
      <c r="L26" s="129"/>
      <c r="N26" s="128">
        <v>18</v>
      </c>
      <c r="O26" s="129"/>
    </row>
    <row r="27" spans="2:15" ht="26.1" customHeight="1" x14ac:dyDescent="0.25">
      <c r="B27" s="128">
        <v>19</v>
      </c>
      <c r="C27" s="129"/>
      <c r="E27" s="128">
        <v>19</v>
      </c>
      <c r="F27" s="129"/>
      <c r="H27" s="128">
        <v>19</v>
      </c>
      <c r="I27" s="129"/>
      <c r="K27" s="128">
        <v>19</v>
      </c>
      <c r="L27" s="129"/>
      <c r="N27" s="128">
        <v>19</v>
      </c>
      <c r="O27" s="129"/>
    </row>
    <row r="28" spans="2:15" ht="26.1" customHeight="1" x14ac:dyDescent="0.25">
      <c r="B28" s="128">
        <v>20</v>
      </c>
      <c r="C28" s="129"/>
      <c r="E28" s="128">
        <v>20</v>
      </c>
      <c r="F28" s="129"/>
      <c r="H28" s="128">
        <v>20</v>
      </c>
      <c r="I28" s="129"/>
      <c r="K28" s="128">
        <v>20</v>
      </c>
      <c r="L28" s="129"/>
      <c r="N28" s="128">
        <v>20</v>
      </c>
      <c r="O28" s="129"/>
    </row>
    <row r="29" spans="2:15" ht="26.1" customHeight="1" x14ac:dyDescent="0.25">
      <c r="B29" s="128">
        <v>21</v>
      </c>
      <c r="C29" s="129"/>
      <c r="E29" s="128">
        <v>21</v>
      </c>
      <c r="F29" s="129"/>
      <c r="H29" s="128">
        <v>21</v>
      </c>
      <c r="I29" s="129"/>
      <c r="K29" s="128">
        <v>21</v>
      </c>
      <c r="L29" s="129"/>
      <c r="N29" s="128">
        <v>21</v>
      </c>
      <c r="O29" s="129"/>
    </row>
    <row r="30" spans="2:15" ht="26.1" customHeight="1" x14ac:dyDescent="0.25">
      <c r="B30" s="128">
        <v>22</v>
      </c>
      <c r="C30" s="129"/>
      <c r="E30" s="128">
        <v>22</v>
      </c>
      <c r="F30" s="129"/>
      <c r="H30" s="128">
        <v>22</v>
      </c>
      <c r="I30" s="129"/>
      <c r="K30" s="128">
        <v>22</v>
      </c>
      <c r="L30" s="129"/>
      <c r="N30" s="128">
        <v>22</v>
      </c>
      <c r="O30" s="129"/>
    </row>
    <row r="31" spans="2:15" ht="26.1" customHeight="1" x14ac:dyDescent="0.25">
      <c r="B31" s="128">
        <v>23</v>
      </c>
      <c r="C31" s="129"/>
      <c r="E31" s="128">
        <v>23</v>
      </c>
      <c r="F31" s="129"/>
      <c r="H31" s="128">
        <v>23</v>
      </c>
      <c r="I31" s="129"/>
      <c r="K31" s="128">
        <v>23</v>
      </c>
      <c r="L31" s="129"/>
      <c r="N31" s="128">
        <v>23</v>
      </c>
      <c r="O31" s="129"/>
    </row>
    <row r="32" spans="2:15" ht="26.1" customHeight="1" x14ac:dyDescent="0.25">
      <c r="B32" s="128">
        <v>24</v>
      </c>
      <c r="C32" s="129"/>
      <c r="E32" s="128">
        <v>24</v>
      </c>
      <c r="F32" s="129"/>
      <c r="H32" s="128">
        <v>24</v>
      </c>
      <c r="I32" s="129"/>
      <c r="K32" s="128">
        <v>24</v>
      </c>
      <c r="L32" s="129"/>
      <c r="N32" s="128">
        <v>24</v>
      </c>
      <c r="O32" s="129"/>
    </row>
    <row r="33" spans="2:15" ht="26.1" customHeight="1" x14ac:dyDescent="0.25">
      <c r="B33" s="128">
        <v>25</v>
      </c>
      <c r="C33" s="129"/>
      <c r="E33" s="128">
        <v>25</v>
      </c>
      <c r="F33" s="129"/>
      <c r="H33" s="128">
        <v>25</v>
      </c>
      <c r="I33" s="129"/>
      <c r="K33" s="128">
        <v>25</v>
      </c>
      <c r="L33" s="129"/>
      <c r="N33" s="128">
        <v>25</v>
      </c>
      <c r="O33" s="129"/>
    </row>
    <row r="34" spans="2:15" ht="26.1" customHeight="1" x14ac:dyDescent="0.25">
      <c r="B34" s="128">
        <v>26</v>
      </c>
      <c r="C34" s="129"/>
      <c r="E34" s="128">
        <v>26</v>
      </c>
      <c r="F34" s="129"/>
      <c r="H34" s="128">
        <v>26</v>
      </c>
      <c r="I34" s="129"/>
      <c r="K34" s="128">
        <v>26</v>
      </c>
      <c r="L34" s="129"/>
      <c r="N34" s="128">
        <v>26</v>
      </c>
      <c r="O34" s="129"/>
    </row>
    <row r="35" spans="2:15" ht="26.1" customHeight="1" x14ac:dyDescent="0.25">
      <c r="B35" s="128">
        <v>27</v>
      </c>
      <c r="C35" s="129"/>
      <c r="E35" s="128">
        <v>27</v>
      </c>
      <c r="F35" s="129"/>
      <c r="H35" s="128">
        <v>27</v>
      </c>
      <c r="I35" s="129"/>
      <c r="K35" s="128">
        <v>27</v>
      </c>
      <c r="L35" s="129"/>
      <c r="N35" s="128">
        <v>27</v>
      </c>
      <c r="O35" s="129"/>
    </row>
    <row r="36" spans="2:15" ht="26.1" customHeight="1" x14ac:dyDescent="0.25">
      <c r="B36" s="128">
        <v>28</v>
      </c>
      <c r="C36" s="129"/>
      <c r="E36" s="128">
        <v>28</v>
      </c>
      <c r="F36" s="129"/>
      <c r="H36" s="128">
        <v>28</v>
      </c>
      <c r="I36" s="129"/>
      <c r="K36" s="128">
        <v>28</v>
      </c>
      <c r="L36" s="129"/>
      <c r="N36" s="128">
        <v>28</v>
      </c>
      <c r="O36" s="129"/>
    </row>
    <row r="37" spans="2:15" ht="26.1" customHeight="1" x14ac:dyDescent="0.25">
      <c r="B37" s="128">
        <v>29</v>
      </c>
      <c r="C37" s="129"/>
      <c r="E37" s="128">
        <v>29</v>
      </c>
      <c r="F37" s="129"/>
      <c r="H37" s="128">
        <v>29</v>
      </c>
      <c r="I37" s="129"/>
      <c r="K37" s="128">
        <v>29</v>
      </c>
      <c r="L37" s="129"/>
      <c r="N37" s="128">
        <v>29</v>
      </c>
      <c r="O37" s="129"/>
    </row>
    <row r="38" spans="2:15" ht="26.1" customHeight="1" x14ac:dyDescent="0.25">
      <c r="B38" s="128">
        <v>30</v>
      </c>
      <c r="C38" s="129"/>
      <c r="E38" s="128">
        <v>30</v>
      </c>
      <c r="F38" s="129"/>
      <c r="H38" s="128">
        <v>30</v>
      </c>
      <c r="I38" s="129"/>
      <c r="K38" s="128">
        <v>30</v>
      </c>
      <c r="L38" s="129"/>
      <c r="N38" s="128">
        <v>30</v>
      </c>
      <c r="O38" s="129"/>
    </row>
  </sheetData>
  <sheetProtection password="9084" sheet="1" objects="1" scenarios="1"/>
  <mergeCells count="6">
    <mergeCell ref="N6:O6"/>
    <mergeCell ref="B4:C4"/>
    <mergeCell ref="B6:C6"/>
    <mergeCell ref="E6:F6"/>
    <mergeCell ref="H6:I6"/>
    <mergeCell ref="K6:L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58"/>
  <sheetViews>
    <sheetView showGridLines="0" zoomScaleNormal="100" workbookViewId="0"/>
  </sheetViews>
  <sheetFormatPr defaultRowHeight="15" x14ac:dyDescent="0.25"/>
  <cols>
    <col min="1" max="1" width="2.7109375" style="3" customWidth="1"/>
    <col min="2" max="3" width="21.28515625" style="3" customWidth="1"/>
    <col min="4" max="4" width="23.7109375" style="3" customWidth="1"/>
    <col min="5" max="6" width="12.140625" style="3" customWidth="1"/>
    <col min="7" max="7" width="8.28515625" style="3" customWidth="1"/>
    <col min="8" max="9" width="12.140625" style="3" customWidth="1"/>
    <col min="10" max="11" width="8.140625" style="3" customWidth="1"/>
    <col min="12" max="13" width="12.140625" style="3" customWidth="1"/>
    <col min="14" max="14" width="21.140625" style="3" bestFit="1" customWidth="1"/>
    <col min="15" max="15" width="52.7109375" style="3" customWidth="1"/>
    <col min="16" max="16384" width="9.140625" style="3"/>
  </cols>
  <sheetData>
    <row r="1" spans="2:15" s="1" customFormat="1" ht="30" customHeight="1" x14ac:dyDescent="0.25"/>
    <row r="2" spans="2:15" s="2" customFormat="1" ht="24.95" customHeight="1" x14ac:dyDescent="0.25"/>
    <row r="3" spans="2:15" ht="20.100000000000001" customHeight="1" x14ac:dyDescent="0.25"/>
    <row r="4" spans="2:15" ht="21" x14ac:dyDescent="0.35">
      <c r="B4" s="4" t="s">
        <v>54</v>
      </c>
    </row>
    <row r="6" spans="2:15" ht="24.95" customHeight="1" x14ac:dyDescent="0.25">
      <c r="B6" s="138" t="s">
        <v>87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</row>
    <row r="7" spans="2:15" ht="30" customHeight="1" x14ac:dyDescent="0.25">
      <c r="B7" s="130" t="s">
        <v>48</v>
      </c>
      <c r="C7" s="130" t="s">
        <v>0</v>
      </c>
      <c r="D7" s="130" t="s">
        <v>49</v>
      </c>
      <c r="E7" s="29" t="s">
        <v>43</v>
      </c>
      <c r="F7" s="29" t="s">
        <v>44</v>
      </c>
      <c r="G7" s="29" t="s">
        <v>55</v>
      </c>
      <c r="H7" s="29" t="s">
        <v>45</v>
      </c>
      <c r="I7" s="29" t="s">
        <v>46</v>
      </c>
      <c r="J7" s="29" t="s">
        <v>56</v>
      </c>
      <c r="K7" s="29" t="s">
        <v>50</v>
      </c>
      <c r="L7" s="29" t="s">
        <v>51</v>
      </c>
      <c r="M7" s="29" t="s">
        <v>52</v>
      </c>
      <c r="N7" s="32" t="s">
        <v>47</v>
      </c>
      <c r="O7" s="130" t="s">
        <v>53</v>
      </c>
    </row>
    <row r="8" spans="2:15" ht="27.95" customHeight="1" x14ac:dyDescent="0.25">
      <c r="B8" s="25" t="s">
        <v>18</v>
      </c>
      <c r="C8" s="25" t="s">
        <v>13</v>
      </c>
      <c r="D8" s="25" t="s">
        <v>88</v>
      </c>
      <c r="E8" s="26">
        <v>44987</v>
      </c>
      <c r="F8" s="26">
        <v>44987</v>
      </c>
      <c r="G8" s="30">
        <f>IFERROR(IF(tbCronograma[[#This Row],[Nome da tarefa]]="","",IF(OR(tbCronograma[Início previsto]="",tbCronograma[Término previsto]=""),0,(tbCronograma[Término previsto]-tbCronograma[Início previsto])+1)),"")</f>
        <v>1</v>
      </c>
      <c r="H8" s="26">
        <v>44987</v>
      </c>
      <c r="I8" s="26">
        <v>44987</v>
      </c>
      <c r="J8" s="30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>1</v>
      </c>
      <c r="K8" s="30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>0</v>
      </c>
      <c r="L8" s="27">
        <v>2871</v>
      </c>
      <c r="M8" s="27">
        <v>3100</v>
      </c>
      <c r="N8" s="33" t="str">
        <f ca="1"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>Concluída no prazo</v>
      </c>
      <c r="O8" s="28"/>
    </row>
    <row r="9" spans="2:15" ht="27.95" customHeight="1" x14ac:dyDescent="0.25">
      <c r="B9" s="25" t="s">
        <v>18</v>
      </c>
      <c r="C9" s="25" t="s">
        <v>15</v>
      </c>
      <c r="D9" s="25" t="s">
        <v>57</v>
      </c>
      <c r="E9" s="26">
        <v>44987</v>
      </c>
      <c r="F9" s="26">
        <v>44995</v>
      </c>
      <c r="G9" s="30">
        <f>IFERROR(IF(tbCronograma[[#This Row],[Nome da tarefa]]="","",IF(OR(tbCronograma[Início previsto]="",tbCronograma[Término previsto]=""),0,(tbCronograma[Término previsto]-tbCronograma[Início previsto])+1)),"")</f>
        <v>9</v>
      </c>
      <c r="H9" s="26">
        <v>44988</v>
      </c>
      <c r="I9" s="26">
        <v>44994</v>
      </c>
      <c r="J9" s="30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>7</v>
      </c>
      <c r="K9" s="30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>0</v>
      </c>
      <c r="L9" s="27">
        <v>3162</v>
      </c>
      <c r="M9" s="27">
        <v>4095</v>
      </c>
      <c r="N9" s="33" t="str">
        <f ca="1"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>Concluída no prazo</v>
      </c>
      <c r="O9" s="28"/>
    </row>
    <row r="10" spans="2:15" ht="27.95" customHeight="1" x14ac:dyDescent="0.25">
      <c r="B10" s="25" t="s">
        <v>18</v>
      </c>
      <c r="C10" s="25" t="s">
        <v>16</v>
      </c>
      <c r="D10" s="25" t="s">
        <v>58</v>
      </c>
      <c r="E10" s="26">
        <v>44997</v>
      </c>
      <c r="F10" s="26">
        <v>45000</v>
      </c>
      <c r="G10" s="30">
        <f>IFERROR(IF(tbCronograma[[#This Row],[Nome da tarefa]]="","",IF(OR(tbCronograma[Início previsto]="",tbCronograma[Término previsto]=""),0,(tbCronograma[Término previsto]-tbCronograma[Início previsto])+1)),"")</f>
        <v>4</v>
      </c>
      <c r="H10" s="26">
        <v>44999</v>
      </c>
      <c r="I10" s="26">
        <v>45010</v>
      </c>
      <c r="J10" s="30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>12</v>
      </c>
      <c r="K10" s="30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>10</v>
      </c>
      <c r="L10" s="27">
        <v>2412</v>
      </c>
      <c r="M10" s="27">
        <v>3073</v>
      </c>
      <c r="N10" s="33" t="str">
        <f ca="1"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>Concluída com atraso</v>
      </c>
      <c r="O10" s="28"/>
    </row>
    <row r="11" spans="2:15" ht="27.95" customHeight="1" x14ac:dyDescent="0.25">
      <c r="B11" s="25" t="s">
        <v>18</v>
      </c>
      <c r="C11" s="25" t="s">
        <v>17</v>
      </c>
      <c r="D11" s="25" t="s">
        <v>59</v>
      </c>
      <c r="E11" s="26">
        <v>45011</v>
      </c>
      <c r="F11" s="26">
        <v>45015</v>
      </c>
      <c r="G11" s="30">
        <f>IFERROR(IF(tbCronograma[[#This Row],[Nome da tarefa]]="","",IF(OR(tbCronograma[Início previsto]="",tbCronograma[Término previsto]=""),0,(tbCronograma[Término previsto]-tbCronograma[Início previsto])+1)),"")</f>
        <v>5</v>
      </c>
      <c r="H11" s="26">
        <v>45013</v>
      </c>
      <c r="I11" s="26">
        <v>45254</v>
      </c>
      <c r="J11" s="30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>242</v>
      </c>
      <c r="K11" s="30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>239</v>
      </c>
      <c r="L11" s="27">
        <v>1311</v>
      </c>
      <c r="M11" s="27">
        <v>1428</v>
      </c>
      <c r="N11" s="33" t="str">
        <f ca="1"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>Concluída com atraso</v>
      </c>
      <c r="O11" s="28"/>
    </row>
    <row r="12" spans="2:15" ht="27.95" customHeight="1" x14ac:dyDescent="0.25">
      <c r="B12" s="131"/>
      <c r="C12" s="131"/>
      <c r="D12" s="131"/>
      <c r="E12" s="132"/>
      <c r="F12" s="132"/>
      <c r="G12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2" s="132"/>
      <c r="I12" s="132"/>
      <c r="J12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" s="133"/>
      <c r="M12" s="133"/>
      <c r="N12" s="33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" s="134"/>
    </row>
    <row r="13" spans="2:15" ht="27.95" customHeight="1" x14ac:dyDescent="0.25">
      <c r="B13" s="131"/>
      <c r="C13" s="131"/>
      <c r="D13" s="131"/>
      <c r="E13" s="132"/>
      <c r="F13" s="132"/>
      <c r="G13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3" s="132"/>
      <c r="I13" s="132"/>
      <c r="J13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" s="133"/>
      <c r="M13" s="133"/>
      <c r="N13" s="33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" s="134"/>
    </row>
    <row r="14" spans="2:15" ht="27.95" customHeight="1" x14ac:dyDescent="0.25">
      <c r="B14" s="131"/>
      <c r="C14" s="131"/>
      <c r="D14" s="131"/>
      <c r="E14" s="132"/>
      <c r="F14" s="132"/>
      <c r="G14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4" s="132"/>
      <c r="I14" s="132"/>
      <c r="J14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" s="133"/>
      <c r="M14" s="133"/>
      <c r="N14" s="33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" s="134"/>
    </row>
    <row r="15" spans="2:15" ht="27.95" customHeight="1" x14ac:dyDescent="0.25">
      <c r="B15" s="131"/>
      <c r="C15" s="131"/>
      <c r="D15" s="131"/>
      <c r="E15" s="132"/>
      <c r="F15" s="132"/>
      <c r="G15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5" s="132"/>
      <c r="I15" s="132"/>
      <c r="J15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" s="133"/>
      <c r="M15" s="133"/>
      <c r="N15" s="33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" s="134"/>
    </row>
    <row r="16" spans="2:15" ht="27.95" customHeight="1" x14ac:dyDescent="0.25">
      <c r="B16" s="131"/>
      <c r="C16" s="131"/>
      <c r="D16" s="131"/>
      <c r="E16" s="132"/>
      <c r="F16" s="132"/>
      <c r="G16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6" s="132"/>
      <c r="I16" s="132"/>
      <c r="J16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6" s="133"/>
      <c r="M16" s="133"/>
      <c r="N16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6" s="134"/>
    </row>
    <row r="17" spans="2:15" ht="27.95" customHeight="1" x14ac:dyDescent="0.25">
      <c r="B17" s="131"/>
      <c r="C17" s="131"/>
      <c r="D17" s="131"/>
      <c r="E17" s="132"/>
      <c r="F17" s="132"/>
      <c r="G17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7" s="132"/>
      <c r="I17" s="132"/>
      <c r="J17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7" s="133"/>
      <c r="M17" s="133"/>
      <c r="N17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7" s="134"/>
    </row>
    <row r="18" spans="2:15" ht="27.95" customHeight="1" x14ac:dyDescent="0.25">
      <c r="B18" s="131"/>
      <c r="C18" s="131"/>
      <c r="D18" s="131"/>
      <c r="E18" s="132"/>
      <c r="F18" s="132"/>
      <c r="G18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8" s="132"/>
      <c r="I18" s="132"/>
      <c r="J18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8" s="133"/>
      <c r="M18" s="133"/>
      <c r="N18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8" s="134"/>
    </row>
    <row r="19" spans="2:15" ht="27.95" customHeight="1" x14ac:dyDescent="0.25">
      <c r="B19" s="131"/>
      <c r="C19" s="131"/>
      <c r="D19" s="131"/>
      <c r="E19" s="132"/>
      <c r="F19" s="132"/>
      <c r="G19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19" s="132"/>
      <c r="I19" s="135"/>
      <c r="J19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9" s="133"/>
      <c r="M19" s="133"/>
      <c r="N19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9" s="134"/>
    </row>
    <row r="20" spans="2:15" ht="27.95" customHeight="1" x14ac:dyDescent="0.25">
      <c r="B20" s="131"/>
      <c r="C20" s="131"/>
      <c r="D20" s="131"/>
      <c r="E20" s="132"/>
      <c r="F20" s="132"/>
      <c r="G20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0" s="132"/>
      <c r="I20" s="132"/>
      <c r="J20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0" s="133"/>
      <c r="M20" s="133"/>
      <c r="N20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0" s="134"/>
    </row>
    <row r="21" spans="2:15" ht="27.95" customHeight="1" x14ac:dyDescent="0.25">
      <c r="B21" s="131"/>
      <c r="C21" s="131"/>
      <c r="D21" s="131"/>
      <c r="E21" s="132"/>
      <c r="F21" s="132"/>
      <c r="G21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1" s="132"/>
      <c r="I21" s="132"/>
      <c r="J21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1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1" s="133"/>
      <c r="M21" s="133"/>
      <c r="N21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1" s="134"/>
    </row>
    <row r="22" spans="2:15" ht="27.95" customHeight="1" x14ac:dyDescent="0.25">
      <c r="B22" s="131"/>
      <c r="C22" s="131"/>
      <c r="D22" s="131"/>
      <c r="E22" s="132"/>
      <c r="F22" s="132"/>
      <c r="G22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2" s="132"/>
      <c r="I22" s="132"/>
      <c r="J22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2" s="133"/>
      <c r="M22" s="133"/>
      <c r="N22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2" s="134"/>
    </row>
    <row r="23" spans="2:15" ht="27.95" customHeight="1" x14ac:dyDescent="0.25">
      <c r="B23" s="131"/>
      <c r="C23" s="131"/>
      <c r="D23" s="131"/>
      <c r="E23" s="132"/>
      <c r="F23" s="132"/>
      <c r="G23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3" s="132"/>
      <c r="I23" s="132"/>
      <c r="J23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3" s="133"/>
      <c r="M23" s="133"/>
      <c r="N23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3" s="134"/>
    </row>
    <row r="24" spans="2:15" ht="27.95" customHeight="1" x14ac:dyDescent="0.25">
      <c r="B24" s="131"/>
      <c r="C24" s="131"/>
      <c r="D24" s="131"/>
      <c r="E24" s="132"/>
      <c r="F24" s="132"/>
      <c r="G24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4" s="132"/>
      <c r="I24" s="132"/>
      <c r="J24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4" s="133"/>
      <c r="M24" s="133"/>
      <c r="N24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4" s="134"/>
    </row>
    <row r="25" spans="2:15" ht="27.95" customHeight="1" x14ac:dyDescent="0.25">
      <c r="B25" s="131"/>
      <c r="C25" s="131"/>
      <c r="D25" s="131"/>
      <c r="E25" s="132"/>
      <c r="F25" s="132"/>
      <c r="G25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5" s="132"/>
      <c r="I25" s="132"/>
      <c r="J25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5" s="133"/>
      <c r="M25" s="133"/>
      <c r="N25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5" s="134"/>
    </row>
    <row r="26" spans="2:15" ht="27.95" customHeight="1" x14ac:dyDescent="0.25">
      <c r="B26" s="131"/>
      <c r="C26" s="131"/>
      <c r="D26" s="131"/>
      <c r="E26" s="132"/>
      <c r="F26" s="132"/>
      <c r="G26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6" s="132"/>
      <c r="I26" s="132"/>
      <c r="J26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6" s="133"/>
      <c r="M26" s="133"/>
      <c r="N26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6" s="134"/>
    </row>
    <row r="27" spans="2:15" ht="27.95" customHeight="1" x14ac:dyDescent="0.25">
      <c r="B27" s="131"/>
      <c r="C27" s="131"/>
      <c r="D27" s="131"/>
      <c r="E27" s="132"/>
      <c r="F27" s="132"/>
      <c r="G27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7" s="132"/>
      <c r="I27" s="132"/>
      <c r="J27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7" s="133"/>
      <c r="M27" s="133"/>
      <c r="N27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7" s="134"/>
    </row>
    <row r="28" spans="2:15" ht="27.95" customHeight="1" x14ac:dyDescent="0.25">
      <c r="B28" s="131"/>
      <c r="C28" s="131"/>
      <c r="D28" s="131"/>
      <c r="E28" s="132"/>
      <c r="F28" s="132"/>
      <c r="G28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8" s="132"/>
      <c r="I28" s="132"/>
      <c r="J28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8" s="133"/>
      <c r="M28" s="133"/>
      <c r="N28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8" s="134"/>
    </row>
    <row r="29" spans="2:15" ht="27.95" customHeight="1" x14ac:dyDescent="0.25">
      <c r="B29" s="131"/>
      <c r="C29" s="131"/>
      <c r="D29" s="131"/>
      <c r="E29" s="132"/>
      <c r="F29" s="132"/>
      <c r="G29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29" s="132"/>
      <c r="I29" s="132"/>
      <c r="J29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2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29" s="133"/>
      <c r="M29" s="133"/>
      <c r="N29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29" s="134"/>
    </row>
    <row r="30" spans="2:15" ht="27.95" customHeight="1" x14ac:dyDescent="0.25">
      <c r="B30" s="131"/>
      <c r="C30" s="131"/>
      <c r="D30" s="131"/>
      <c r="E30" s="132"/>
      <c r="F30" s="132"/>
      <c r="G30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0" s="132"/>
      <c r="I30" s="132"/>
      <c r="J30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0" s="133"/>
      <c r="M30" s="133"/>
      <c r="N30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0" s="134"/>
    </row>
    <row r="31" spans="2:15" ht="27.95" customHeight="1" x14ac:dyDescent="0.25">
      <c r="B31" s="131"/>
      <c r="C31" s="131"/>
      <c r="D31" s="131"/>
      <c r="E31" s="132"/>
      <c r="F31" s="132"/>
      <c r="G31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1" s="132"/>
      <c r="I31" s="132"/>
      <c r="J31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1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1" s="133"/>
      <c r="M31" s="133"/>
      <c r="N31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1" s="134"/>
    </row>
    <row r="32" spans="2:15" ht="27.95" customHeight="1" x14ac:dyDescent="0.25">
      <c r="B32" s="131"/>
      <c r="C32" s="131"/>
      <c r="D32" s="131"/>
      <c r="E32" s="132"/>
      <c r="F32" s="132"/>
      <c r="G32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2" s="132"/>
      <c r="I32" s="132"/>
      <c r="J32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2" s="133"/>
      <c r="M32" s="133"/>
      <c r="N32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2" s="134"/>
    </row>
    <row r="33" spans="2:15" ht="27.95" customHeight="1" x14ac:dyDescent="0.25">
      <c r="B33" s="131"/>
      <c r="C33" s="131"/>
      <c r="D33" s="131"/>
      <c r="E33" s="132"/>
      <c r="F33" s="132"/>
      <c r="G33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3" s="132"/>
      <c r="I33" s="132"/>
      <c r="J33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3" s="133"/>
      <c r="M33" s="133"/>
      <c r="N33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3" s="134"/>
    </row>
    <row r="34" spans="2:15" ht="27.95" customHeight="1" x14ac:dyDescent="0.25">
      <c r="B34" s="131"/>
      <c r="C34" s="131"/>
      <c r="D34" s="131"/>
      <c r="E34" s="132"/>
      <c r="F34" s="132"/>
      <c r="G34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4" s="132"/>
      <c r="I34" s="132"/>
      <c r="J34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4" s="133"/>
      <c r="M34" s="133"/>
      <c r="N34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4" s="134"/>
    </row>
    <row r="35" spans="2:15" ht="27.95" customHeight="1" x14ac:dyDescent="0.25">
      <c r="B35" s="131"/>
      <c r="C35" s="131"/>
      <c r="D35" s="131"/>
      <c r="E35" s="132"/>
      <c r="F35" s="132"/>
      <c r="G35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5" s="132"/>
      <c r="I35" s="132"/>
      <c r="J35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5" s="133"/>
      <c r="M35" s="133"/>
      <c r="N35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5" s="134"/>
    </row>
    <row r="36" spans="2:15" ht="27.95" customHeight="1" x14ac:dyDescent="0.25">
      <c r="B36" s="131"/>
      <c r="C36" s="131"/>
      <c r="D36" s="131"/>
      <c r="E36" s="132"/>
      <c r="F36" s="132"/>
      <c r="G36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6" s="132"/>
      <c r="I36" s="132"/>
      <c r="J36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6" s="133"/>
      <c r="M36" s="133"/>
      <c r="N36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6" s="134"/>
    </row>
    <row r="37" spans="2:15" ht="27.95" customHeight="1" x14ac:dyDescent="0.25">
      <c r="B37" s="131"/>
      <c r="C37" s="131"/>
      <c r="D37" s="131"/>
      <c r="E37" s="132"/>
      <c r="F37" s="132"/>
      <c r="G37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7" s="132"/>
      <c r="I37" s="132"/>
      <c r="J37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7" s="133"/>
      <c r="M37" s="133"/>
      <c r="N37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7" s="134"/>
    </row>
    <row r="38" spans="2:15" ht="27.95" customHeight="1" x14ac:dyDescent="0.25">
      <c r="B38" s="131"/>
      <c r="C38" s="131"/>
      <c r="D38" s="131"/>
      <c r="E38" s="132"/>
      <c r="F38" s="132"/>
      <c r="G38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8" s="132"/>
      <c r="I38" s="132"/>
      <c r="J38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8" s="133"/>
      <c r="M38" s="133"/>
      <c r="N38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8" s="134"/>
    </row>
    <row r="39" spans="2:15" ht="27.95" customHeight="1" x14ac:dyDescent="0.25">
      <c r="B39" s="131"/>
      <c r="C39" s="131"/>
      <c r="D39" s="131"/>
      <c r="E39" s="132"/>
      <c r="F39" s="132"/>
      <c r="G39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39" s="132"/>
      <c r="I39" s="132"/>
      <c r="J39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3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39" s="133"/>
      <c r="M39" s="133"/>
      <c r="N39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39" s="134"/>
    </row>
    <row r="40" spans="2:15" ht="27.95" customHeight="1" x14ac:dyDescent="0.25">
      <c r="B40" s="131"/>
      <c r="C40" s="131"/>
      <c r="D40" s="131"/>
      <c r="E40" s="132"/>
      <c r="F40" s="132"/>
      <c r="G40" s="30" t="str">
        <f>IFERROR(IF(tbCronograma[[#This Row],[Nome da tarefa]]="","",IF(OR(tbCronograma[Início previsto]="",tbCronograma[Término previsto]=""),0,(tbCronograma[Término previsto]-tbCronograma[Início previsto])+1)),"")</f>
        <v/>
      </c>
      <c r="H40" s="132"/>
      <c r="I40" s="132"/>
      <c r="J40" s="30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0" s="133"/>
      <c r="M40" s="133"/>
      <c r="N40" s="34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0" s="134"/>
    </row>
    <row r="41" spans="2:15" ht="27.95" customHeight="1" x14ac:dyDescent="0.25">
      <c r="B41" s="131"/>
      <c r="C41" s="131"/>
      <c r="D41" s="131"/>
      <c r="E41" s="132"/>
      <c r="F41" s="132"/>
      <c r="G4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1" s="132"/>
      <c r="I41" s="132"/>
      <c r="J4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1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1" s="133"/>
      <c r="M41" s="133"/>
      <c r="N41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1" s="134"/>
    </row>
    <row r="42" spans="2:15" ht="27.95" customHeight="1" x14ac:dyDescent="0.25">
      <c r="B42" s="131"/>
      <c r="C42" s="131"/>
      <c r="D42" s="131"/>
      <c r="E42" s="132"/>
      <c r="F42" s="132"/>
      <c r="G4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2" s="132"/>
      <c r="I42" s="132"/>
      <c r="J4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2" s="133"/>
      <c r="M42" s="133"/>
      <c r="N42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2" s="134"/>
    </row>
    <row r="43" spans="2:15" ht="27.95" customHeight="1" x14ac:dyDescent="0.25">
      <c r="B43" s="131"/>
      <c r="C43" s="131"/>
      <c r="D43" s="131"/>
      <c r="E43" s="132"/>
      <c r="F43" s="132"/>
      <c r="G4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3" s="132"/>
      <c r="I43" s="132"/>
      <c r="J4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3" s="133"/>
      <c r="M43" s="133"/>
      <c r="N43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3" s="134"/>
    </row>
    <row r="44" spans="2:15" ht="27.95" customHeight="1" x14ac:dyDescent="0.25">
      <c r="B44" s="131"/>
      <c r="C44" s="131"/>
      <c r="D44" s="131"/>
      <c r="E44" s="132"/>
      <c r="F44" s="132"/>
      <c r="G4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4" s="132"/>
      <c r="I44" s="132"/>
      <c r="J4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4" s="133"/>
      <c r="M44" s="133"/>
      <c r="N44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4" s="134"/>
    </row>
    <row r="45" spans="2:15" ht="27.95" customHeight="1" x14ac:dyDescent="0.25">
      <c r="B45" s="131"/>
      <c r="C45" s="131"/>
      <c r="D45" s="131"/>
      <c r="E45" s="132"/>
      <c r="F45" s="132"/>
      <c r="G4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5" s="132"/>
      <c r="I45" s="132"/>
      <c r="J4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5" s="133"/>
      <c r="M45" s="133"/>
      <c r="N45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5" s="134"/>
    </row>
    <row r="46" spans="2:15" ht="27.95" customHeight="1" x14ac:dyDescent="0.25">
      <c r="B46" s="131"/>
      <c r="C46" s="131"/>
      <c r="D46" s="131"/>
      <c r="E46" s="132"/>
      <c r="F46" s="132"/>
      <c r="G4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6" s="132"/>
      <c r="I46" s="132"/>
      <c r="J4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6" s="133"/>
      <c r="M46" s="133"/>
      <c r="N46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6" s="134"/>
    </row>
    <row r="47" spans="2:15" ht="27.95" customHeight="1" x14ac:dyDescent="0.25">
      <c r="B47" s="131"/>
      <c r="C47" s="131"/>
      <c r="D47" s="131"/>
      <c r="E47" s="132"/>
      <c r="F47" s="132"/>
      <c r="G4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7" s="132"/>
      <c r="I47" s="132"/>
      <c r="J4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7" s="133"/>
      <c r="M47" s="133"/>
      <c r="N47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7" s="134"/>
    </row>
    <row r="48" spans="2:15" ht="27.95" customHeight="1" x14ac:dyDescent="0.25">
      <c r="B48" s="131"/>
      <c r="C48" s="131"/>
      <c r="D48" s="131"/>
      <c r="E48" s="132"/>
      <c r="F48" s="132"/>
      <c r="G4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8" s="132"/>
      <c r="I48" s="132"/>
      <c r="J4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8" s="133"/>
      <c r="M48" s="133"/>
      <c r="N48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8" s="134"/>
    </row>
    <row r="49" spans="2:15" ht="27.95" customHeight="1" x14ac:dyDescent="0.25">
      <c r="B49" s="131"/>
      <c r="C49" s="131"/>
      <c r="D49" s="131"/>
      <c r="E49" s="132"/>
      <c r="F49" s="132"/>
      <c r="G4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49" s="132"/>
      <c r="I49" s="132"/>
      <c r="J4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4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49" s="133"/>
      <c r="M49" s="133"/>
      <c r="N49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49" s="134"/>
    </row>
    <row r="50" spans="2:15" ht="27.95" customHeight="1" x14ac:dyDescent="0.25">
      <c r="B50" s="131"/>
      <c r="C50" s="131"/>
      <c r="D50" s="131"/>
      <c r="E50" s="132"/>
      <c r="F50" s="132"/>
      <c r="G5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0" s="132"/>
      <c r="I50" s="132"/>
      <c r="J5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0" s="133"/>
      <c r="M50" s="133"/>
      <c r="N50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0" s="134"/>
    </row>
    <row r="51" spans="2:15" ht="27.95" customHeight="1" x14ac:dyDescent="0.25">
      <c r="B51" s="131"/>
      <c r="C51" s="131"/>
      <c r="D51" s="131"/>
      <c r="E51" s="132"/>
      <c r="F51" s="132"/>
      <c r="G5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1" s="132"/>
      <c r="I51" s="132"/>
      <c r="J5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1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1" s="133"/>
      <c r="M51" s="133"/>
      <c r="N51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1" s="134"/>
    </row>
    <row r="52" spans="2:15" ht="27.95" customHeight="1" x14ac:dyDescent="0.25">
      <c r="B52" s="131"/>
      <c r="C52" s="131"/>
      <c r="D52" s="131"/>
      <c r="E52" s="132"/>
      <c r="F52" s="132"/>
      <c r="G5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2" s="132"/>
      <c r="I52" s="132"/>
      <c r="J5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2" s="133"/>
      <c r="M52" s="133"/>
      <c r="N52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2" s="134"/>
    </row>
    <row r="53" spans="2:15" ht="27.95" customHeight="1" x14ac:dyDescent="0.25">
      <c r="B53" s="131"/>
      <c r="C53" s="131"/>
      <c r="D53" s="131"/>
      <c r="E53" s="132"/>
      <c r="F53" s="132"/>
      <c r="G5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3" s="132"/>
      <c r="I53" s="132"/>
      <c r="J5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3" s="133"/>
      <c r="M53" s="133"/>
      <c r="N53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3" s="134"/>
    </row>
    <row r="54" spans="2:15" ht="27.95" customHeight="1" x14ac:dyDescent="0.25">
      <c r="B54" s="131"/>
      <c r="C54" s="131"/>
      <c r="D54" s="131"/>
      <c r="E54" s="132"/>
      <c r="F54" s="132"/>
      <c r="G5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4" s="132"/>
      <c r="I54" s="132"/>
      <c r="J5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4" s="133"/>
      <c r="M54" s="133"/>
      <c r="N54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4" s="134"/>
    </row>
    <row r="55" spans="2:15" ht="27.95" customHeight="1" x14ac:dyDescent="0.25">
      <c r="B55" s="131"/>
      <c r="C55" s="131"/>
      <c r="D55" s="131"/>
      <c r="E55" s="132"/>
      <c r="F55" s="132"/>
      <c r="G5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5" s="132"/>
      <c r="I55" s="132"/>
      <c r="J5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5" s="133"/>
      <c r="M55" s="133"/>
      <c r="N55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5" s="134"/>
    </row>
    <row r="56" spans="2:15" ht="27.95" customHeight="1" x14ac:dyDescent="0.25">
      <c r="B56" s="131"/>
      <c r="C56" s="131"/>
      <c r="D56" s="131"/>
      <c r="E56" s="132"/>
      <c r="F56" s="132"/>
      <c r="G5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6" s="132"/>
      <c r="I56" s="132"/>
      <c r="J5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6" s="133"/>
      <c r="M56" s="133"/>
      <c r="N56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6" s="134"/>
    </row>
    <row r="57" spans="2:15" ht="27.95" customHeight="1" x14ac:dyDescent="0.25">
      <c r="B57" s="131"/>
      <c r="C57" s="131"/>
      <c r="D57" s="131"/>
      <c r="E57" s="132"/>
      <c r="F57" s="132"/>
      <c r="G5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7" s="132"/>
      <c r="I57" s="132"/>
      <c r="J5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7" s="133"/>
      <c r="M57" s="133"/>
      <c r="N57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7" s="134"/>
    </row>
    <row r="58" spans="2:15" ht="27.95" customHeight="1" x14ac:dyDescent="0.25">
      <c r="B58" s="131"/>
      <c r="C58" s="131"/>
      <c r="D58" s="131"/>
      <c r="E58" s="132"/>
      <c r="F58" s="132"/>
      <c r="G5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8" s="132"/>
      <c r="I58" s="132"/>
      <c r="J5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8" s="133"/>
      <c r="M58" s="133"/>
      <c r="N58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8" s="134"/>
    </row>
    <row r="59" spans="2:15" ht="27.95" customHeight="1" x14ac:dyDescent="0.25">
      <c r="B59" s="131"/>
      <c r="C59" s="131"/>
      <c r="D59" s="131"/>
      <c r="E59" s="132"/>
      <c r="F59" s="132"/>
      <c r="G5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59" s="132"/>
      <c r="I59" s="132"/>
      <c r="J5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5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59" s="133"/>
      <c r="M59" s="133"/>
      <c r="N59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59" s="134"/>
    </row>
    <row r="60" spans="2:15" ht="27.95" customHeight="1" x14ac:dyDescent="0.25">
      <c r="B60" s="131"/>
      <c r="C60" s="131"/>
      <c r="D60" s="131"/>
      <c r="E60" s="132"/>
      <c r="F60" s="132"/>
      <c r="G6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0" s="132"/>
      <c r="I60" s="132"/>
      <c r="J6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0" s="133"/>
      <c r="M60" s="133"/>
      <c r="N60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0" s="134"/>
    </row>
    <row r="61" spans="2:15" ht="27.95" customHeight="1" x14ac:dyDescent="0.25">
      <c r="B61" s="131"/>
      <c r="C61" s="131"/>
      <c r="D61" s="131"/>
      <c r="E61" s="132"/>
      <c r="F61" s="132"/>
      <c r="G6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1" s="132"/>
      <c r="I61" s="132"/>
      <c r="J6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1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1" s="133"/>
      <c r="M61" s="133"/>
      <c r="N61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1" s="134"/>
    </row>
    <row r="62" spans="2:15" ht="27.95" customHeight="1" x14ac:dyDescent="0.25">
      <c r="B62" s="131"/>
      <c r="C62" s="131"/>
      <c r="D62" s="131"/>
      <c r="E62" s="132"/>
      <c r="F62" s="132"/>
      <c r="G6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2" s="132"/>
      <c r="I62" s="132"/>
      <c r="J6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2" s="133"/>
      <c r="M62" s="133"/>
      <c r="N62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2" s="134"/>
    </row>
    <row r="63" spans="2:15" ht="27.95" customHeight="1" x14ac:dyDescent="0.25">
      <c r="B63" s="131"/>
      <c r="C63" s="131"/>
      <c r="D63" s="131"/>
      <c r="E63" s="132"/>
      <c r="F63" s="132"/>
      <c r="G6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3" s="132"/>
      <c r="I63" s="132"/>
      <c r="J6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3" s="133"/>
      <c r="M63" s="133"/>
      <c r="N63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3" s="134"/>
    </row>
    <row r="64" spans="2:15" ht="27.95" customHeight="1" x14ac:dyDescent="0.25">
      <c r="B64" s="131"/>
      <c r="C64" s="131"/>
      <c r="D64" s="131"/>
      <c r="E64" s="132"/>
      <c r="F64" s="132"/>
      <c r="G6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4" s="132"/>
      <c r="I64" s="132"/>
      <c r="J6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4" s="133"/>
      <c r="M64" s="133"/>
      <c r="N64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4" s="134"/>
    </row>
    <row r="65" spans="2:15" ht="27.95" customHeight="1" x14ac:dyDescent="0.25">
      <c r="B65" s="131"/>
      <c r="C65" s="131"/>
      <c r="D65" s="131"/>
      <c r="E65" s="132"/>
      <c r="F65" s="132"/>
      <c r="G6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5" s="132"/>
      <c r="I65" s="132"/>
      <c r="J6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5" s="133"/>
      <c r="M65" s="133"/>
      <c r="N65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5" s="134"/>
    </row>
    <row r="66" spans="2:15" ht="27.95" customHeight="1" x14ac:dyDescent="0.25">
      <c r="B66" s="131"/>
      <c r="C66" s="131"/>
      <c r="D66" s="131"/>
      <c r="E66" s="132"/>
      <c r="F66" s="132"/>
      <c r="G6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6" s="132"/>
      <c r="I66" s="132"/>
      <c r="J6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6" s="133"/>
      <c r="M66" s="133"/>
      <c r="N66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6" s="134"/>
    </row>
    <row r="67" spans="2:15" ht="27.95" customHeight="1" x14ac:dyDescent="0.25">
      <c r="B67" s="131"/>
      <c r="C67" s="131"/>
      <c r="D67" s="131"/>
      <c r="E67" s="132"/>
      <c r="F67" s="132"/>
      <c r="G6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7" s="132"/>
      <c r="I67" s="132"/>
      <c r="J6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7" s="133"/>
      <c r="M67" s="133"/>
      <c r="N67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7" s="134"/>
    </row>
    <row r="68" spans="2:15" ht="27.95" customHeight="1" x14ac:dyDescent="0.25">
      <c r="B68" s="131"/>
      <c r="C68" s="131"/>
      <c r="D68" s="131"/>
      <c r="E68" s="132"/>
      <c r="F68" s="132"/>
      <c r="G6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8" s="132"/>
      <c r="I68" s="132"/>
      <c r="J6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8" s="133"/>
      <c r="M68" s="133"/>
      <c r="N68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8" s="134"/>
    </row>
    <row r="69" spans="2:15" ht="27.95" customHeight="1" x14ac:dyDescent="0.25">
      <c r="B69" s="131"/>
      <c r="C69" s="131"/>
      <c r="D69" s="131"/>
      <c r="E69" s="132"/>
      <c r="F69" s="132"/>
      <c r="G6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69" s="132"/>
      <c r="I69" s="132"/>
      <c r="J6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6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69" s="133"/>
      <c r="M69" s="133"/>
      <c r="N69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69" s="134"/>
    </row>
    <row r="70" spans="2:15" ht="27.95" customHeight="1" x14ac:dyDescent="0.25">
      <c r="B70" s="131"/>
      <c r="C70" s="131"/>
      <c r="D70" s="131"/>
      <c r="E70" s="132"/>
      <c r="F70" s="132"/>
      <c r="G7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0" s="132"/>
      <c r="I70" s="132"/>
      <c r="J7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0" s="133"/>
      <c r="M70" s="133"/>
      <c r="N70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0" s="134"/>
    </row>
    <row r="71" spans="2:15" ht="27.95" customHeight="1" x14ac:dyDescent="0.25">
      <c r="B71" s="131"/>
      <c r="C71" s="131"/>
      <c r="D71" s="131"/>
      <c r="E71" s="132"/>
      <c r="F71" s="132"/>
      <c r="G7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1" s="132"/>
      <c r="I71" s="132"/>
      <c r="J7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1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1" s="133"/>
      <c r="M71" s="133"/>
      <c r="N71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1" s="134"/>
    </row>
    <row r="72" spans="2:15" ht="27.95" customHeight="1" x14ac:dyDescent="0.25">
      <c r="B72" s="131"/>
      <c r="C72" s="131"/>
      <c r="D72" s="131"/>
      <c r="E72" s="132"/>
      <c r="F72" s="132"/>
      <c r="G7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2" s="132"/>
      <c r="I72" s="132"/>
      <c r="J7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2" s="133"/>
      <c r="M72" s="133"/>
      <c r="N72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2" s="134"/>
    </row>
    <row r="73" spans="2:15" ht="27.95" customHeight="1" x14ac:dyDescent="0.25">
      <c r="B73" s="131"/>
      <c r="C73" s="131"/>
      <c r="D73" s="131"/>
      <c r="E73" s="132"/>
      <c r="F73" s="132"/>
      <c r="G7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3" s="132"/>
      <c r="I73" s="132"/>
      <c r="J7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3" s="133"/>
      <c r="M73" s="133"/>
      <c r="N73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3" s="134"/>
    </row>
    <row r="74" spans="2:15" ht="27.95" customHeight="1" x14ac:dyDescent="0.25">
      <c r="B74" s="131"/>
      <c r="C74" s="131"/>
      <c r="D74" s="131"/>
      <c r="E74" s="132"/>
      <c r="F74" s="132"/>
      <c r="G7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4" s="132"/>
      <c r="I74" s="132"/>
      <c r="J7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4" s="133"/>
      <c r="M74" s="133"/>
      <c r="N74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4" s="134"/>
    </row>
    <row r="75" spans="2:15" ht="27.95" customHeight="1" x14ac:dyDescent="0.25">
      <c r="B75" s="131"/>
      <c r="C75" s="131"/>
      <c r="D75" s="131"/>
      <c r="E75" s="132"/>
      <c r="F75" s="132"/>
      <c r="G7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5" s="132"/>
      <c r="I75" s="132"/>
      <c r="J7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5" s="133"/>
      <c r="M75" s="133"/>
      <c r="N75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5" s="134"/>
    </row>
    <row r="76" spans="2:15" ht="27.95" customHeight="1" x14ac:dyDescent="0.25">
      <c r="B76" s="131"/>
      <c r="C76" s="131"/>
      <c r="D76" s="131"/>
      <c r="E76" s="132"/>
      <c r="F76" s="132"/>
      <c r="G7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6" s="132"/>
      <c r="I76" s="132"/>
      <c r="J7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6" s="133"/>
      <c r="M76" s="133"/>
      <c r="N76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6" s="134"/>
    </row>
    <row r="77" spans="2:15" ht="27.95" customHeight="1" x14ac:dyDescent="0.25">
      <c r="B77" s="131"/>
      <c r="C77" s="131"/>
      <c r="D77" s="131"/>
      <c r="E77" s="132"/>
      <c r="F77" s="132"/>
      <c r="G7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7" s="132"/>
      <c r="I77" s="132"/>
      <c r="J7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7" s="133"/>
      <c r="M77" s="133"/>
      <c r="N77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7" s="134"/>
    </row>
    <row r="78" spans="2:15" ht="27.95" customHeight="1" x14ac:dyDescent="0.25">
      <c r="B78" s="131"/>
      <c r="C78" s="131"/>
      <c r="D78" s="131"/>
      <c r="E78" s="132"/>
      <c r="F78" s="132"/>
      <c r="G7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8" s="132"/>
      <c r="I78" s="132"/>
      <c r="J7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8" s="133"/>
      <c r="M78" s="133"/>
      <c r="N78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8" s="134"/>
    </row>
    <row r="79" spans="2:15" ht="27.95" customHeight="1" x14ac:dyDescent="0.25">
      <c r="B79" s="131"/>
      <c r="C79" s="131"/>
      <c r="D79" s="131"/>
      <c r="E79" s="132"/>
      <c r="F79" s="132"/>
      <c r="G7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79" s="132"/>
      <c r="I79" s="132"/>
      <c r="J7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7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79" s="133"/>
      <c r="M79" s="133"/>
      <c r="N79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79" s="134"/>
    </row>
    <row r="80" spans="2:15" ht="27.95" customHeight="1" x14ac:dyDescent="0.25">
      <c r="B80" s="131"/>
      <c r="C80" s="131"/>
      <c r="D80" s="131"/>
      <c r="E80" s="132"/>
      <c r="F80" s="132"/>
      <c r="G8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0" s="132"/>
      <c r="I80" s="132"/>
      <c r="J8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0" s="133"/>
      <c r="M80" s="133"/>
      <c r="N80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0" s="134"/>
    </row>
    <row r="81" spans="2:15" ht="27.95" customHeight="1" x14ac:dyDescent="0.25">
      <c r="B81" s="131"/>
      <c r="C81" s="131"/>
      <c r="D81" s="131"/>
      <c r="E81" s="132"/>
      <c r="F81" s="132"/>
      <c r="G8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1" s="132"/>
      <c r="I81" s="132"/>
      <c r="J8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1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1" s="133"/>
      <c r="M81" s="133"/>
      <c r="N81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1" s="134"/>
    </row>
    <row r="82" spans="2:15" ht="27.95" customHeight="1" x14ac:dyDescent="0.25">
      <c r="B82" s="131"/>
      <c r="C82" s="131"/>
      <c r="D82" s="131"/>
      <c r="E82" s="132"/>
      <c r="F82" s="132"/>
      <c r="G8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2" s="132"/>
      <c r="I82" s="132"/>
      <c r="J8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2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2" s="133"/>
      <c r="M82" s="133"/>
      <c r="N82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2" s="134"/>
    </row>
    <row r="83" spans="2:15" ht="27.95" customHeight="1" x14ac:dyDescent="0.25">
      <c r="B83" s="131"/>
      <c r="C83" s="131"/>
      <c r="D83" s="131"/>
      <c r="E83" s="132"/>
      <c r="F83" s="132"/>
      <c r="G8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3" s="132"/>
      <c r="I83" s="132"/>
      <c r="J8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3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3" s="133"/>
      <c r="M83" s="133"/>
      <c r="N83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3" s="134"/>
    </row>
    <row r="84" spans="2:15" ht="27.95" customHeight="1" x14ac:dyDescent="0.25">
      <c r="B84" s="131"/>
      <c r="C84" s="131"/>
      <c r="D84" s="131"/>
      <c r="E84" s="132"/>
      <c r="F84" s="132"/>
      <c r="G8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4" s="132"/>
      <c r="I84" s="132"/>
      <c r="J8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4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4" s="133"/>
      <c r="M84" s="133"/>
      <c r="N84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4" s="134"/>
    </row>
    <row r="85" spans="2:15" ht="27.95" customHeight="1" x14ac:dyDescent="0.25">
      <c r="B85" s="131"/>
      <c r="C85" s="131"/>
      <c r="D85" s="131"/>
      <c r="E85" s="132"/>
      <c r="F85" s="132"/>
      <c r="G8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5" s="132"/>
      <c r="I85" s="132"/>
      <c r="J8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5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5" s="133"/>
      <c r="M85" s="133"/>
      <c r="N85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5" s="134"/>
    </row>
    <row r="86" spans="2:15" ht="27.95" customHeight="1" x14ac:dyDescent="0.25">
      <c r="B86" s="131"/>
      <c r="C86" s="131"/>
      <c r="D86" s="131"/>
      <c r="E86" s="132"/>
      <c r="F86" s="132"/>
      <c r="G8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6" s="132"/>
      <c r="I86" s="132"/>
      <c r="J8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6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6" s="133"/>
      <c r="M86" s="133"/>
      <c r="N86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6" s="134"/>
    </row>
    <row r="87" spans="2:15" ht="27.95" customHeight="1" x14ac:dyDescent="0.25">
      <c r="B87" s="131"/>
      <c r="C87" s="131"/>
      <c r="D87" s="131"/>
      <c r="E87" s="132"/>
      <c r="F87" s="132"/>
      <c r="G8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7" s="132"/>
      <c r="I87" s="132"/>
      <c r="J8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7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7" s="133"/>
      <c r="M87" s="133"/>
      <c r="N87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7" s="134"/>
    </row>
    <row r="88" spans="2:15" ht="27.95" customHeight="1" x14ac:dyDescent="0.25">
      <c r="B88" s="131"/>
      <c r="C88" s="131"/>
      <c r="D88" s="131"/>
      <c r="E88" s="132"/>
      <c r="F88" s="132"/>
      <c r="G8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8" s="132"/>
      <c r="I88" s="132"/>
      <c r="J8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8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8" s="133"/>
      <c r="M88" s="133"/>
      <c r="N88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8" s="134"/>
    </row>
    <row r="89" spans="2:15" ht="27.95" customHeight="1" x14ac:dyDescent="0.25">
      <c r="B89" s="131"/>
      <c r="C89" s="131"/>
      <c r="D89" s="131"/>
      <c r="E89" s="132"/>
      <c r="F89" s="132"/>
      <c r="G8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89" s="132"/>
      <c r="I89" s="132"/>
      <c r="J8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89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89" s="133"/>
      <c r="M89" s="133"/>
      <c r="N89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89" s="134"/>
    </row>
    <row r="90" spans="2:15" ht="27.95" customHeight="1" x14ac:dyDescent="0.25">
      <c r="B90" s="131"/>
      <c r="C90" s="131"/>
      <c r="D90" s="131"/>
      <c r="E90" s="132"/>
      <c r="F90" s="132"/>
      <c r="G9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0" s="132"/>
      <c r="I90" s="132"/>
      <c r="J9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0" s="30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0" s="133"/>
      <c r="M90" s="133"/>
      <c r="N90" s="35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0" s="134"/>
    </row>
    <row r="91" spans="2:15" ht="27.95" customHeight="1" x14ac:dyDescent="0.25">
      <c r="B91" s="136"/>
      <c r="C91" s="136"/>
      <c r="D91" s="136"/>
      <c r="E91" s="132"/>
      <c r="F91" s="132"/>
      <c r="G9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1" s="132"/>
      <c r="I91" s="132"/>
      <c r="J9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1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1" s="133"/>
      <c r="M91" s="133"/>
      <c r="N91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1" s="137"/>
    </row>
    <row r="92" spans="2:15" ht="27.95" customHeight="1" x14ac:dyDescent="0.25">
      <c r="B92" s="136"/>
      <c r="C92" s="136"/>
      <c r="D92" s="136"/>
      <c r="E92" s="132"/>
      <c r="F92" s="132"/>
      <c r="G9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2" s="132"/>
      <c r="I92" s="132"/>
      <c r="J9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2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2" s="133"/>
      <c r="M92" s="133"/>
      <c r="N92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2" s="137"/>
    </row>
    <row r="93" spans="2:15" ht="27.95" customHeight="1" x14ac:dyDescent="0.25">
      <c r="B93" s="136"/>
      <c r="C93" s="136"/>
      <c r="D93" s="136"/>
      <c r="E93" s="132"/>
      <c r="F93" s="132"/>
      <c r="G9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3" s="132"/>
      <c r="I93" s="132"/>
      <c r="J9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3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3" s="133"/>
      <c r="M93" s="133"/>
      <c r="N93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3" s="137"/>
    </row>
    <row r="94" spans="2:15" ht="27.95" customHeight="1" x14ac:dyDescent="0.25">
      <c r="B94" s="136"/>
      <c r="C94" s="136"/>
      <c r="D94" s="136"/>
      <c r="E94" s="132"/>
      <c r="F94" s="132"/>
      <c r="G9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4" s="132"/>
      <c r="I94" s="132"/>
      <c r="J9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4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4" s="133"/>
      <c r="M94" s="133"/>
      <c r="N94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4" s="137"/>
    </row>
    <row r="95" spans="2:15" ht="27.95" customHeight="1" x14ac:dyDescent="0.25">
      <c r="B95" s="136"/>
      <c r="C95" s="136"/>
      <c r="D95" s="136"/>
      <c r="E95" s="132"/>
      <c r="F95" s="132"/>
      <c r="G9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5" s="132"/>
      <c r="I95" s="132"/>
      <c r="J9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5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5" s="133"/>
      <c r="M95" s="133"/>
      <c r="N95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5" s="137"/>
    </row>
    <row r="96" spans="2:15" ht="27.95" customHeight="1" x14ac:dyDescent="0.25">
      <c r="B96" s="136"/>
      <c r="C96" s="136"/>
      <c r="D96" s="136"/>
      <c r="E96" s="132"/>
      <c r="F96" s="132"/>
      <c r="G9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6" s="132"/>
      <c r="I96" s="132"/>
      <c r="J9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6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6" s="133"/>
      <c r="M96" s="133"/>
      <c r="N96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6" s="137"/>
    </row>
    <row r="97" spans="2:15" ht="27.95" customHeight="1" x14ac:dyDescent="0.25">
      <c r="B97" s="136"/>
      <c r="C97" s="136"/>
      <c r="D97" s="136"/>
      <c r="E97" s="132"/>
      <c r="F97" s="132"/>
      <c r="G9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7" s="132"/>
      <c r="I97" s="132"/>
      <c r="J9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7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7" s="133"/>
      <c r="M97" s="133"/>
      <c r="N97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7" s="137"/>
    </row>
    <row r="98" spans="2:15" ht="27.95" customHeight="1" x14ac:dyDescent="0.25">
      <c r="B98" s="136"/>
      <c r="C98" s="136"/>
      <c r="D98" s="136"/>
      <c r="E98" s="132"/>
      <c r="F98" s="132"/>
      <c r="G9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8" s="132"/>
      <c r="I98" s="132"/>
      <c r="J9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8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8" s="133"/>
      <c r="M98" s="133"/>
      <c r="N98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8" s="137"/>
    </row>
    <row r="99" spans="2:15" ht="27.95" customHeight="1" x14ac:dyDescent="0.25">
      <c r="B99" s="136"/>
      <c r="C99" s="136"/>
      <c r="D99" s="136"/>
      <c r="E99" s="132"/>
      <c r="F99" s="132"/>
      <c r="G9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99" s="132"/>
      <c r="I99" s="132"/>
      <c r="J9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99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99" s="133"/>
      <c r="M99" s="133"/>
      <c r="N99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99" s="137"/>
    </row>
    <row r="100" spans="2:15" ht="27.95" customHeight="1" x14ac:dyDescent="0.25">
      <c r="B100" s="136"/>
      <c r="C100" s="136"/>
      <c r="D100" s="136"/>
      <c r="E100" s="132"/>
      <c r="F100" s="132"/>
      <c r="G10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0" s="132"/>
      <c r="I100" s="132"/>
      <c r="J10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0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0" s="133"/>
      <c r="M100" s="133"/>
      <c r="N100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0" s="137"/>
    </row>
    <row r="101" spans="2:15" ht="27.95" customHeight="1" x14ac:dyDescent="0.25">
      <c r="B101" s="136"/>
      <c r="C101" s="136"/>
      <c r="D101" s="136"/>
      <c r="E101" s="132"/>
      <c r="F101" s="132"/>
      <c r="G10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1" s="132"/>
      <c r="I101" s="132"/>
      <c r="J10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1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1" s="133"/>
      <c r="M101" s="133"/>
      <c r="N101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1" s="137"/>
    </row>
    <row r="102" spans="2:15" ht="27.95" customHeight="1" x14ac:dyDescent="0.25">
      <c r="B102" s="136"/>
      <c r="C102" s="136"/>
      <c r="D102" s="136"/>
      <c r="E102" s="132"/>
      <c r="F102" s="132"/>
      <c r="G10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2" s="132"/>
      <c r="I102" s="132"/>
      <c r="J10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2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2" s="133"/>
      <c r="M102" s="133"/>
      <c r="N102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2" s="137"/>
    </row>
    <row r="103" spans="2:15" ht="27.95" customHeight="1" x14ac:dyDescent="0.25">
      <c r="B103" s="136"/>
      <c r="C103" s="136"/>
      <c r="D103" s="136"/>
      <c r="E103" s="132"/>
      <c r="F103" s="132"/>
      <c r="G10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3" s="132"/>
      <c r="I103" s="132"/>
      <c r="J10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3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3" s="133"/>
      <c r="M103" s="133"/>
      <c r="N103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3" s="137"/>
    </row>
    <row r="104" spans="2:15" ht="27.95" customHeight="1" x14ac:dyDescent="0.25">
      <c r="B104" s="136"/>
      <c r="C104" s="136"/>
      <c r="D104" s="136"/>
      <c r="E104" s="132"/>
      <c r="F104" s="132"/>
      <c r="G10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4" s="132"/>
      <c r="I104" s="132"/>
      <c r="J10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4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4" s="133"/>
      <c r="M104" s="133"/>
      <c r="N104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4" s="137"/>
    </row>
    <row r="105" spans="2:15" ht="27.95" customHeight="1" x14ac:dyDescent="0.25">
      <c r="B105" s="136"/>
      <c r="C105" s="136"/>
      <c r="D105" s="136"/>
      <c r="E105" s="132"/>
      <c r="F105" s="132"/>
      <c r="G10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5" s="132"/>
      <c r="I105" s="132"/>
      <c r="J10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5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5" s="133"/>
      <c r="M105" s="133"/>
      <c r="N105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5" s="137"/>
    </row>
    <row r="106" spans="2:15" ht="27.95" customHeight="1" x14ac:dyDescent="0.25">
      <c r="B106" s="136"/>
      <c r="C106" s="136"/>
      <c r="D106" s="136"/>
      <c r="E106" s="132"/>
      <c r="F106" s="132"/>
      <c r="G10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6" s="132"/>
      <c r="I106" s="132"/>
      <c r="J10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6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6" s="133"/>
      <c r="M106" s="133"/>
      <c r="N106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6" s="137"/>
    </row>
    <row r="107" spans="2:15" ht="27.95" customHeight="1" x14ac:dyDescent="0.25">
      <c r="B107" s="136"/>
      <c r="C107" s="136"/>
      <c r="D107" s="136"/>
      <c r="E107" s="132"/>
      <c r="F107" s="132"/>
      <c r="G10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7" s="132"/>
      <c r="I107" s="132"/>
      <c r="J10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7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7" s="133"/>
      <c r="M107" s="133"/>
      <c r="N107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7" s="137"/>
    </row>
    <row r="108" spans="2:15" ht="27.95" customHeight="1" x14ac:dyDescent="0.25">
      <c r="B108" s="136"/>
      <c r="C108" s="136"/>
      <c r="D108" s="136"/>
      <c r="E108" s="132"/>
      <c r="F108" s="132"/>
      <c r="G10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8" s="132"/>
      <c r="I108" s="132"/>
      <c r="J10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8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8" s="133"/>
      <c r="M108" s="133"/>
      <c r="N108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8" s="137"/>
    </row>
    <row r="109" spans="2:15" ht="27.95" customHeight="1" x14ac:dyDescent="0.25">
      <c r="B109" s="136"/>
      <c r="C109" s="136"/>
      <c r="D109" s="136"/>
      <c r="E109" s="132"/>
      <c r="F109" s="132"/>
      <c r="G10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09" s="132"/>
      <c r="I109" s="132"/>
      <c r="J10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09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09" s="133"/>
      <c r="M109" s="133"/>
      <c r="N109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09" s="137"/>
    </row>
    <row r="110" spans="2:15" ht="27.95" customHeight="1" x14ac:dyDescent="0.25">
      <c r="B110" s="136"/>
      <c r="C110" s="136"/>
      <c r="D110" s="136"/>
      <c r="E110" s="132"/>
      <c r="F110" s="132"/>
      <c r="G11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0" s="132"/>
      <c r="I110" s="132"/>
      <c r="J11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0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0" s="133"/>
      <c r="M110" s="133"/>
      <c r="N110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0" s="137"/>
    </row>
    <row r="111" spans="2:15" ht="27.95" customHeight="1" x14ac:dyDescent="0.25">
      <c r="B111" s="136"/>
      <c r="C111" s="136"/>
      <c r="D111" s="136"/>
      <c r="E111" s="132"/>
      <c r="F111" s="132"/>
      <c r="G11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1" s="132"/>
      <c r="I111" s="132"/>
      <c r="J11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1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1" s="133"/>
      <c r="M111" s="133"/>
      <c r="N111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1" s="137"/>
    </row>
    <row r="112" spans="2:15" ht="27.95" customHeight="1" x14ac:dyDescent="0.25">
      <c r="B112" s="136"/>
      <c r="C112" s="136"/>
      <c r="D112" s="136"/>
      <c r="E112" s="132"/>
      <c r="F112" s="132"/>
      <c r="G11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2" s="132"/>
      <c r="I112" s="132"/>
      <c r="J11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2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2" s="133"/>
      <c r="M112" s="133"/>
      <c r="N112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2" s="137"/>
    </row>
    <row r="113" spans="2:15" ht="27.95" customHeight="1" x14ac:dyDescent="0.25">
      <c r="B113" s="136"/>
      <c r="C113" s="136"/>
      <c r="D113" s="136"/>
      <c r="E113" s="132"/>
      <c r="F113" s="132"/>
      <c r="G11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3" s="132"/>
      <c r="I113" s="132"/>
      <c r="J11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3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3" s="133"/>
      <c r="M113" s="133"/>
      <c r="N113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3" s="137"/>
    </row>
    <row r="114" spans="2:15" ht="27.95" customHeight="1" x14ac:dyDescent="0.25">
      <c r="B114" s="136"/>
      <c r="C114" s="136"/>
      <c r="D114" s="136"/>
      <c r="E114" s="132"/>
      <c r="F114" s="132"/>
      <c r="G11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4" s="132"/>
      <c r="I114" s="132"/>
      <c r="J11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4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4" s="133"/>
      <c r="M114" s="133"/>
      <c r="N114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4" s="137"/>
    </row>
    <row r="115" spans="2:15" ht="27.95" customHeight="1" x14ac:dyDescent="0.25">
      <c r="B115" s="136"/>
      <c r="C115" s="136"/>
      <c r="D115" s="136"/>
      <c r="E115" s="132"/>
      <c r="F115" s="132"/>
      <c r="G11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5" s="132"/>
      <c r="I115" s="132"/>
      <c r="J11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5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5" s="133"/>
      <c r="M115" s="133"/>
      <c r="N115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5" s="137"/>
    </row>
    <row r="116" spans="2:15" ht="27.95" customHeight="1" x14ac:dyDescent="0.25">
      <c r="B116" s="136"/>
      <c r="C116" s="136"/>
      <c r="D116" s="136"/>
      <c r="E116" s="132"/>
      <c r="F116" s="132"/>
      <c r="G11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6" s="132"/>
      <c r="I116" s="132"/>
      <c r="J11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6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6" s="133"/>
      <c r="M116" s="133"/>
      <c r="N116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6" s="137"/>
    </row>
    <row r="117" spans="2:15" ht="27.95" customHeight="1" x14ac:dyDescent="0.25">
      <c r="B117" s="136"/>
      <c r="C117" s="136"/>
      <c r="D117" s="136"/>
      <c r="E117" s="132"/>
      <c r="F117" s="132"/>
      <c r="G11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7" s="132"/>
      <c r="I117" s="132"/>
      <c r="J11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7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7" s="133"/>
      <c r="M117" s="133"/>
      <c r="N117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7" s="137"/>
    </row>
    <row r="118" spans="2:15" ht="27.95" customHeight="1" x14ac:dyDescent="0.25">
      <c r="B118" s="136"/>
      <c r="C118" s="136"/>
      <c r="D118" s="136"/>
      <c r="E118" s="132"/>
      <c r="F118" s="132"/>
      <c r="G11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8" s="132"/>
      <c r="I118" s="132"/>
      <c r="J11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8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8" s="133"/>
      <c r="M118" s="133"/>
      <c r="N118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8" s="137"/>
    </row>
    <row r="119" spans="2:15" ht="27.95" customHeight="1" x14ac:dyDescent="0.25">
      <c r="B119" s="136"/>
      <c r="C119" s="136"/>
      <c r="D119" s="136"/>
      <c r="E119" s="132"/>
      <c r="F119" s="132"/>
      <c r="G11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19" s="132"/>
      <c r="I119" s="132"/>
      <c r="J11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19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19" s="133"/>
      <c r="M119" s="133"/>
      <c r="N119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19" s="137"/>
    </row>
    <row r="120" spans="2:15" ht="27.95" customHeight="1" x14ac:dyDescent="0.25">
      <c r="B120" s="136"/>
      <c r="C120" s="136"/>
      <c r="D120" s="136"/>
      <c r="E120" s="132"/>
      <c r="F120" s="132"/>
      <c r="G12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0" s="132"/>
      <c r="I120" s="132"/>
      <c r="J12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0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0" s="133"/>
      <c r="M120" s="133"/>
      <c r="N120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0" s="137"/>
    </row>
    <row r="121" spans="2:15" ht="27.95" customHeight="1" x14ac:dyDescent="0.25">
      <c r="B121" s="136"/>
      <c r="C121" s="136"/>
      <c r="D121" s="136"/>
      <c r="E121" s="132"/>
      <c r="F121" s="132"/>
      <c r="G12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1" s="132"/>
      <c r="I121" s="132"/>
      <c r="J12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1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1" s="133"/>
      <c r="M121" s="133"/>
      <c r="N121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1" s="137"/>
    </row>
    <row r="122" spans="2:15" ht="27.95" customHeight="1" x14ac:dyDescent="0.25">
      <c r="B122" s="136"/>
      <c r="C122" s="136"/>
      <c r="D122" s="136"/>
      <c r="E122" s="132"/>
      <c r="F122" s="132"/>
      <c r="G12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2" s="132"/>
      <c r="I122" s="132"/>
      <c r="J12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2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2" s="133"/>
      <c r="M122" s="133"/>
      <c r="N122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2" s="137"/>
    </row>
    <row r="123" spans="2:15" ht="27.95" customHeight="1" x14ac:dyDescent="0.25">
      <c r="B123" s="136"/>
      <c r="C123" s="136"/>
      <c r="D123" s="136"/>
      <c r="E123" s="132"/>
      <c r="F123" s="132"/>
      <c r="G12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3" s="132"/>
      <c r="I123" s="132"/>
      <c r="J12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3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3" s="133"/>
      <c r="M123" s="133"/>
      <c r="N123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3" s="137"/>
    </row>
    <row r="124" spans="2:15" ht="27.95" customHeight="1" x14ac:dyDescent="0.25">
      <c r="B124" s="136"/>
      <c r="C124" s="136"/>
      <c r="D124" s="136"/>
      <c r="E124" s="132"/>
      <c r="F124" s="132"/>
      <c r="G12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4" s="132"/>
      <c r="I124" s="132"/>
      <c r="J12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4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4" s="133"/>
      <c r="M124" s="133"/>
      <c r="N124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4" s="137"/>
    </row>
    <row r="125" spans="2:15" ht="27.95" customHeight="1" x14ac:dyDescent="0.25">
      <c r="B125" s="136"/>
      <c r="C125" s="136"/>
      <c r="D125" s="136"/>
      <c r="E125" s="132"/>
      <c r="F125" s="132"/>
      <c r="G12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5" s="132"/>
      <c r="I125" s="132"/>
      <c r="J12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5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5" s="133"/>
      <c r="M125" s="133"/>
      <c r="N125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5" s="137"/>
    </row>
    <row r="126" spans="2:15" ht="27.95" customHeight="1" x14ac:dyDescent="0.25">
      <c r="B126" s="136"/>
      <c r="C126" s="136"/>
      <c r="D126" s="136"/>
      <c r="E126" s="132"/>
      <c r="F126" s="132"/>
      <c r="G12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6" s="132"/>
      <c r="I126" s="132"/>
      <c r="J12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6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6" s="133"/>
      <c r="M126" s="133"/>
      <c r="N126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6" s="137"/>
    </row>
    <row r="127" spans="2:15" ht="27.95" customHeight="1" x14ac:dyDescent="0.25">
      <c r="B127" s="136"/>
      <c r="C127" s="136"/>
      <c r="D127" s="136"/>
      <c r="E127" s="132"/>
      <c r="F127" s="132"/>
      <c r="G12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7" s="132"/>
      <c r="I127" s="132"/>
      <c r="J12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7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7" s="133"/>
      <c r="M127" s="133"/>
      <c r="N127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7" s="137"/>
    </row>
    <row r="128" spans="2:15" ht="27.95" customHeight="1" x14ac:dyDescent="0.25">
      <c r="B128" s="136"/>
      <c r="C128" s="136"/>
      <c r="D128" s="136"/>
      <c r="E128" s="132"/>
      <c r="F128" s="132"/>
      <c r="G12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8" s="132"/>
      <c r="I128" s="132"/>
      <c r="J12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8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8" s="133"/>
      <c r="M128" s="133"/>
      <c r="N128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8" s="137"/>
    </row>
    <row r="129" spans="2:15" ht="27.95" customHeight="1" x14ac:dyDescent="0.25">
      <c r="B129" s="136"/>
      <c r="C129" s="136"/>
      <c r="D129" s="136"/>
      <c r="E129" s="132"/>
      <c r="F129" s="132"/>
      <c r="G12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29" s="132"/>
      <c r="I129" s="132"/>
      <c r="J12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29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29" s="133"/>
      <c r="M129" s="133"/>
      <c r="N129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29" s="137"/>
    </row>
    <row r="130" spans="2:15" ht="27.95" customHeight="1" x14ac:dyDescent="0.25">
      <c r="B130" s="136"/>
      <c r="C130" s="136"/>
      <c r="D130" s="136"/>
      <c r="E130" s="132"/>
      <c r="F130" s="132"/>
      <c r="G13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0" s="132"/>
      <c r="I130" s="132"/>
      <c r="J13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0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0" s="133"/>
      <c r="M130" s="133"/>
      <c r="N130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0" s="137"/>
    </row>
    <row r="131" spans="2:15" ht="27.95" customHeight="1" x14ac:dyDescent="0.25">
      <c r="B131" s="136"/>
      <c r="C131" s="136"/>
      <c r="D131" s="136"/>
      <c r="E131" s="132"/>
      <c r="F131" s="132"/>
      <c r="G13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1" s="132"/>
      <c r="I131" s="132"/>
      <c r="J13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1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1" s="133"/>
      <c r="M131" s="133"/>
      <c r="N131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1" s="137"/>
    </row>
    <row r="132" spans="2:15" ht="27.95" customHeight="1" x14ac:dyDescent="0.25">
      <c r="B132" s="136"/>
      <c r="C132" s="136"/>
      <c r="D132" s="136"/>
      <c r="E132" s="132"/>
      <c r="F132" s="132"/>
      <c r="G13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2" s="132"/>
      <c r="I132" s="132"/>
      <c r="J13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2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2" s="133"/>
      <c r="M132" s="133"/>
      <c r="N132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2" s="137"/>
    </row>
    <row r="133" spans="2:15" ht="27.95" customHeight="1" x14ac:dyDescent="0.25">
      <c r="B133" s="136"/>
      <c r="C133" s="136"/>
      <c r="D133" s="136"/>
      <c r="E133" s="132"/>
      <c r="F133" s="132"/>
      <c r="G13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3" s="132"/>
      <c r="I133" s="132"/>
      <c r="J13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3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3" s="133"/>
      <c r="M133" s="133"/>
      <c r="N133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3" s="137"/>
    </row>
    <row r="134" spans="2:15" ht="27.95" customHeight="1" x14ac:dyDescent="0.25">
      <c r="B134" s="136"/>
      <c r="C134" s="136"/>
      <c r="D134" s="136"/>
      <c r="E134" s="132"/>
      <c r="F134" s="132"/>
      <c r="G13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4" s="132"/>
      <c r="I134" s="132"/>
      <c r="J13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4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4" s="133"/>
      <c r="M134" s="133"/>
      <c r="N134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4" s="137"/>
    </row>
    <row r="135" spans="2:15" ht="27.95" customHeight="1" x14ac:dyDescent="0.25">
      <c r="B135" s="136"/>
      <c r="C135" s="136"/>
      <c r="D135" s="136"/>
      <c r="E135" s="132"/>
      <c r="F135" s="132"/>
      <c r="G13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5" s="132"/>
      <c r="I135" s="132"/>
      <c r="J13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5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5" s="133"/>
      <c r="M135" s="133"/>
      <c r="N135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5" s="137"/>
    </row>
    <row r="136" spans="2:15" ht="27.95" customHeight="1" x14ac:dyDescent="0.25">
      <c r="B136" s="136"/>
      <c r="C136" s="136"/>
      <c r="D136" s="136"/>
      <c r="E136" s="132"/>
      <c r="F136" s="132"/>
      <c r="G13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6" s="132"/>
      <c r="I136" s="132"/>
      <c r="J13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6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6" s="133"/>
      <c r="M136" s="133"/>
      <c r="N136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6" s="137"/>
    </row>
    <row r="137" spans="2:15" ht="27.95" customHeight="1" x14ac:dyDescent="0.25">
      <c r="B137" s="136"/>
      <c r="C137" s="136"/>
      <c r="D137" s="136"/>
      <c r="E137" s="132"/>
      <c r="F137" s="132"/>
      <c r="G13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7" s="132"/>
      <c r="I137" s="132"/>
      <c r="J13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7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7" s="133"/>
      <c r="M137" s="133"/>
      <c r="N137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7" s="137"/>
    </row>
    <row r="138" spans="2:15" ht="27.95" customHeight="1" x14ac:dyDescent="0.25">
      <c r="B138" s="136"/>
      <c r="C138" s="136"/>
      <c r="D138" s="136"/>
      <c r="E138" s="132"/>
      <c r="F138" s="132"/>
      <c r="G13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8" s="132"/>
      <c r="I138" s="132"/>
      <c r="J13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8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8" s="133"/>
      <c r="M138" s="133"/>
      <c r="N138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8" s="137"/>
    </row>
    <row r="139" spans="2:15" ht="27.95" customHeight="1" x14ac:dyDescent="0.25">
      <c r="B139" s="136"/>
      <c r="C139" s="136"/>
      <c r="D139" s="136"/>
      <c r="E139" s="132"/>
      <c r="F139" s="132"/>
      <c r="G13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39" s="132"/>
      <c r="I139" s="132"/>
      <c r="J13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39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39" s="133"/>
      <c r="M139" s="133"/>
      <c r="N139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39" s="137"/>
    </row>
    <row r="140" spans="2:15" ht="27.95" customHeight="1" x14ac:dyDescent="0.25">
      <c r="B140" s="136"/>
      <c r="C140" s="136"/>
      <c r="D140" s="136"/>
      <c r="E140" s="132"/>
      <c r="F140" s="132"/>
      <c r="G14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0" s="132"/>
      <c r="I140" s="132"/>
      <c r="J14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0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0" s="133"/>
      <c r="M140" s="133"/>
      <c r="N140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0" s="137"/>
    </row>
    <row r="141" spans="2:15" ht="27.95" customHeight="1" x14ac:dyDescent="0.25">
      <c r="B141" s="136"/>
      <c r="C141" s="136"/>
      <c r="D141" s="136"/>
      <c r="E141" s="132"/>
      <c r="F141" s="132"/>
      <c r="G14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1" s="132"/>
      <c r="I141" s="132"/>
      <c r="J14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1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1" s="133"/>
      <c r="M141" s="133"/>
      <c r="N141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1" s="137"/>
    </row>
    <row r="142" spans="2:15" ht="27.95" customHeight="1" x14ac:dyDescent="0.25">
      <c r="B142" s="136"/>
      <c r="C142" s="136"/>
      <c r="D142" s="136"/>
      <c r="E142" s="132"/>
      <c r="F142" s="132"/>
      <c r="G14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2" s="132"/>
      <c r="I142" s="132"/>
      <c r="J14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2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2" s="133"/>
      <c r="M142" s="133"/>
      <c r="N142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2" s="137"/>
    </row>
    <row r="143" spans="2:15" ht="27.95" customHeight="1" x14ac:dyDescent="0.25">
      <c r="B143" s="136"/>
      <c r="C143" s="136"/>
      <c r="D143" s="136"/>
      <c r="E143" s="132"/>
      <c r="F143" s="132"/>
      <c r="G14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3" s="132"/>
      <c r="I143" s="132"/>
      <c r="J14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3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3" s="133"/>
      <c r="M143" s="133"/>
      <c r="N143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3" s="137"/>
    </row>
    <row r="144" spans="2:15" ht="27.95" customHeight="1" x14ac:dyDescent="0.25">
      <c r="B144" s="136"/>
      <c r="C144" s="136"/>
      <c r="D144" s="136"/>
      <c r="E144" s="132"/>
      <c r="F144" s="132"/>
      <c r="G14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4" s="132"/>
      <c r="I144" s="132"/>
      <c r="J14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4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4" s="133"/>
      <c r="M144" s="133"/>
      <c r="N144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4" s="137"/>
    </row>
    <row r="145" spans="2:15" ht="27.95" customHeight="1" x14ac:dyDescent="0.25">
      <c r="B145" s="136"/>
      <c r="C145" s="136"/>
      <c r="D145" s="136"/>
      <c r="E145" s="132"/>
      <c r="F145" s="132"/>
      <c r="G14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5" s="132"/>
      <c r="I145" s="132"/>
      <c r="J14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5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5" s="133"/>
      <c r="M145" s="133"/>
      <c r="N145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5" s="137"/>
    </row>
    <row r="146" spans="2:15" ht="27.95" customHeight="1" x14ac:dyDescent="0.25">
      <c r="B146" s="136"/>
      <c r="C146" s="136"/>
      <c r="D146" s="136"/>
      <c r="E146" s="132"/>
      <c r="F146" s="132"/>
      <c r="G14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6" s="132"/>
      <c r="I146" s="132"/>
      <c r="J14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6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6" s="133"/>
      <c r="M146" s="133"/>
      <c r="N146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6" s="137"/>
    </row>
    <row r="147" spans="2:15" ht="27.95" customHeight="1" x14ac:dyDescent="0.25">
      <c r="B147" s="136"/>
      <c r="C147" s="136"/>
      <c r="D147" s="136"/>
      <c r="E147" s="132"/>
      <c r="F147" s="132"/>
      <c r="G14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7" s="132"/>
      <c r="I147" s="132"/>
      <c r="J14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7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7" s="133"/>
      <c r="M147" s="133"/>
      <c r="N147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7" s="137"/>
    </row>
    <row r="148" spans="2:15" ht="27.95" customHeight="1" x14ac:dyDescent="0.25">
      <c r="B148" s="136"/>
      <c r="C148" s="136"/>
      <c r="D148" s="136"/>
      <c r="E148" s="132"/>
      <c r="F148" s="132"/>
      <c r="G14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8" s="132"/>
      <c r="I148" s="132"/>
      <c r="J14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8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8" s="133"/>
      <c r="M148" s="133"/>
      <c r="N148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8" s="137"/>
    </row>
    <row r="149" spans="2:15" ht="27.95" customHeight="1" x14ac:dyDescent="0.25">
      <c r="B149" s="136"/>
      <c r="C149" s="136"/>
      <c r="D149" s="136"/>
      <c r="E149" s="132"/>
      <c r="F149" s="132"/>
      <c r="G149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49" s="132"/>
      <c r="I149" s="132"/>
      <c r="J149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49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49" s="133"/>
      <c r="M149" s="133"/>
      <c r="N149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49" s="137"/>
    </row>
    <row r="150" spans="2:15" ht="27.95" customHeight="1" x14ac:dyDescent="0.25">
      <c r="B150" s="136"/>
      <c r="C150" s="136"/>
      <c r="D150" s="136"/>
      <c r="E150" s="132"/>
      <c r="F150" s="132"/>
      <c r="G150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0" s="132"/>
      <c r="I150" s="132"/>
      <c r="J150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0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0" s="133"/>
      <c r="M150" s="133"/>
      <c r="N150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0" s="137"/>
    </row>
    <row r="151" spans="2:15" ht="27.95" customHeight="1" x14ac:dyDescent="0.25">
      <c r="B151" s="136"/>
      <c r="C151" s="136"/>
      <c r="D151" s="136"/>
      <c r="E151" s="132"/>
      <c r="F151" s="132"/>
      <c r="G151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1" s="132"/>
      <c r="I151" s="132"/>
      <c r="J151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1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1" s="133"/>
      <c r="M151" s="133"/>
      <c r="N151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1" s="137"/>
    </row>
    <row r="152" spans="2:15" ht="27.95" customHeight="1" x14ac:dyDescent="0.25">
      <c r="B152" s="136"/>
      <c r="C152" s="136"/>
      <c r="D152" s="136"/>
      <c r="E152" s="132"/>
      <c r="F152" s="132"/>
      <c r="G152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2" s="132"/>
      <c r="I152" s="132"/>
      <c r="J152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2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2" s="133"/>
      <c r="M152" s="133"/>
      <c r="N152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2" s="137"/>
    </row>
    <row r="153" spans="2:15" ht="27.95" customHeight="1" x14ac:dyDescent="0.25">
      <c r="B153" s="136"/>
      <c r="C153" s="136"/>
      <c r="D153" s="136"/>
      <c r="E153" s="132"/>
      <c r="F153" s="132"/>
      <c r="G153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3" s="132"/>
      <c r="I153" s="132"/>
      <c r="J153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3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3" s="133"/>
      <c r="M153" s="133"/>
      <c r="N153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3" s="137"/>
    </row>
    <row r="154" spans="2:15" ht="27.95" customHeight="1" x14ac:dyDescent="0.25">
      <c r="B154" s="136"/>
      <c r="C154" s="136"/>
      <c r="D154" s="136"/>
      <c r="E154" s="132"/>
      <c r="F154" s="132"/>
      <c r="G154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4" s="132"/>
      <c r="I154" s="132"/>
      <c r="J154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4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4" s="133"/>
      <c r="M154" s="133"/>
      <c r="N154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4" s="137"/>
    </row>
    <row r="155" spans="2:15" ht="27.95" customHeight="1" x14ac:dyDescent="0.25">
      <c r="B155" s="136"/>
      <c r="C155" s="136"/>
      <c r="D155" s="136"/>
      <c r="E155" s="132"/>
      <c r="F155" s="132"/>
      <c r="G155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5" s="132"/>
      <c r="I155" s="132"/>
      <c r="J155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5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5" s="133"/>
      <c r="M155" s="133"/>
      <c r="N155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5" s="137"/>
    </row>
    <row r="156" spans="2:15" ht="27.95" customHeight="1" x14ac:dyDescent="0.25">
      <c r="B156" s="136"/>
      <c r="C156" s="136"/>
      <c r="D156" s="136"/>
      <c r="E156" s="132"/>
      <c r="F156" s="132"/>
      <c r="G156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6" s="132"/>
      <c r="I156" s="132"/>
      <c r="J156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6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6" s="133"/>
      <c r="M156" s="133"/>
      <c r="N156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6" s="137"/>
    </row>
    <row r="157" spans="2:15" ht="27.95" customHeight="1" x14ac:dyDescent="0.25">
      <c r="B157" s="136"/>
      <c r="C157" s="136"/>
      <c r="D157" s="136"/>
      <c r="E157" s="132"/>
      <c r="F157" s="132"/>
      <c r="G157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7" s="132"/>
      <c r="I157" s="132"/>
      <c r="J157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7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7" s="133"/>
      <c r="M157" s="133"/>
      <c r="N157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7" s="137"/>
    </row>
    <row r="158" spans="2:15" ht="27.95" customHeight="1" x14ac:dyDescent="0.25">
      <c r="B158" s="136"/>
      <c r="C158" s="136"/>
      <c r="D158" s="136"/>
      <c r="E158" s="132"/>
      <c r="F158" s="132"/>
      <c r="G158" s="31" t="str">
        <f>IFERROR(IF(tbCronograma[[#This Row],[Nome da tarefa]]="","",IF(OR(tbCronograma[Início previsto]="",tbCronograma[Término previsto]=""),0,(tbCronograma[Término previsto]-tbCronograma[Início previsto])+1)),"")</f>
        <v/>
      </c>
      <c r="H158" s="132"/>
      <c r="I158" s="132"/>
      <c r="J158" s="31" t="str">
        <f ca="1">IFERROR(IF(tbCronograma[[#This Row],[Nome da tarefa]]="","",IF(AND(tbCronograma[Início real]&lt;&gt;"",tbCronograma[Término real]&lt;&gt;""),(tbCronograma[Término real]-tbCronograma[Início real])+1,IF(AND(tbCronograma[Início real]&lt;&gt;"",tbCronograma[Término real]=""),(TODAY()-tbCronograma[Início real])+1,0))),"")</f>
        <v/>
      </c>
      <c r="K158" s="31" t="str">
        <f ca="1">IF(tbCronograma[[#This Row],[Dias previsto]]="","",IFERROR(IF(tbCronograma[[#This Row],[Término real]]="",IF(TODAY()-tbCronograma[[#This Row],[Término previsto]]&lt;0,0,TODAY()-tbCronograma[[#This Row],[Término previsto]]),IF((tbCronograma[[#This Row],[Término real]]-tbCronograma[[#This Row],[Término previsto]])&lt;0,0,(tbCronograma[[#This Row],[Término real]]-tbCronograma[[#This Row],[Término previsto]]))),""))</f>
        <v/>
      </c>
      <c r="L158" s="133"/>
      <c r="M158" s="133"/>
      <c r="N158" s="56" t="str">
        <f>IFERROR(IF(OR(tbCronograma[Nome da tarefa]="",tbCronograma[Início previsto]="",tbCronograma[Término previsto]=""),"",IF(tbCronograma[Início real]="","Não iniciada",IF(AND(tbCronograma[Atraso em dias]&gt;0,tbCronograma[Término real]=""),"Atrasada",IF(AND(tbCronograma[Atraso em dias]&gt;0,tbCronograma[Término real]&lt;&gt;""),"Concluída com atraso",IF(AND(tbCronograma[Atraso em dias]&lt;=0,tbCronograma[Término real]&lt;&gt;""),"Concluída no prazo",IF(AND(tbCronograma[[#This Row],[Início real]]&lt;&gt;"",tbCronograma[[#This Row],[Término real]]=""),"Iniciada","")))))),"")</f>
        <v/>
      </c>
      <c r="O158" s="137"/>
    </row>
  </sheetData>
  <sheetProtection password="9084" sheet="1" objects="1" scenarios="1"/>
  <conditionalFormatting sqref="N8:N158">
    <cfRule type="cellIs" dxfId="40" priority="1" operator="equal">
      <formula>"Concluída no prazo"</formula>
    </cfRule>
    <cfRule type="cellIs" dxfId="39" priority="2" operator="equal">
      <formula>"Concluída com atraso"</formula>
    </cfRule>
    <cfRule type="cellIs" dxfId="38" priority="3" operator="equal">
      <formula>"Atrasada"</formula>
    </cfRule>
    <cfRule type="cellIs" dxfId="37" priority="4" operator="equal">
      <formula>"Não iniciada"</formula>
    </cfRule>
    <cfRule type="cellIs" dxfId="36" priority="5" operator="equal">
      <formula>"Iniciada"</formula>
    </cfRule>
  </conditionalFormatting>
  <dataValidations count="2">
    <dataValidation type="date" operator="greaterThan" allowBlank="1" showInputMessage="1" showErrorMessage="1" errorTitle="Erro de operação!" error="_x000a_informe uma data válida." sqref="E8:F158 H8:I158">
      <formula1>36526</formula1>
    </dataValidation>
    <dataValidation type="decimal" operator="greaterThanOrEqual" allowBlank="1" showInputMessage="1" showErrorMessage="1" errorTitle="Erro de operação!" error="_x000a_Informe um valor maior ou igual a zero." sqref="L8:M158">
      <formula1>0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landscape" r:id="rId1"/>
  <headerFooter>
    <oddHeader>&amp;C&amp;"-,Negrito"GERENCIAMENTO DE PROJETOS&amp;"-,Regular"
Alocação de Tarefas do Projeto</oddHeader>
    <oddFooter>&amp;LImpresso em &amp;D as &amp;T&amp;RPágina &amp;P de &amp;N páginas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Erro de operação!" error="_x000a_Selecione um valor da lista.">
          <x14:formula1>
            <xm:f>Eap!$AA$8:$AA$12</xm:f>
          </x14:formula1>
          <xm:sqref>B8:B158</xm:sqref>
        </x14:dataValidation>
        <x14:dataValidation type="list" allowBlank="1" showInputMessage="1" showErrorMessage="1" errorTitle="Erro de operação!" error="_x000a_Selecione um valor da lista." prompt="Selecione a Fase do projeto para listar as tarefas.">
          <x14:formula1>
            <xm:f>INDIRECT(VLOOKUP($B8,Eap!$AA$8:$AB$12,2,0))</xm:f>
          </x14:formula1>
          <xm:sqref>C8:C158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Q159"/>
  <sheetViews>
    <sheetView showGridLines="0" zoomScaleNormal="100" zoomScaleSheetLayoutView="40" workbookViewId="0">
      <pane xSplit="6" ySplit="7" topLeftCell="G8" activePane="bottomRight" state="frozen"/>
      <selection pane="topRight" activeCell="G1" sqref="G1"/>
      <selection pane="bottomLeft" activeCell="A8" sqref="A8"/>
      <selection pane="bottomRight"/>
    </sheetView>
  </sheetViews>
  <sheetFormatPr defaultRowHeight="15" x14ac:dyDescent="0.25"/>
  <cols>
    <col min="1" max="1" width="2.7109375" style="3" customWidth="1"/>
    <col min="2" max="2" width="24.7109375" style="3" customWidth="1"/>
    <col min="3" max="6" width="9.5703125" style="3" customWidth="1"/>
    <col min="7" max="7" width="5" style="3" bestFit="1" customWidth="1"/>
    <col min="8" max="371" width="5" style="3" customWidth="1"/>
    <col min="372" max="372" width="9.140625" style="59" customWidth="1"/>
    <col min="373" max="16384" width="9.140625" style="3"/>
  </cols>
  <sheetData>
    <row r="1" spans="2:381" s="1" customFormat="1" ht="30" customHeight="1" x14ac:dyDescent="0.25">
      <c r="NH1" s="57"/>
    </row>
    <row r="2" spans="2:381" s="2" customFormat="1" ht="24.95" customHeight="1" x14ac:dyDescent="0.25">
      <c r="NH2" s="58"/>
    </row>
    <row r="3" spans="2:381" ht="20.100000000000001" customHeight="1" x14ac:dyDescent="0.25"/>
    <row r="4" spans="2:381" ht="21.75" thickBot="1" x14ac:dyDescent="0.4">
      <c r="B4" s="4" t="s">
        <v>61</v>
      </c>
    </row>
    <row r="5" spans="2:381" ht="15.75" thickTop="1" x14ac:dyDescent="0.25">
      <c r="G5" s="50">
        <f>IF(G7="","",YEAR(G7))</f>
        <v>2023</v>
      </c>
      <c r="H5" s="50">
        <f t="shared" ref="H5:BS5" si="0">IF(H7="","",YEAR(H7))</f>
        <v>2023</v>
      </c>
      <c r="I5" s="50">
        <f t="shared" si="0"/>
        <v>2023</v>
      </c>
      <c r="J5" s="50">
        <f t="shared" si="0"/>
        <v>2023</v>
      </c>
      <c r="K5" s="50">
        <f t="shared" si="0"/>
        <v>2023</v>
      </c>
      <c r="L5" s="50">
        <f t="shared" si="0"/>
        <v>2023</v>
      </c>
      <c r="M5" s="50">
        <f t="shared" si="0"/>
        <v>2023</v>
      </c>
      <c r="N5" s="50">
        <f t="shared" si="0"/>
        <v>2023</v>
      </c>
      <c r="O5" s="50">
        <f t="shared" si="0"/>
        <v>2023</v>
      </c>
      <c r="P5" s="50">
        <f t="shared" si="0"/>
        <v>2023</v>
      </c>
      <c r="Q5" s="50">
        <f t="shared" si="0"/>
        <v>2023</v>
      </c>
      <c r="R5" s="50">
        <f t="shared" si="0"/>
        <v>2023</v>
      </c>
      <c r="S5" s="50">
        <f t="shared" si="0"/>
        <v>2023</v>
      </c>
      <c r="T5" s="50">
        <f t="shared" si="0"/>
        <v>2023</v>
      </c>
      <c r="U5" s="50">
        <f t="shared" si="0"/>
        <v>2023</v>
      </c>
      <c r="V5" s="50">
        <f t="shared" si="0"/>
        <v>2023</v>
      </c>
      <c r="W5" s="50">
        <f t="shared" si="0"/>
        <v>2023</v>
      </c>
      <c r="X5" s="50">
        <f t="shared" si="0"/>
        <v>2023</v>
      </c>
      <c r="Y5" s="50">
        <f t="shared" si="0"/>
        <v>2023</v>
      </c>
      <c r="Z5" s="50">
        <f t="shared" si="0"/>
        <v>2023</v>
      </c>
      <c r="AA5" s="50">
        <f t="shared" si="0"/>
        <v>2023</v>
      </c>
      <c r="AB5" s="50">
        <f t="shared" si="0"/>
        <v>2023</v>
      </c>
      <c r="AC5" s="50">
        <f t="shared" si="0"/>
        <v>2023</v>
      </c>
      <c r="AD5" s="50">
        <f t="shared" si="0"/>
        <v>2023</v>
      </c>
      <c r="AE5" s="50">
        <f t="shared" si="0"/>
        <v>2023</v>
      </c>
      <c r="AF5" s="50">
        <f t="shared" si="0"/>
        <v>2023</v>
      </c>
      <c r="AG5" s="50">
        <f t="shared" si="0"/>
        <v>2023</v>
      </c>
      <c r="AH5" s="50">
        <f t="shared" si="0"/>
        <v>2023</v>
      </c>
      <c r="AI5" s="50">
        <f t="shared" si="0"/>
        <v>2023</v>
      </c>
      <c r="AJ5" s="50">
        <f t="shared" si="0"/>
        <v>2023</v>
      </c>
      <c r="AK5" s="50">
        <f t="shared" si="0"/>
        <v>2023</v>
      </c>
      <c r="AL5" s="50">
        <f t="shared" si="0"/>
        <v>2023</v>
      </c>
      <c r="AM5" s="50">
        <f t="shared" si="0"/>
        <v>2023</v>
      </c>
      <c r="AN5" s="50">
        <f t="shared" si="0"/>
        <v>2023</v>
      </c>
      <c r="AO5" s="50">
        <f t="shared" si="0"/>
        <v>2023</v>
      </c>
      <c r="AP5" s="50">
        <f t="shared" si="0"/>
        <v>2023</v>
      </c>
      <c r="AQ5" s="50">
        <f t="shared" si="0"/>
        <v>2023</v>
      </c>
      <c r="AR5" s="50">
        <f t="shared" si="0"/>
        <v>2023</v>
      </c>
      <c r="AS5" s="50">
        <f t="shared" si="0"/>
        <v>2023</v>
      </c>
      <c r="AT5" s="50">
        <f t="shared" si="0"/>
        <v>2023</v>
      </c>
      <c r="AU5" s="50">
        <f t="shared" si="0"/>
        <v>2023</v>
      </c>
      <c r="AV5" s="50">
        <f t="shared" si="0"/>
        <v>2023</v>
      </c>
      <c r="AW5" s="50">
        <f t="shared" si="0"/>
        <v>2023</v>
      </c>
      <c r="AX5" s="50">
        <f t="shared" si="0"/>
        <v>2023</v>
      </c>
      <c r="AY5" s="50">
        <f t="shared" si="0"/>
        <v>2023</v>
      </c>
      <c r="AZ5" s="50">
        <f t="shared" si="0"/>
        <v>2023</v>
      </c>
      <c r="BA5" s="50">
        <f t="shared" si="0"/>
        <v>2023</v>
      </c>
      <c r="BB5" s="50">
        <f t="shared" si="0"/>
        <v>2023</v>
      </c>
      <c r="BC5" s="50">
        <f t="shared" si="0"/>
        <v>2023</v>
      </c>
      <c r="BD5" s="50">
        <f t="shared" si="0"/>
        <v>2023</v>
      </c>
      <c r="BE5" s="50">
        <f t="shared" si="0"/>
        <v>2023</v>
      </c>
      <c r="BF5" s="50">
        <f t="shared" si="0"/>
        <v>2023</v>
      </c>
      <c r="BG5" s="50">
        <f t="shared" si="0"/>
        <v>2023</v>
      </c>
      <c r="BH5" s="50">
        <f t="shared" si="0"/>
        <v>2023</v>
      </c>
      <c r="BI5" s="50">
        <f t="shared" si="0"/>
        <v>2023</v>
      </c>
      <c r="BJ5" s="50">
        <f t="shared" si="0"/>
        <v>2023</v>
      </c>
      <c r="BK5" s="50">
        <f t="shared" si="0"/>
        <v>2023</v>
      </c>
      <c r="BL5" s="50">
        <f t="shared" si="0"/>
        <v>2023</v>
      </c>
      <c r="BM5" s="50">
        <f t="shared" si="0"/>
        <v>2023</v>
      </c>
      <c r="BN5" s="50">
        <f t="shared" si="0"/>
        <v>2023</v>
      </c>
      <c r="BO5" s="50">
        <f t="shared" si="0"/>
        <v>2023</v>
      </c>
      <c r="BP5" s="50">
        <f t="shared" si="0"/>
        <v>2023</v>
      </c>
      <c r="BQ5" s="50">
        <f t="shared" si="0"/>
        <v>2023</v>
      </c>
      <c r="BR5" s="50">
        <f t="shared" si="0"/>
        <v>2023</v>
      </c>
      <c r="BS5" s="50">
        <f t="shared" si="0"/>
        <v>2023</v>
      </c>
      <c r="BT5" s="50">
        <f t="shared" ref="BT5:EE5" si="1">IF(BT7="","",YEAR(BT7))</f>
        <v>2023</v>
      </c>
      <c r="BU5" s="50">
        <f t="shared" si="1"/>
        <v>2023</v>
      </c>
      <c r="BV5" s="50">
        <f t="shared" si="1"/>
        <v>2023</v>
      </c>
      <c r="BW5" s="50">
        <f t="shared" si="1"/>
        <v>2023</v>
      </c>
      <c r="BX5" s="50">
        <f t="shared" si="1"/>
        <v>2023</v>
      </c>
      <c r="BY5" s="50">
        <f t="shared" si="1"/>
        <v>2023</v>
      </c>
      <c r="BZ5" s="50">
        <f t="shared" si="1"/>
        <v>2023</v>
      </c>
      <c r="CA5" s="50">
        <f t="shared" si="1"/>
        <v>2023</v>
      </c>
      <c r="CB5" s="50">
        <f t="shared" si="1"/>
        <v>2023</v>
      </c>
      <c r="CC5" s="50">
        <f t="shared" si="1"/>
        <v>2023</v>
      </c>
      <c r="CD5" s="50">
        <f t="shared" si="1"/>
        <v>2023</v>
      </c>
      <c r="CE5" s="50">
        <f t="shared" si="1"/>
        <v>2023</v>
      </c>
      <c r="CF5" s="50">
        <f t="shared" si="1"/>
        <v>2023</v>
      </c>
      <c r="CG5" s="50">
        <f t="shared" si="1"/>
        <v>2023</v>
      </c>
      <c r="CH5" s="50">
        <f t="shared" si="1"/>
        <v>2023</v>
      </c>
      <c r="CI5" s="50">
        <f t="shared" si="1"/>
        <v>2023</v>
      </c>
      <c r="CJ5" s="50">
        <f t="shared" si="1"/>
        <v>2023</v>
      </c>
      <c r="CK5" s="50">
        <f t="shared" si="1"/>
        <v>2023</v>
      </c>
      <c r="CL5" s="50">
        <f t="shared" si="1"/>
        <v>2023</v>
      </c>
      <c r="CM5" s="50">
        <f t="shared" si="1"/>
        <v>2023</v>
      </c>
      <c r="CN5" s="50">
        <f t="shared" si="1"/>
        <v>2023</v>
      </c>
      <c r="CO5" s="50">
        <f t="shared" si="1"/>
        <v>2023</v>
      </c>
      <c r="CP5" s="50">
        <f t="shared" si="1"/>
        <v>2023</v>
      </c>
      <c r="CQ5" s="50">
        <f t="shared" si="1"/>
        <v>2023</v>
      </c>
      <c r="CR5" s="50">
        <f t="shared" si="1"/>
        <v>2023</v>
      </c>
      <c r="CS5" s="50">
        <f t="shared" si="1"/>
        <v>2023</v>
      </c>
      <c r="CT5" s="50">
        <f t="shared" si="1"/>
        <v>2023</v>
      </c>
      <c r="CU5" s="50">
        <f t="shared" si="1"/>
        <v>2023</v>
      </c>
      <c r="CV5" s="50">
        <f t="shared" si="1"/>
        <v>2023</v>
      </c>
      <c r="CW5" s="50">
        <f t="shared" si="1"/>
        <v>2023</v>
      </c>
      <c r="CX5" s="50">
        <f t="shared" si="1"/>
        <v>2023</v>
      </c>
      <c r="CY5" s="50">
        <f t="shared" si="1"/>
        <v>2023</v>
      </c>
      <c r="CZ5" s="50">
        <f t="shared" si="1"/>
        <v>2023</v>
      </c>
      <c r="DA5" s="50">
        <f t="shared" si="1"/>
        <v>2023</v>
      </c>
      <c r="DB5" s="50">
        <f t="shared" si="1"/>
        <v>2023</v>
      </c>
      <c r="DC5" s="50">
        <f t="shared" si="1"/>
        <v>2023</v>
      </c>
      <c r="DD5" s="50">
        <f t="shared" si="1"/>
        <v>2023</v>
      </c>
      <c r="DE5" s="50">
        <f t="shared" si="1"/>
        <v>2023</v>
      </c>
      <c r="DF5" s="50">
        <f t="shared" si="1"/>
        <v>2023</v>
      </c>
      <c r="DG5" s="50">
        <f t="shared" si="1"/>
        <v>2023</v>
      </c>
      <c r="DH5" s="50">
        <f t="shared" si="1"/>
        <v>2023</v>
      </c>
      <c r="DI5" s="50">
        <f t="shared" si="1"/>
        <v>2023</v>
      </c>
      <c r="DJ5" s="50">
        <f t="shared" si="1"/>
        <v>2023</v>
      </c>
      <c r="DK5" s="50">
        <f t="shared" si="1"/>
        <v>2023</v>
      </c>
      <c r="DL5" s="50">
        <f t="shared" si="1"/>
        <v>2023</v>
      </c>
      <c r="DM5" s="50">
        <f t="shared" si="1"/>
        <v>2023</v>
      </c>
      <c r="DN5" s="50">
        <f t="shared" si="1"/>
        <v>2023</v>
      </c>
      <c r="DO5" s="50">
        <f t="shared" si="1"/>
        <v>2023</v>
      </c>
      <c r="DP5" s="50">
        <f t="shared" si="1"/>
        <v>2023</v>
      </c>
      <c r="DQ5" s="50">
        <f t="shared" si="1"/>
        <v>2023</v>
      </c>
      <c r="DR5" s="50">
        <f t="shared" si="1"/>
        <v>2023</v>
      </c>
      <c r="DS5" s="50">
        <f t="shared" si="1"/>
        <v>2023</v>
      </c>
      <c r="DT5" s="50">
        <f t="shared" si="1"/>
        <v>2023</v>
      </c>
      <c r="DU5" s="50">
        <f t="shared" si="1"/>
        <v>2023</v>
      </c>
      <c r="DV5" s="50">
        <f t="shared" si="1"/>
        <v>2023</v>
      </c>
      <c r="DW5" s="50">
        <f t="shared" si="1"/>
        <v>2023</v>
      </c>
      <c r="DX5" s="50">
        <f t="shared" si="1"/>
        <v>2023</v>
      </c>
      <c r="DY5" s="50">
        <f t="shared" si="1"/>
        <v>2023</v>
      </c>
      <c r="DZ5" s="50">
        <f t="shared" si="1"/>
        <v>2023</v>
      </c>
      <c r="EA5" s="50">
        <f t="shared" si="1"/>
        <v>2023</v>
      </c>
      <c r="EB5" s="50">
        <f t="shared" si="1"/>
        <v>2023</v>
      </c>
      <c r="EC5" s="50">
        <f t="shared" si="1"/>
        <v>2023</v>
      </c>
      <c r="ED5" s="50">
        <f t="shared" si="1"/>
        <v>2023</v>
      </c>
      <c r="EE5" s="50">
        <f t="shared" si="1"/>
        <v>2023</v>
      </c>
      <c r="EF5" s="50">
        <f t="shared" ref="EF5:GQ5" si="2">IF(EF7="","",YEAR(EF7))</f>
        <v>2023</v>
      </c>
      <c r="EG5" s="50">
        <f t="shared" si="2"/>
        <v>2023</v>
      </c>
      <c r="EH5" s="50">
        <f t="shared" si="2"/>
        <v>2023</v>
      </c>
      <c r="EI5" s="50">
        <f t="shared" si="2"/>
        <v>2023</v>
      </c>
      <c r="EJ5" s="50">
        <f t="shared" si="2"/>
        <v>2023</v>
      </c>
      <c r="EK5" s="50">
        <f t="shared" si="2"/>
        <v>2023</v>
      </c>
      <c r="EL5" s="50">
        <f t="shared" si="2"/>
        <v>2023</v>
      </c>
      <c r="EM5" s="50">
        <f t="shared" si="2"/>
        <v>2023</v>
      </c>
      <c r="EN5" s="50">
        <f t="shared" si="2"/>
        <v>2023</v>
      </c>
      <c r="EO5" s="50">
        <f t="shared" si="2"/>
        <v>2023</v>
      </c>
      <c r="EP5" s="50">
        <f t="shared" si="2"/>
        <v>2023</v>
      </c>
      <c r="EQ5" s="50">
        <f t="shared" si="2"/>
        <v>2023</v>
      </c>
      <c r="ER5" s="50">
        <f t="shared" si="2"/>
        <v>2023</v>
      </c>
      <c r="ES5" s="50">
        <f t="shared" si="2"/>
        <v>2023</v>
      </c>
      <c r="ET5" s="50">
        <f t="shared" si="2"/>
        <v>2023</v>
      </c>
      <c r="EU5" s="50">
        <f t="shared" si="2"/>
        <v>2023</v>
      </c>
      <c r="EV5" s="50">
        <f t="shared" si="2"/>
        <v>2023</v>
      </c>
      <c r="EW5" s="50">
        <f t="shared" si="2"/>
        <v>2023</v>
      </c>
      <c r="EX5" s="50">
        <f t="shared" si="2"/>
        <v>2023</v>
      </c>
      <c r="EY5" s="50">
        <f t="shared" si="2"/>
        <v>2023</v>
      </c>
      <c r="EZ5" s="50">
        <f t="shared" si="2"/>
        <v>2023</v>
      </c>
      <c r="FA5" s="50">
        <f t="shared" si="2"/>
        <v>2023</v>
      </c>
      <c r="FB5" s="50">
        <f t="shared" si="2"/>
        <v>2023</v>
      </c>
      <c r="FC5" s="50">
        <f t="shared" si="2"/>
        <v>2023</v>
      </c>
      <c r="FD5" s="50">
        <f t="shared" si="2"/>
        <v>2023</v>
      </c>
      <c r="FE5" s="50">
        <f t="shared" si="2"/>
        <v>2023</v>
      </c>
      <c r="FF5" s="50">
        <f t="shared" si="2"/>
        <v>2023</v>
      </c>
      <c r="FG5" s="50">
        <f t="shared" si="2"/>
        <v>2023</v>
      </c>
      <c r="FH5" s="50">
        <f t="shared" si="2"/>
        <v>2023</v>
      </c>
      <c r="FI5" s="50">
        <f t="shared" si="2"/>
        <v>2023</v>
      </c>
      <c r="FJ5" s="50">
        <f t="shared" si="2"/>
        <v>2023</v>
      </c>
      <c r="FK5" s="50">
        <f t="shared" si="2"/>
        <v>2023</v>
      </c>
      <c r="FL5" s="50">
        <f t="shared" si="2"/>
        <v>2023</v>
      </c>
      <c r="FM5" s="50">
        <f t="shared" si="2"/>
        <v>2023</v>
      </c>
      <c r="FN5" s="50">
        <f t="shared" si="2"/>
        <v>2023</v>
      </c>
      <c r="FO5" s="50">
        <f t="shared" si="2"/>
        <v>2023</v>
      </c>
      <c r="FP5" s="50">
        <f t="shared" si="2"/>
        <v>2023</v>
      </c>
      <c r="FQ5" s="50">
        <f t="shared" si="2"/>
        <v>2023</v>
      </c>
      <c r="FR5" s="50">
        <f t="shared" si="2"/>
        <v>2023</v>
      </c>
      <c r="FS5" s="50">
        <f t="shared" si="2"/>
        <v>2023</v>
      </c>
      <c r="FT5" s="50">
        <f t="shared" si="2"/>
        <v>2023</v>
      </c>
      <c r="FU5" s="50">
        <f t="shared" si="2"/>
        <v>2023</v>
      </c>
      <c r="FV5" s="50">
        <f t="shared" si="2"/>
        <v>2023</v>
      </c>
      <c r="FW5" s="50">
        <f t="shared" si="2"/>
        <v>2023</v>
      </c>
      <c r="FX5" s="50">
        <f t="shared" si="2"/>
        <v>2023</v>
      </c>
      <c r="FY5" s="50">
        <f t="shared" si="2"/>
        <v>2023</v>
      </c>
      <c r="FZ5" s="50">
        <f t="shared" si="2"/>
        <v>2023</v>
      </c>
      <c r="GA5" s="50">
        <f t="shared" si="2"/>
        <v>2023</v>
      </c>
      <c r="GB5" s="50">
        <f t="shared" si="2"/>
        <v>2023</v>
      </c>
      <c r="GC5" s="50">
        <f t="shared" si="2"/>
        <v>2023</v>
      </c>
      <c r="GD5" s="50">
        <f t="shared" si="2"/>
        <v>2023</v>
      </c>
      <c r="GE5" s="50">
        <f t="shared" si="2"/>
        <v>2023</v>
      </c>
      <c r="GF5" s="50">
        <f t="shared" si="2"/>
        <v>2023</v>
      </c>
      <c r="GG5" s="50">
        <f t="shared" si="2"/>
        <v>2023</v>
      </c>
      <c r="GH5" s="50">
        <f t="shared" si="2"/>
        <v>2023</v>
      </c>
      <c r="GI5" s="50">
        <f t="shared" si="2"/>
        <v>2023</v>
      </c>
      <c r="GJ5" s="50">
        <f t="shared" si="2"/>
        <v>2023</v>
      </c>
      <c r="GK5" s="50">
        <f t="shared" si="2"/>
        <v>2023</v>
      </c>
      <c r="GL5" s="50">
        <f t="shared" si="2"/>
        <v>2023</v>
      </c>
      <c r="GM5" s="50">
        <f t="shared" si="2"/>
        <v>2023</v>
      </c>
      <c r="GN5" s="50">
        <f t="shared" si="2"/>
        <v>2023</v>
      </c>
      <c r="GO5" s="50">
        <f t="shared" si="2"/>
        <v>2023</v>
      </c>
      <c r="GP5" s="50">
        <f t="shared" si="2"/>
        <v>2023</v>
      </c>
      <c r="GQ5" s="50">
        <f t="shared" si="2"/>
        <v>2023</v>
      </c>
      <c r="GR5" s="50">
        <f t="shared" ref="GR5:JC5" si="3">IF(GR7="","",YEAR(GR7))</f>
        <v>2023</v>
      </c>
      <c r="GS5" s="50">
        <f t="shared" si="3"/>
        <v>2023</v>
      </c>
      <c r="GT5" s="50">
        <f t="shared" si="3"/>
        <v>2023</v>
      </c>
      <c r="GU5" s="50">
        <f t="shared" si="3"/>
        <v>2023</v>
      </c>
      <c r="GV5" s="50">
        <f t="shared" si="3"/>
        <v>2023</v>
      </c>
      <c r="GW5" s="50">
        <f t="shared" si="3"/>
        <v>2023</v>
      </c>
      <c r="GX5" s="50">
        <f t="shared" si="3"/>
        <v>2023</v>
      </c>
      <c r="GY5" s="50">
        <f t="shared" si="3"/>
        <v>2023</v>
      </c>
      <c r="GZ5" s="50">
        <f t="shared" si="3"/>
        <v>2023</v>
      </c>
      <c r="HA5" s="50">
        <f t="shared" si="3"/>
        <v>2023</v>
      </c>
      <c r="HB5" s="50">
        <f t="shared" si="3"/>
        <v>2023</v>
      </c>
      <c r="HC5" s="50">
        <f t="shared" si="3"/>
        <v>2023</v>
      </c>
      <c r="HD5" s="50">
        <f t="shared" si="3"/>
        <v>2023</v>
      </c>
      <c r="HE5" s="50">
        <f t="shared" si="3"/>
        <v>2023</v>
      </c>
      <c r="HF5" s="50">
        <f t="shared" si="3"/>
        <v>2023</v>
      </c>
      <c r="HG5" s="50">
        <f t="shared" si="3"/>
        <v>2023</v>
      </c>
      <c r="HH5" s="50">
        <f t="shared" si="3"/>
        <v>2023</v>
      </c>
      <c r="HI5" s="50">
        <f t="shared" si="3"/>
        <v>2023</v>
      </c>
      <c r="HJ5" s="50">
        <f t="shared" si="3"/>
        <v>2023</v>
      </c>
      <c r="HK5" s="50">
        <f t="shared" si="3"/>
        <v>2023</v>
      </c>
      <c r="HL5" s="50">
        <f t="shared" si="3"/>
        <v>2023</v>
      </c>
      <c r="HM5" s="50">
        <f t="shared" si="3"/>
        <v>2023</v>
      </c>
      <c r="HN5" s="50">
        <f t="shared" si="3"/>
        <v>2023</v>
      </c>
      <c r="HO5" s="50">
        <f t="shared" si="3"/>
        <v>2023</v>
      </c>
      <c r="HP5" s="50">
        <f t="shared" si="3"/>
        <v>2023</v>
      </c>
      <c r="HQ5" s="50">
        <f t="shared" si="3"/>
        <v>2023</v>
      </c>
      <c r="HR5" s="50">
        <f t="shared" si="3"/>
        <v>2023</v>
      </c>
      <c r="HS5" s="50">
        <f t="shared" si="3"/>
        <v>2023</v>
      </c>
      <c r="HT5" s="50">
        <f t="shared" si="3"/>
        <v>2023</v>
      </c>
      <c r="HU5" s="50">
        <f t="shared" si="3"/>
        <v>2023</v>
      </c>
      <c r="HV5" s="50">
        <f t="shared" si="3"/>
        <v>2023</v>
      </c>
      <c r="HW5" s="50">
        <f t="shared" si="3"/>
        <v>2023</v>
      </c>
      <c r="HX5" s="50">
        <f t="shared" si="3"/>
        <v>2023</v>
      </c>
      <c r="HY5" s="50">
        <f t="shared" si="3"/>
        <v>2023</v>
      </c>
      <c r="HZ5" s="50">
        <f t="shared" si="3"/>
        <v>2023</v>
      </c>
      <c r="IA5" s="50">
        <f t="shared" si="3"/>
        <v>2023</v>
      </c>
      <c r="IB5" s="50">
        <f t="shared" si="3"/>
        <v>2023</v>
      </c>
      <c r="IC5" s="50">
        <f t="shared" si="3"/>
        <v>2023</v>
      </c>
      <c r="ID5" s="50">
        <f t="shared" si="3"/>
        <v>2023</v>
      </c>
      <c r="IE5" s="50">
        <f t="shared" si="3"/>
        <v>2023</v>
      </c>
      <c r="IF5" s="50">
        <f t="shared" si="3"/>
        <v>2023</v>
      </c>
      <c r="IG5" s="50">
        <f t="shared" si="3"/>
        <v>2023</v>
      </c>
      <c r="IH5" s="50">
        <f t="shared" si="3"/>
        <v>2023</v>
      </c>
      <c r="II5" s="50">
        <f t="shared" si="3"/>
        <v>2023</v>
      </c>
      <c r="IJ5" s="50">
        <f t="shared" si="3"/>
        <v>2023</v>
      </c>
      <c r="IK5" s="50">
        <f t="shared" si="3"/>
        <v>2023</v>
      </c>
      <c r="IL5" s="50">
        <f t="shared" si="3"/>
        <v>2023</v>
      </c>
      <c r="IM5" s="50">
        <f t="shared" si="3"/>
        <v>2023</v>
      </c>
      <c r="IN5" s="50">
        <f t="shared" si="3"/>
        <v>2023</v>
      </c>
      <c r="IO5" s="50">
        <f t="shared" si="3"/>
        <v>2023</v>
      </c>
      <c r="IP5" s="50">
        <f t="shared" si="3"/>
        <v>2023</v>
      </c>
      <c r="IQ5" s="50">
        <f t="shared" si="3"/>
        <v>2023</v>
      </c>
      <c r="IR5" s="50">
        <f t="shared" si="3"/>
        <v>2023</v>
      </c>
      <c r="IS5" s="50">
        <f t="shared" si="3"/>
        <v>2023</v>
      </c>
      <c r="IT5" s="50">
        <f t="shared" si="3"/>
        <v>2023</v>
      </c>
      <c r="IU5" s="50">
        <f t="shared" si="3"/>
        <v>2023</v>
      </c>
      <c r="IV5" s="50">
        <f t="shared" si="3"/>
        <v>2023</v>
      </c>
      <c r="IW5" s="50">
        <f t="shared" si="3"/>
        <v>2023</v>
      </c>
      <c r="IX5" s="50">
        <f t="shared" si="3"/>
        <v>2023</v>
      </c>
      <c r="IY5" s="50">
        <f t="shared" si="3"/>
        <v>2023</v>
      </c>
      <c r="IZ5" s="50">
        <f t="shared" si="3"/>
        <v>2023</v>
      </c>
      <c r="JA5" s="50">
        <f t="shared" si="3"/>
        <v>2023</v>
      </c>
      <c r="JB5" s="50">
        <f t="shared" si="3"/>
        <v>2023</v>
      </c>
      <c r="JC5" s="50">
        <f t="shared" si="3"/>
        <v>2023</v>
      </c>
      <c r="JD5" s="50">
        <f t="shared" ref="JD5:LO5" si="4">IF(JD7="","",YEAR(JD7))</f>
        <v>2023</v>
      </c>
      <c r="JE5" s="50">
        <f t="shared" si="4"/>
        <v>2023</v>
      </c>
      <c r="JF5" s="50">
        <f t="shared" si="4"/>
        <v>2023</v>
      </c>
      <c r="JG5" s="50">
        <f t="shared" si="4"/>
        <v>2023</v>
      </c>
      <c r="JH5" s="50">
        <f t="shared" si="4"/>
        <v>2023</v>
      </c>
      <c r="JI5" s="50">
        <f t="shared" si="4"/>
        <v>2023</v>
      </c>
      <c r="JJ5" s="50">
        <f t="shared" si="4"/>
        <v>2023</v>
      </c>
      <c r="JK5" s="50">
        <f t="shared" si="4"/>
        <v>2023</v>
      </c>
      <c r="JL5" s="50">
        <f t="shared" si="4"/>
        <v>2023</v>
      </c>
      <c r="JM5" s="50">
        <f t="shared" si="4"/>
        <v>2023</v>
      </c>
      <c r="JN5" s="50">
        <f t="shared" si="4"/>
        <v>2023</v>
      </c>
      <c r="JO5" s="50">
        <f t="shared" si="4"/>
        <v>2023</v>
      </c>
      <c r="JP5" s="50">
        <f t="shared" si="4"/>
        <v>2023</v>
      </c>
      <c r="JQ5" s="50">
        <f t="shared" si="4"/>
        <v>2023</v>
      </c>
      <c r="JR5" s="50">
        <f t="shared" si="4"/>
        <v>2023</v>
      </c>
      <c r="JS5" s="50">
        <f t="shared" si="4"/>
        <v>2023</v>
      </c>
      <c r="JT5" s="50">
        <f t="shared" si="4"/>
        <v>2023</v>
      </c>
      <c r="JU5" s="50">
        <f t="shared" si="4"/>
        <v>2023</v>
      </c>
      <c r="JV5" s="50">
        <f t="shared" si="4"/>
        <v>2023</v>
      </c>
      <c r="JW5" s="50">
        <f t="shared" si="4"/>
        <v>2023</v>
      </c>
      <c r="JX5" s="50">
        <f t="shared" si="4"/>
        <v>2023</v>
      </c>
      <c r="JY5" s="50">
        <f t="shared" si="4"/>
        <v>2023</v>
      </c>
      <c r="JZ5" s="50">
        <f t="shared" si="4"/>
        <v>2023</v>
      </c>
      <c r="KA5" s="50">
        <f t="shared" si="4"/>
        <v>2023</v>
      </c>
      <c r="KB5" s="50">
        <f t="shared" si="4"/>
        <v>2023</v>
      </c>
      <c r="KC5" s="50">
        <f t="shared" si="4"/>
        <v>2023</v>
      </c>
      <c r="KD5" s="50">
        <f t="shared" si="4"/>
        <v>2023</v>
      </c>
      <c r="KE5" s="50">
        <f t="shared" si="4"/>
        <v>2023</v>
      </c>
      <c r="KF5" s="50">
        <f t="shared" si="4"/>
        <v>2023</v>
      </c>
      <c r="KG5" s="50">
        <f t="shared" si="4"/>
        <v>2023</v>
      </c>
      <c r="KH5" s="50">
        <f t="shared" si="4"/>
        <v>2023</v>
      </c>
      <c r="KI5" s="50">
        <f t="shared" si="4"/>
        <v>2023</v>
      </c>
      <c r="KJ5" s="50">
        <f t="shared" si="4"/>
        <v>2023</v>
      </c>
      <c r="KK5" s="50">
        <f t="shared" si="4"/>
        <v>2023</v>
      </c>
      <c r="KL5" s="50">
        <f t="shared" si="4"/>
        <v>2023</v>
      </c>
      <c r="KM5" s="50">
        <f t="shared" si="4"/>
        <v>2023</v>
      </c>
      <c r="KN5" s="50">
        <f t="shared" si="4"/>
        <v>2023</v>
      </c>
      <c r="KO5" s="50" t="str">
        <f t="shared" si="4"/>
        <v/>
      </c>
      <c r="KP5" s="50" t="str">
        <f t="shared" si="4"/>
        <v/>
      </c>
      <c r="KQ5" s="50" t="str">
        <f t="shared" si="4"/>
        <v/>
      </c>
      <c r="KR5" s="50" t="str">
        <f t="shared" si="4"/>
        <v/>
      </c>
      <c r="KS5" s="50" t="str">
        <f t="shared" si="4"/>
        <v/>
      </c>
      <c r="KT5" s="50" t="str">
        <f t="shared" si="4"/>
        <v/>
      </c>
      <c r="KU5" s="50" t="str">
        <f t="shared" si="4"/>
        <v/>
      </c>
      <c r="KV5" s="50" t="str">
        <f t="shared" si="4"/>
        <v/>
      </c>
      <c r="KW5" s="50" t="str">
        <f t="shared" si="4"/>
        <v/>
      </c>
      <c r="KX5" s="50" t="str">
        <f t="shared" si="4"/>
        <v/>
      </c>
      <c r="KY5" s="50" t="str">
        <f t="shared" si="4"/>
        <v/>
      </c>
      <c r="KZ5" s="50" t="str">
        <f t="shared" si="4"/>
        <v/>
      </c>
      <c r="LA5" s="50" t="str">
        <f t="shared" si="4"/>
        <v/>
      </c>
      <c r="LB5" s="50" t="str">
        <f t="shared" si="4"/>
        <v/>
      </c>
      <c r="LC5" s="50" t="str">
        <f t="shared" si="4"/>
        <v/>
      </c>
      <c r="LD5" s="50" t="str">
        <f t="shared" si="4"/>
        <v/>
      </c>
      <c r="LE5" s="50" t="str">
        <f t="shared" si="4"/>
        <v/>
      </c>
      <c r="LF5" s="50" t="str">
        <f t="shared" si="4"/>
        <v/>
      </c>
      <c r="LG5" s="50" t="str">
        <f t="shared" si="4"/>
        <v/>
      </c>
      <c r="LH5" s="50" t="str">
        <f t="shared" si="4"/>
        <v/>
      </c>
      <c r="LI5" s="50" t="str">
        <f t="shared" si="4"/>
        <v/>
      </c>
      <c r="LJ5" s="50" t="str">
        <f t="shared" si="4"/>
        <v/>
      </c>
      <c r="LK5" s="50" t="str">
        <f t="shared" si="4"/>
        <v/>
      </c>
      <c r="LL5" s="50" t="str">
        <f t="shared" si="4"/>
        <v/>
      </c>
      <c r="LM5" s="50" t="str">
        <f t="shared" si="4"/>
        <v/>
      </c>
      <c r="LN5" s="50" t="str">
        <f t="shared" si="4"/>
        <v/>
      </c>
      <c r="LO5" s="50" t="str">
        <f t="shared" si="4"/>
        <v/>
      </c>
      <c r="LP5" s="50" t="str">
        <f t="shared" ref="LP5:NG5" si="5">IF(LP7="","",YEAR(LP7))</f>
        <v/>
      </c>
      <c r="LQ5" s="50" t="str">
        <f t="shared" si="5"/>
        <v/>
      </c>
      <c r="LR5" s="50" t="str">
        <f t="shared" si="5"/>
        <v/>
      </c>
      <c r="LS5" s="50" t="str">
        <f t="shared" si="5"/>
        <v/>
      </c>
      <c r="LT5" s="50" t="str">
        <f t="shared" si="5"/>
        <v/>
      </c>
      <c r="LU5" s="50" t="str">
        <f t="shared" si="5"/>
        <v/>
      </c>
      <c r="LV5" s="50" t="str">
        <f t="shared" si="5"/>
        <v/>
      </c>
      <c r="LW5" s="50" t="str">
        <f t="shared" si="5"/>
        <v/>
      </c>
      <c r="LX5" s="50" t="str">
        <f t="shared" si="5"/>
        <v/>
      </c>
      <c r="LY5" s="50" t="str">
        <f t="shared" si="5"/>
        <v/>
      </c>
      <c r="LZ5" s="50" t="str">
        <f t="shared" si="5"/>
        <v/>
      </c>
      <c r="MA5" s="50" t="str">
        <f t="shared" si="5"/>
        <v/>
      </c>
      <c r="MB5" s="50" t="str">
        <f t="shared" si="5"/>
        <v/>
      </c>
      <c r="MC5" s="50" t="str">
        <f t="shared" si="5"/>
        <v/>
      </c>
      <c r="MD5" s="50" t="str">
        <f t="shared" si="5"/>
        <v/>
      </c>
      <c r="ME5" s="50" t="str">
        <f t="shared" si="5"/>
        <v/>
      </c>
      <c r="MF5" s="50" t="str">
        <f t="shared" si="5"/>
        <v/>
      </c>
      <c r="MG5" s="50" t="str">
        <f t="shared" si="5"/>
        <v/>
      </c>
      <c r="MH5" s="50" t="str">
        <f t="shared" si="5"/>
        <v/>
      </c>
      <c r="MI5" s="50" t="str">
        <f t="shared" si="5"/>
        <v/>
      </c>
      <c r="MJ5" s="50" t="str">
        <f t="shared" si="5"/>
        <v/>
      </c>
      <c r="MK5" s="50" t="str">
        <f t="shared" si="5"/>
        <v/>
      </c>
      <c r="ML5" s="50" t="str">
        <f t="shared" si="5"/>
        <v/>
      </c>
      <c r="MM5" s="50" t="str">
        <f t="shared" si="5"/>
        <v/>
      </c>
      <c r="MN5" s="50" t="str">
        <f t="shared" si="5"/>
        <v/>
      </c>
      <c r="MO5" s="50" t="str">
        <f t="shared" si="5"/>
        <v/>
      </c>
      <c r="MP5" s="50" t="str">
        <f t="shared" si="5"/>
        <v/>
      </c>
      <c r="MQ5" s="50" t="str">
        <f t="shared" si="5"/>
        <v/>
      </c>
      <c r="MR5" s="50" t="str">
        <f t="shared" si="5"/>
        <v/>
      </c>
      <c r="MS5" s="50" t="str">
        <f t="shared" si="5"/>
        <v/>
      </c>
      <c r="MT5" s="50" t="str">
        <f t="shared" si="5"/>
        <v/>
      </c>
      <c r="MU5" s="50" t="str">
        <f t="shared" si="5"/>
        <v/>
      </c>
      <c r="MV5" s="50" t="str">
        <f t="shared" si="5"/>
        <v/>
      </c>
      <c r="MW5" s="50" t="str">
        <f t="shared" si="5"/>
        <v/>
      </c>
      <c r="MX5" s="50" t="str">
        <f t="shared" si="5"/>
        <v/>
      </c>
      <c r="MY5" s="50" t="str">
        <f t="shared" si="5"/>
        <v/>
      </c>
      <c r="MZ5" s="50" t="str">
        <f t="shared" si="5"/>
        <v/>
      </c>
      <c r="NA5" s="50" t="str">
        <f t="shared" si="5"/>
        <v/>
      </c>
      <c r="NB5" s="50" t="str">
        <f t="shared" si="5"/>
        <v/>
      </c>
      <c r="NC5" s="50" t="str">
        <f t="shared" si="5"/>
        <v/>
      </c>
      <c r="ND5" s="50" t="str">
        <f t="shared" si="5"/>
        <v/>
      </c>
      <c r="NE5" s="50" t="str">
        <f t="shared" si="5"/>
        <v/>
      </c>
      <c r="NF5" s="50" t="str">
        <f t="shared" si="5"/>
        <v/>
      </c>
      <c r="NG5" s="50" t="str">
        <f t="shared" si="5"/>
        <v/>
      </c>
    </row>
    <row r="6" spans="2:381" ht="15.75" thickBot="1" x14ac:dyDescent="0.3">
      <c r="G6" s="51" t="str">
        <f>TEXT(G7,"mmm")</f>
        <v>mar</v>
      </c>
      <c r="H6" s="51" t="str">
        <f t="shared" ref="H6:BS6" si="6">TEXT(H7,"mmm")</f>
        <v>mar</v>
      </c>
      <c r="I6" s="51" t="str">
        <f t="shared" si="6"/>
        <v>mar</v>
      </c>
      <c r="J6" s="51" t="str">
        <f t="shared" si="6"/>
        <v>mar</v>
      </c>
      <c r="K6" s="51" t="str">
        <f t="shared" si="6"/>
        <v>mar</v>
      </c>
      <c r="L6" s="51" t="str">
        <f t="shared" si="6"/>
        <v>mar</v>
      </c>
      <c r="M6" s="51" t="str">
        <f t="shared" si="6"/>
        <v>mar</v>
      </c>
      <c r="N6" s="51" t="str">
        <f t="shared" si="6"/>
        <v>mar</v>
      </c>
      <c r="O6" s="51" t="str">
        <f t="shared" si="6"/>
        <v>mar</v>
      </c>
      <c r="P6" s="51" t="str">
        <f t="shared" si="6"/>
        <v>mar</v>
      </c>
      <c r="Q6" s="51" t="str">
        <f t="shared" si="6"/>
        <v>mar</v>
      </c>
      <c r="R6" s="51" t="str">
        <f t="shared" si="6"/>
        <v>mar</v>
      </c>
      <c r="S6" s="51" t="str">
        <f t="shared" si="6"/>
        <v>mar</v>
      </c>
      <c r="T6" s="51" t="str">
        <f t="shared" si="6"/>
        <v>mar</v>
      </c>
      <c r="U6" s="51" t="str">
        <f t="shared" si="6"/>
        <v>mar</v>
      </c>
      <c r="V6" s="51" t="str">
        <f t="shared" si="6"/>
        <v>mar</v>
      </c>
      <c r="W6" s="51" t="str">
        <f t="shared" si="6"/>
        <v>mar</v>
      </c>
      <c r="X6" s="51" t="str">
        <f t="shared" si="6"/>
        <v>mar</v>
      </c>
      <c r="Y6" s="51" t="str">
        <f t="shared" si="6"/>
        <v>mar</v>
      </c>
      <c r="Z6" s="51" t="str">
        <f t="shared" si="6"/>
        <v>mar</v>
      </c>
      <c r="AA6" s="51" t="str">
        <f t="shared" si="6"/>
        <v>mar</v>
      </c>
      <c r="AB6" s="51" t="str">
        <f t="shared" si="6"/>
        <v>mar</v>
      </c>
      <c r="AC6" s="51" t="str">
        <f t="shared" si="6"/>
        <v>mar</v>
      </c>
      <c r="AD6" s="51" t="str">
        <f t="shared" si="6"/>
        <v>mar</v>
      </c>
      <c r="AE6" s="51" t="str">
        <f t="shared" si="6"/>
        <v>mar</v>
      </c>
      <c r="AF6" s="51" t="str">
        <f t="shared" si="6"/>
        <v>mar</v>
      </c>
      <c r="AG6" s="51" t="str">
        <f t="shared" si="6"/>
        <v>mar</v>
      </c>
      <c r="AH6" s="51" t="str">
        <f t="shared" si="6"/>
        <v>mar</v>
      </c>
      <c r="AI6" s="51" t="str">
        <f t="shared" si="6"/>
        <v>mar</v>
      </c>
      <c r="AJ6" s="51" t="str">
        <f t="shared" si="6"/>
        <v>mar</v>
      </c>
      <c r="AK6" s="51" t="str">
        <f t="shared" si="6"/>
        <v>abr</v>
      </c>
      <c r="AL6" s="51" t="str">
        <f t="shared" si="6"/>
        <v>abr</v>
      </c>
      <c r="AM6" s="51" t="str">
        <f t="shared" si="6"/>
        <v>abr</v>
      </c>
      <c r="AN6" s="51" t="str">
        <f t="shared" si="6"/>
        <v>abr</v>
      </c>
      <c r="AO6" s="51" t="str">
        <f t="shared" si="6"/>
        <v>abr</v>
      </c>
      <c r="AP6" s="51" t="str">
        <f t="shared" si="6"/>
        <v>abr</v>
      </c>
      <c r="AQ6" s="51" t="str">
        <f t="shared" si="6"/>
        <v>abr</v>
      </c>
      <c r="AR6" s="51" t="str">
        <f t="shared" si="6"/>
        <v>abr</v>
      </c>
      <c r="AS6" s="51" t="str">
        <f t="shared" si="6"/>
        <v>abr</v>
      </c>
      <c r="AT6" s="51" t="str">
        <f t="shared" si="6"/>
        <v>abr</v>
      </c>
      <c r="AU6" s="51" t="str">
        <f t="shared" si="6"/>
        <v>abr</v>
      </c>
      <c r="AV6" s="51" t="str">
        <f t="shared" si="6"/>
        <v>abr</v>
      </c>
      <c r="AW6" s="51" t="str">
        <f t="shared" si="6"/>
        <v>abr</v>
      </c>
      <c r="AX6" s="51" t="str">
        <f t="shared" si="6"/>
        <v>abr</v>
      </c>
      <c r="AY6" s="51" t="str">
        <f t="shared" si="6"/>
        <v>abr</v>
      </c>
      <c r="AZ6" s="51" t="str">
        <f t="shared" si="6"/>
        <v>abr</v>
      </c>
      <c r="BA6" s="51" t="str">
        <f t="shared" si="6"/>
        <v>abr</v>
      </c>
      <c r="BB6" s="51" t="str">
        <f t="shared" si="6"/>
        <v>abr</v>
      </c>
      <c r="BC6" s="51" t="str">
        <f t="shared" si="6"/>
        <v>abr</v>
      </c>
      <c r="BD6" s="51" t="str">
        <f t="shared" si="6"/>
        <v>abr</v>
      </c>
      <c r="BE6" s="51" t="str">
        <f t="shared" si="6"/>
        <v>abr</v>
      </c>
      <c r="BF6" s="51" t="str">
        <f t="shared" si="6"/>
        <v>abr</v>
      </c>
      <c r="BG6" s="51" t="str">
        <f t="shared" si="6"/>
        <v>abr</v>
      </c>
      <c r="BH6" s="51" t="str">
        <f t="shared" si="6"/>
        <v>abr</v>
      </c>
      <c r="BI6" s="51" t="str">
        <f t="shared" si="6"/>
        <v>abr</v>
      </c>
      <c r="BJ6" s="51" t="str">
        <f t="shared" si="6"/>
        <v>abr</v>
      </c>
      <c r="BK6" s="51" t="str">
        <f t="shared" si="6"/>
        <v>abr</v>
      </c>
      <c r="BL6" s="51" t="str">
        <f t="shared" si="6"/>
        <v>abr</v>
      </c>
      <c r="BM6" s="51" t="str">
        <f t="shared" si="6"/>
        <v>abr</v>
      </c>
      <c r="BN6" s="51" t="str">
        <f t="shared" si="6"/>
        <v>abr</v>
      </c>
      <c r="BO6" s="51" t="str">
        <f t="shared" si="6"/>
        <v>mai</v>
      </c>
      <c r="BP6" s="51" t="str">
        <f t="shared" si="6"/>
        <v>mai</v>
      </c>
      <c r="BQ6" s="51" t="str">
        <f t="shared" si="6"/>
        <v>mai</v>
      </c>
      <c r="BR6" s="51" t="str">
        <f t="shared" si="6"/>
        <v>mai</v>
      </c>
      <c r="BS6" s="51" t="str">
        <f t="shared" si="6"/>
        <v>mai</v>
      </c>
      <c r="BT6" s="51" t="str">
        <f t="shared" ref="BT6:EE6" si="7">TEXT(BT7,"mmm")</f>
        <v>mai</v>
      </c>
      <c r="BU6" s="51" t="str">
        <f t="shared" si="7"/>
        <v>mai</v>
      </c>
      <c r="BV6" s="51" t="str">
        <f t="shared" si="7"/>
        <v>mai</v>
      </c>
      <c r="BW6" s="51" t="str">
        <f t="shared" si="7"/>
        <v>mai</v>
      </c>
      <c r="BX6" s="51" t="str">
        <f t="shared" si="7"/>
        <v>mai</v>
      </c>
      <c r="BY6" s="51" t="str">
        <f t="shared" si="7"/>
        <v>mai</v>
      </c>
      <c r="BZ6" s="51" t="str">
        <f t="shared" si="7"/>
        <v>mai</v>
      </c>
      <c r="CA6" s="51" t="str">
        <f t="shared" si="7"/>
        <v>mai</v>
      </c>
      <c r="CB6" s="51" t="str">
        <f t="shared" si="7"/>
        <v>mai</v>
      </c>
      <c r="CC6" s="51" t="str">
        <f t="shared" si="7"/>
        <v>mai</v>
      </c>
      <c r="CD6" s="51" t="str">
        <f t="shared" si="7"/>
        <v>mai</v>
      </c>
      <c r="CE6" s="51" t="str">
        <f t="shared" si="7"/>
        <v>mai</v>
      </c>
      <c r="CF6" s="51" t="str">
        <f t="shared" si="7"/>
        <v>mai</v>
      </c>
      <c r="CG6" s="51" t="str">
        <f t="shared" si="7"/>
        <v>mai</v>
      </c>
      <c r="CH6" s="51" t="str">
        <f t="shared" si="7"/>
        <v>mai</v>
      </c>
      <c r="CI6" s="51" t="str">
        <f t="shared" si="7"/>
        <v>mai</v>
      </c>
      <c r="CJ6" s="51" t="str">
        <f t="shared" si="7"/>
        <v>mai</v>
      </c>
      <c r="CK6" s="51" t="str">
        <f t="shared" si="7"/>
        <v>mai</v>
      </c>
      <c r="CL6" s="51" t="str">
        <f t="shared" si="7"/>
        <v>mai</v>
      </c>
      <c r="CM6" s="51" t="str">
        <f t="shared" si="7"/>
        <v>mai</v>
      </c>
      <c r="CN6" s="51" t="str">
        <f t="shared" si="7"/>
        <v>mai</v>
      </c>
      <c r="CO6" s="51" t="str">
        <f t="shared" si="7"/>
        <v>mai</v>
      </c>
      <c r="CP6" s="51" t="str">
        <f t="shared" si="7"/>
        <v>mai</v>
      </c>
      <c r="CQ6" s="51" t="str">
        <f t="shared" si="7"/>
        <v>mai</v>
      </c>
      <c r="CR6" s="51" t="str">
        <f t="shared" si="7"/>
        <v>mai</v>
      </c>
      <c r="CS6" s="51" t="str">
        <f t="shared" si="7"/>
        <v>mai</v>
      </c>
      <c r="CT6" s="51" t="str">
        <f t="shared" si="7"/>
        <v>jun</v>
      </c>
      <c r="CU6" s="51" t="str">
        <f t="shared" si="7"/>
        <v>jun</v>
      </c>
      <c r="CV6" s="51" t="str">
        <f t="shared" si="7"/>
        <v>jun</v>
      </c>
      <c r="CW6" s="51" t="str">
        <f t="shared" si="7"/>
        <v>jun</v>
      </c>
      <c r="CX6" s="51" t="str">
        <f t="shared" si="7"/>
        <v>jun</v>
      </c>
      <c r="CY6" s="51" t="str">
        <f t="shared" si="7"/>
        <v>jun</v>
      </c>
      <c r="CZ6" s="51" t="str">
        <f t="shared" si="7"/>
        <v>jun</v>
      </c>
      <c r="DA6" s="51" t="str">
        <f t="shared" si="7"/>
        <v>jun</v>
      </c>
      <c r="DB6" s="51" t="str">
        <f t="shared" si="7"/>
        <v>jun</v>
      </c>
      <c r="DC6" s="51" t="str">
        <f t="shared" si="7"/>
        <v>jun</v>
      </c>
      <c r="DD6" s="51" t="str">
        <f t="shared" si="7"/>
        <v>jun</v>
      </c>
      <c r="DE6" s="51" t="str">
        <f t="shared" si="7"/>
        <v>jun</v>
      </c>
      <c r="DF6" s="51" t="str">
        <f t="shared" si="7"/>
        <v>jun</v>
      </c>
      <c r="DG6" s="51" t="str">
        <f t="shared" si="7"/>
        <v>jun</v>
      </c>
      <c r="DH6" s="51" t="str">
        <f t="shared" si="7"/>
        <v>jun</v>
      </c>
      <c r="DI6" s="51" t="str">
        <f t="shared" si="7"/>
        <v>jun</v>
      </c>
      <c r="DJ6" s="51" t="str">
        <f t="shared" si="7"/>
        <v>jun</v>
      </c>
      <c r="DK6" s="51" t="str">
        <f t="shared" si="7"/>
        <v>jun</v>
      </c>
      <c r="DL6" s="51" t="str">
        <f t="shared" si="7"/>
        <v>jun</v>
      </c>
      <c r="DM6" s="51" t="str">
        <f t="shared" si="7"/>
        <v>jun</v>
      </c>
      <c r="DN6" s="51" t="str">
        <f t="shared" si="7"/>
        <v>jun</v>
      </c>
      <c r="DO6" s="51" t="str">
        <f t="shared" si="7"/>
        <v>jun</v>
      </c>
      <c r="DP6" s="51" t="str">
        <f t="shared" si="7"/>
        <v>jun</v>
      </c>
      <c r="DQ6" s="51" t="str">
        <f t="shared" si="7"/>
        <v>jun</v>
      </c>
      <c r="DR6" s="51" t="str">
        <f t="shared" si="7"/>
        <v>jun</v>
      </c>
      <c r="DS6" s="51" t="str">
        <f t="shared" si="7"/>
        <v>jun</v>
      </c>
      <c r="DT6" s="51" t="str">
        <f t="shared" si="7"/>
        <v>jun</v>
      </c>
      <c r="DU6" s="51" t="str">
        <f t="shared" si="7"/>
        <v>jun</v>
      </c>
      <c r="DV6" s="51" t="str">
        <f t="shared" si="7"/>
        <v>jun</v>
      </c>
      <c r="DW6" s="51" t="str">
        <f t="shared" si="7"/>
        <v>jun</v>
      </c>
      <c r="DX6" s="51" t="str">
        <f t="shared" si="7"/>
        <v>jul</v>
      </c>
      <c r="DY6" s="51" t="str">
        <f t="shared" si="7"/>
        <v>jul</v>
      </c>
      <c r="DZ6" s="51" t="str">
        <f t="shared" si="7"/>
        <v>jul</v>
      </c>
      <c r="EA6" s="51" t="str">
        <f t="shared" si="7"/>
        <v>jul</v>
      </c>
      <c r="EB6" s="51" t="str">
        <f t="shared" si="7"/>
        <v>jul</v>
      </c>
      <c r="EC6" s="51" t="str">
        <f t="shared" si="7"/>
        <v>jul</v>
      </c>
      <c r="ED6" s="51" t="str">
        <f t="shared" si="7"/>
        <v>jul</v>
      </c>
      <c r="EE6" s="51" t="str">
        <f t="shared" si="7"/>
        <v>jul</v>
      </c>
      <c r="EF6" s="51" t="str">
        <f t="shared" ref="EF6:GQ6" si="8">TEXT(EF7,"mmm")</f>
        <v>jul</v>
      </c>
      <c r="EG6" s="51" t="str">
        <f t="shared" si="8"/>
        <v>jul</v>
      </c>
      <c r="EH6" s="51" t="str">
        <f t="shared" si="8"/>
        <v>jul</v>
      </c>
      <c r="EI6" s="51" t="str">
        <f t="shared" si="8"/>
        <v>jul</v>
      </c>
      <c r="EJ6" s="51" t="str">
        <f t="shared" si="8"/>
        <v>jul</v>
      </c>
      <c r="EK6" s="51" t="str">
        <f t="shared" si="8"/>
        <v>jul</v>
      </c>
      <c r="EL6" s="51" t="str">
        <f t="shared" si="8"/>
        <v>jul</v>
      </c>
      <c r="EM6" s="51" t="str">
        <f t="shared" si="8"/>
        <v>jul</v>
      </c>
      <c r="EN6" s="51" t="str">
        <f t="shared" si="8"/>
        <v>jul</v>
      </c>
      <c r="EO6" s="51" t="str">
        <f t="shared" si="8"/>
        <v>jul</v>
      </c>
      <c r="EP6" s="51" t="str">
        <f t="shared" si="8"/>
        <v>jul</v>
      </c>
      <c r="EQ6" s="51" t="str">
        <f t="shared" si="8"/>
        <v>jul</v>
      </c>
      <c r="ER6" s="51" t="str">
        <f t="shared" si="8"/>
        <v>jul</v>
      </c>
      <c r="ES6" s="51" t="str">
        <f t="shared" si="8"/>
        <v>jul</v>
      </c>
      <c r="ET6" s="51" t="str">
        <f t="shared" si="8"/>
        <v>jul</v>
      </c>
      <c r="EU6" s="51" t="str">
        <f t="shared" si="8"/>
        <v>jul</v>
      </c>
      <c r="EV6" s="51" t="str">
        <f t="shared" si="8"/>
        <v>jul</v>
      </c>
      <c r="EW6" s="51" t="str">
        <f t="shared" si="8"/>
        <v>jul</v>
      </c>
      <c r="EX6" s="51" t="str">
        <f t="shared" si="8"/>
        <v>jul</v>
      </c>
      <c r="EY6" s="51" t="str">
        <f t="shared" si="8"/>
        <v>jul</v>
      </c>
      <c r="EZ6" s="51" t="str">
        <f t="shared" si="8"/>
        <v>jul</v>
      </c>
      <c r="FA6" s="51" t="str">
        <f t="shared" si="8"/>
        <v>jul</v>
      </c>
      <c r="FB6" s="51" t="str">
        <f t="shared" si="8"/>
        <v>jul</v>
      </c>
      <c r="FC6" s="51" t="str">
        <f t="shared" si="8"/>
        <v>ago</v>
      </c>
      <c r="FD6" s="51" t="str">
        <f t="shared" si="8"/>
        <v>ago</v>
      </c>
      <c r="FE6" s="51" t="str">
        <f t="shared" si="8"/>
        <v>ago</v>
      </c>
      <c r="FF6" s="51" t="str">
        <f t="shared" si="8"/>
        <v>ago</v>
      </c>
      <c r="FG6" s="51" t="str">
        <f t="shared" si="8"/>
        <v>ago</v>
      </c>
      <c r="FH6" s="51" t="str">
        <f t="shared" si="8"/>
        <v>ago</v>
      </c>
      <c r="FI6" s="51" t="str">
        <f t="shared" si="8"/>
        <v>ago</v>
      </c>
      <c r="FJ6" s="51" t="str">
        <f t="shared" si="8"/>
        <v>ago</v>
      </c>
      <c r="FK6" s="51" t="str">
        <f t="shared" si="8"/>
        <v>ago</v>
      </c>
      <c r="FL6" s="51" t="str">
        <f t="shared" si="8"/>
        <v>ago</v>
      </c>
      <c r="FM6" s="51" t="str">
        <f t="shared" si="8"/>
        <v>ago</v>
      </c>
      <c r="FN6" s="51" t="str">
        <f t="shared" si="8"/>
        <v>ago</v>
      </c>
      <c r="FO6" s="51" t="str">
        <f t="shared" si="8"/>
        <v>ago</v>
      </c>
      <c r="FP6" s="51" t="str">
        <f t="shared" si="8"/>
        <v>ago</v>
      </c>
      <c r="FQ6" s="51" t="str">
        <f t="shared" si="8"/>
        <v>ago</v>
      </c>
      <c r="FR6" s="51" t="str">
        <f t="shared" si="8"/>
        <v>ago</v>
      </c>
      <c r="FS6" s="51" t="str">
        <f t="shared" si="8"/>
        <v>ago</v>
      </c>
      <c r="FT6" s="51" t="str">
        <f t="shared" si="8"/>
        <v>ago</v>
      </c>
      <c r="FU6" s="51" t="str">
        <f t="shared" si="8"/>
        <v>ago</v>
      </c>
      <c r="FV6" s="51" t="str">
        <f t="shared" si="8"/>
        <v>ago</v>
      </c>
      <c r="FW6" s="51" t="str">
        <f t="shared" si="8"/>
        <v>ago</v>
      </c>
      <c r="FX6" s="51" t="str">
        <f t="shared" si="8"/>
        <v>ago</v>
      </c>
      <c r="FY6" s="51" t="str">
        <f t="shared" si="8"/>
        <v>ago</v>
      </c>
      <c r="FZ6" s="51" t="str">
        <f t="shared" si="8"/>
        <v>ago</v>
      </c>
      <c r="GA6" s="51" t="str">
        <f t="shared" si="8"/>
        <v>ago</v>
      </c>
      <c r="GB6" s="51" t="str">
        <f t="shared" si="8"/>
        <v>ago</v>
      </c>
      <c r="GC6" s="51" t="str">
        <f t="shared" si="8"/>
        <v>ago</v>
      </c>
      <c r="GD6" s="51" t="str">
        <f t="shared" si="8"/>
        <v>ago</v>
      </c>
      <c r="GE6" s="51" t="str">
        <f t="shared" si="8"/>
        <v>ago</v>
      </c>
      <c r="GF6" s="51" t="str">
        <f t="shared" si="8"/>
        <v>ago</v>
      </c>
      <c r="GG6" s="51" t="str">
        <f t="shared" si="8"/>
        <v>ago</v>
      </c>
      <c r="GH6" s="51" t="str">
        <f t="shared" si="8"/>
        <v>set</v>
      </c>
      <c r="GI6" s="51" t="str">
        <f t="shared" si="8"/>
        <v>set</v>
      </c>
      <c r="GJ6" s="51" t="str">
        <f t="shared" si="8"/>
        <v>set</v>
      </c>
      <c r="GK6" s="51" t="str">
        <f t="shared" si="8"/>
        <v>set</v>
      </c>
      <c r="GL6" s="51" t="str">
        <f t="shared" si="8"/>
        <v>set</v>
      </c>
      <c r="GM6" s="51" t="str">
        <f t="shared" si="8"/>
        <v>set</v>
      </c>
      <c r="GN6" s="51" t="str">
        <f t="shared" si="8"/>
        <v>set</v>
      </c>
      <c r="GO6" s="51" t="str">
        <f t="shared" si="8"/>
        <v>set</v>
      </c>
      <c r="GP6" s="51" t="str">
        <f t="shared" si="8"/>
        <v>set</v>
      </c>
      <c r="GQ6" s="51" t="str">
        <f t="shared" si="8"/>
        <v>set</v>
      </c>
      <c r="GR6" s="51" t="str">
        <f t="shared" ref="GR6:JC6" si="9">TEXT(GR7,"mmm")</f>
        <v>set</v>
      </c>
      <c r="GS6" s="51" t="str">
        <f t="shared" si="9"/>
        <v>set</v>
      </c>
      <c r="GT6" s="51" t="str">
        <f t="shared" si="9"/>
        <v>set</v>
      </c>
      <c r="GU6" s="51" t="str">
        <f t="shared" si="9"/>
        <v>set</v>
      </c>
      <c r="GV6" s="51" t="str">
        <f t="shared" si="9"/>
        <v>set</v>
      </c>
      <c r="GW6" s="51" t="str">
        <f t="shared" si="9"/>
        <v>set</v>
      </c>
      <c r="GX6" s="51" t="str">
        <f t="shared" si="9"/>
        <v>set</v>
      </c>
      <c r="GY6" s="51" t="str">
        <f t="shared" si="9"/>
        <v>set</v>
      </c>
      <c r="GZ6" s="51" t="str">
        <f t="shared" si="9"/>
        <v>set</v>
      </c>
      <c r="HA6" s="51" t="str">
        <f t="shared" si="9"/>
        <v>set</v>
      </c>
      <c r="HB6" s="51" t="str">
        <f t="shared" si="9"/>
        <v>set</v>
      </c>
      <c r="HC6" s="51" t="str">
        <f t="shared" si="9"/>
        <v>set</v>
      </c>
      <c r="HD6" s="51" t="str">
        <f t="shared" si="9"/>
        <v>set</v>
      </c>
      <c r="HE6" s="51" t="str">
        <f t="shared" si="9"/>
        <v>set</v>
      </c>
      <c r="HF6" s="51" t="str">
        <f t="shared" si="9"/>
        <v>set</v>
      </c>
      <c r="HG6" s="51" t="str">
        <f t="shared" si="9"/>
        <v>set</v>
      </c>
      <c r="HH6" s="51" t="str">
        <f t="shared" si="9"/>
        <v>set</v>
      </c>
      <c r="HI6" s="51" t="str">
        <f t="shared" si="9"/>
        <v>set</v>
      </c>
      <c r="HJ6" s="51" t="str">
        <f t="shared" si="9"/>
        <v>set</v>
      </c>
      <c r="HK6" s="51" t="str">
        <f t="shared" si="9"/>
        <v>set</v>
      </c>
      <c r="HL6" s="51" t="str">
        <f t="shared" si="9"/>
        <v>out</v>
      </c>
      <c r="HM6" s="51" t="str">
        <f t="shared" si="9"/>
        <v>out</v>
      </c>
      <c r="HN6" s="51" t="str">
        <f t="shared" si="9"/>
        <v>out</v>
      </c>
      <c r="HO6" s="51" t="str">
        <f t="shared" si="9"/>
        <v>out</v>
      </c>
      <c r="HP6" s="51" t="str">
        <f t="shared" si="9"/>
        <v>out</v>
      </c>
      <c r="HQ6" s="51" t="str">
        <f t="shared" si="9"/>
        <v>out</v>
      </c>
      <c r="HR6" s="51" t="str">
        <f t="shared" si="9"/>
        <v>out</v>
      </c>
      <c r="HS6" s="51" t="str">
        <f t="shared" si="9"/>
        <v>out</v>
      </c>
      <c r="HT6" s="51" t="str">
        <f t="shared" si="9"/>
        <v>out</v>
      </c>
      <c r="HU6" s="51" t="str">
        <f t="shared" si="9"/>
        <v>out</v>
      </c>
      <c r="HV6" s="51" t="str">
        <f t="shared" si="9"/>
        <v>out</v>
      </c>
      <c r="HW6" s="51" t="str">
        <f t="shared" si="9"/>
        <v>out</v>
      </c>
      <c r="HX6" s="51" t="str">
        <f t="shared" si="9"/>
        <v>out</v>
      </c>
      <c r="HY6" s="51" t="str">
        <f t="shared" si="9"/>
        <v>out</v>
      </c>
      <c r="HZ6" s="51" t="str">
        <f t="shared" si="9"/>
        <v>out</v>
      </c>
      <c r="IA6" s="51" t="str">
        <f t="shared" si="9"/>
        <v>out</v>
      </c>
      <c r="IB6" s="51" t="str">
        <f t="shared" si="9"/>
        <v>out</v>
      </c>
      <c r="IC6" s="51" t="str">
        <f t="shared" si="9"/>
        <v>out</v>
      </c>
      <c r="ID6" s="51" t="str">
        <f t="shared" si="9"/>
        <v>out</v>
      </c>
      <c r="IE6" s="51" t="str">
        <f t="shared" si="9"/>
        <v>out</v>
      </c>
      <c r="IF6" s="51" t="str">
        <f t="shared" si="9"/>
        <v>out</v>
      </c>
      <c r="IG6" s="51" t="str">
        <f t="shared" si="9"/>
        <v>out</v>
      </c>
      <c r="IH6" s="51" t="str">
        <f t="shared" si="9"/>
        <v>out</v>
      </c>
      <c r="II6" s="51" t="str">
        <f t="shared" si="9"/>
        <v>out</v>
      </c>
      <c r="IJ6" s="51" t="str">
        <f t="shared" si="9"/>
        <v>out</v>
      </c>
      <c r="IK6" s="51" t="str">
        <f t="shared" si="9"/>
        <v>out</v>
      </c>
      <c r="IL6" s="51" t="str">
        <f t="shared" si="9"/>
        <v>out</v>
      </c>
      <c r="IM6" s="51" t="str">
        <f t="shared" si="9"/>
        <v>out</v>
      </c>
      <c r="IN6" s="51" t="str">
        <f t="shared" si="9"/>
        <v>out</v>
      </c>
      <c r="IO6" s="51" t="str">
        <f t="shared" si="9"/>
        <v>out</v>
      </c>
      <c r="IP6" s="51" t="str">
        <f t="shared" si="9"/>
        <v>out</v>
      </c>
      <c r="IQ6" s="51" t="str">
        <f t="shared" si="9"/>
        <v>nov</v>
      </c>
      <c r="IR6" s="51" t="str">
        <f t="shared" si="9"/>
        <v>nov</v>
      </c>
      <c r="IS6" s="51" t="str">
        <f t="shared" si="9"/>
        <v>nov</v>
      </c>
      <c r="IT6" s="51" t="str">
        <f t="shared" si="9"/>
        <v>nov</v>
      </c>
      <c r="IU6" s="51" t="str">
        <f t="shared" si="9"/>
        <v>nov</v>
      </c>
      <c r="IV6" s="51" t="str">
        <f t="shared" si="9"/>
        <v>nov</v>
      </c>
      <c r="IW6" s="51" t="str">
        <f t="shared" si="9"/>
        <v>nov</v>
      </c>
      <c r="IX6" s="51" t="str">
        <f t="shared" si="9"/>
        <v>nov</v>
      </c>
      <c r="IY6" s="51" t="str">
        <f t="shared" si="9"/>
        <v>nov</v>
      </c>
      <c r="IZ6" s="51" t="str">
        <f t="shared" si="9"/>
        <v>nov</v>
      </c>
      <c r="JA6" s="51" t="str">
        <f t="shared" si="9"/>
        <v>nov</v>
      </c>
      <c r="JB6" s="51" t="str">
        <f t="shared" si="9"/>
        <v>nov</v>
      </c>
      <c r="JC6" s="51" t="str">
        <f t="shared" si="9"/>
        <v>nov</v>
      </c>
      <c r="JD6" s="51" t="str">
        <f t="shared" ref="JD6:LO6" si="10">TEXT(JD7,"mmm")</f>
        <v>nov</v>
      </c>
      <c r="JE6" s="51" t="str">
        <f t="shared" si="10"/>
        <v>nov</v>
      </c>
      <c r="JF6" s="51" t="str">
        <f t="shared" si="10"/>
        <v>nov</v>
      </c>
      <c r="JG6" s="51" t="str">
        <f t="shared" si="10"/>
        <v>nov</v>
      </c>
      <c r="JH6" s="51" t="str">
        <f t="shared" si="10"/>
        <v>nov</v>
      </c>
      <c r="JI6" s="51" t="str">
        <f t="shared" si="10"/>
        <v>nov</v>
      </c>
      <c r="JJ6" s="51" t="str">
        <f t="shared" si="10"/>
        <v>nov</v>
      </c>
      <c r="JK6" s="51" t="str">
        <f t="shared" si="10"/>
        <v>nov</v>
      </c>
      <c r="JL6" s="51" t="str">
        <f t="shared" si="10"/>
        <v>nov</v>
      </c>
      <c r="JM6" s="51" t="str">
        <f t="shared" si="10"/>
        <v>nov</v>
      </c>
      <c r="JN6" s="51" t="str">
        <f t="shared" si="10"/>
        <v>nov</v>
      </c>
      <c r="JO6" s="51" t="str">
        <f t="shared" si="10"/>
        <v>nov</v>
      </c>
      <c r="JP6" s="51" t="str">
        <f t="shared" si="10"/>
        <v>nov</v>
      </c>
      <c r="JQ6" s="51" t="str">
        <f t="shared" si="10"/>
        <v>nov</v>
      </c>
      <c r="JR6" s="51" t="str">
        <f t="shared" si="10"/>
        <v>nov</v>
      </c>
      <c r="JS6" s="51" t="str">
        <f t="shared" si="10"/>
        <v>nov</v>
      </c>
      <c r="JT6" s="51" t="str">
        <f t="shared" si="10"/>
        <v>nov</v>
      </c>
      <c r="JU6" s="51" t="str">
        <f t="shared" si="10"/>
        <v>dez</v>
      </c>
      <c r="JV6" s="51" t="str">
        <f t="shared" si="10"/>
        <v>dez</v>
      </c>
      <c r="JW6" s="51" t="str">
        <f t="shared" si="10"/>
        <v>dez</v>
      </c>
      <c r="JX6" s="51" t="str">
        <f t="shared" si="10"/>
        <v>dez</v>
      </c>
      <c r="JY6" s="51" t="str">
        <f t="shared" si="10"/>
        <v>dez</v>
      </c>
      <c r="JZ6" s="51" t="str">
        <f t="shared" si="10"/>
        <v>dez</v>
      </c>
      <c r="KA6" s="51" t="str">
        <f t="shared" si="10"/>
        <v>dez</v>
      </c>
      <c r="KB6" s="51" t="str">
        <f t="shared" si="10"/>
        <v>dez</v>
      </c>
      <c r="KC6" s="51" t="str">
        <f t="shared" si="10"/>
        <v>dez</v>
      </c>
      <c r="KD6" s="51" t="str">
        <f t="shared" si="10"/>
        <v>dez</v>
      </c>
      <c r="KE6" s="51" t="str">
        <f t="shared" si="10"/>
        <v>dez</v>
      </c>
      <c r="KF6" s="51" t="str">
        <f t="shared" si="10"/>
        <v>dez</v>
      </c>
      <c r="KG6" s="51" t="str">
        <f t="shared" si="10"/>
        <v>dez</v>
      </c>
      <c r="KH6" s="51" t="str">
        <f t="shared" si="10"/>
        <v>dez</v>
      </c>
      <c r="KI6" s="51" t="str">
        <f t="shared" si="10"/>
        <v>dez</v>
      </c>
      <c r="KJ6" s="51" t="str">
        <f t="shared" si="10"/>
        <v>dez</v>
      </c>
      <c r="KK6" s="51" t="str">
        <f t="shared" si="10"/>
        <v>dez</v>
      </c>
      <c r="KL6" s="51" t="str">
        <f t="shared" si="10"/>
        <v>dez</v>
      </c>
      <c r="KM6" s="51" t="str">
        <f t="shared" si="10"/>
        <v>dez</v>
      </c>
      <c r="KN6" s="51" t="str">
        <f t="shared" si="10"/>
        <v>dez</v>
      </c>
      <c r="KO6" s="51" t="str">
        <f t="shared" si="10"/>
        <v/>
      </c>
      <c r="KP6" s="51" t="str">
        <f t="shared" si="10"/>
        <v/>
      </c>
      <c r="KQ6" s="51" t="str">
        <f t="shared" si="10"/>
        <v/>
      </c>
      <c r="KR6" s="51" t="str">
        <f t="shared" si="10"/>
        <v/>
      </c>
      <c r="KS6" s="51" t="str">
        <f t="shared" si="10"/>
        <v/>
      </c>
      <c r="KT6" s="51" t="str">
        <f t="shared" si="10"/>
        <v/>
      </c>
      <c r="KU6" s="51" t="str">
        <f t="shared" si="10"/>
        <v/>
      </c>
      <c r="KV6" s="51" t="str">
        <f t="shared" si="10"/>
        <v/>
      </c>
      <c r="KW6" s="51" t="str">
        <f t="shared" si="10"/>
        <v/>
      </c>
      <c r="KX6" s="51" t="str">
        <f t="shared" si="10"/>
        <v/>
      </c>
      <c r="KY6" s="51" t="str">
        <f t="shared" si="10"/>
        <v/>
      </c>
      <c r="KZ6" s="51" t="str">
        <f t="shared" si="10"/>
        <v/>
      </c>
      <c r="LA6" s="51" t="str">
        <f t="shared" si="10"/>
        <v/>
      </c>
      <c r="LB6" s="51" t="str">
        <f t="shared" si="10"/>
        <v/>
      </c>
      <c r="LC6" s="51" t="str">
        <f t="shared" si="10"/>
        <v/>
      </c>
      <c r="LD6" s="51" t="str">
        <f t="shared" si="10"/>
        <v/>
      </c>
      <c r="LE6" s="51" t="str">
        <f t="shared" si="10"/>
        <v/>
      </c>
      <c r="LF6" s="51" t="str">
        <f t="shared" si="10"/>
        <v/>
      </c>
      <c r="LG6" s="51" t="str">
        <f t="shared" si="10"/>
        <v/>
      </c>
      <c r="LH6" s="51" t="str">
        <f t="shared" si="10"/>
        <v/>
      </c>
      <c r="LI6" s="51" t="str">
        <f t="shared" si="10"/>
        <v/>
      </c>
      <c r="LJ6" s="51" t="str">
        <f t="shared" si="10"/>
        <v/>
      </c>
      <c r="LK6" s="51" t="str">
        <f t="shared" si="10"/>
        <v/>
      </c>
      <c r="LL6" s="51" t="str">
        <f t="shared" si="10"/>
        <v/>
      </c>
      <c r="LM6" s="51" t="str">
        <f t="shared" si="10"/>
        <v/>
      </c>
      <c r="LN6" s="51" t="str">
        <f t="shared" si="10"/>
        <v/>
      </c>
      <c r="LO6" s="51" t="str">
        <f t="shared" si="10"/>
        <v/>
      </c>
      <c r="LP6" s="51" t="str">
        <f t="shared" ref="LP6:NG6" si="11">TEXT(LP7,"mmm")</f>
        <v/>
      </c>
      <c r="LQ6" s="51" t="str">
        <f t="shared" si="11"/>
        <v/>
      </c>
      <c r="LR6" s="51" t="str">
        <f t="shared" si="11"/>
        <v/>
      </c>
      <c r="LS6" s="51" t="str">
        <f t="shared" si="11"/>
        <v/>
      </c>
      <c r="LT6" s="51" t="str">
        <f t="shared" si="11"/>
        <v/>
      </c>
      <c r="LU6" s="51" t="str">
        <f t="shared" si="11"/>
        <v/>
      </c>
      <c r="LV6" s="51" t="str">
        <f t="shared" si="11"/>
        <v/>
      </c>
      <c r="LW6" s="51" t="str">
        <f t="shared" si="11"/>
        <v/>
      </c>
      <c r="LX6" s="51" t="str">
        <f t="shared" si="11"/>
        <v/>
      </c>
      <c r="LY6" s="51" t="str">
        <f t="shared" si="11"/>
        <v/>
      </c>
      <c r="LZ6" s="51" t="str">
        <f t="shared" si="11"/>
        <v/>
      </c>
      <c r="MA6" s="51" t="str">
        <f t="shared" si="11"/>
        <v/>
      </c>
      <c r="MB6" s="51" t="str">
        <f t="shared" si="11"/>
        <v/>
      </c>
      <c r="MC6" s="51" t="str">
        <f t="shared" si="11"/>
        <v/>
      </c>
      <c r="MD6" s="51" t="str">
        <f t="shared" si="11"/>
        <v/>
      </c>
      <c r="ME6" s="51" t="str">
        <f t="shared" si="11"/>
        <v/>
      </c>
      <c r="MF6" s="51" t="str">
        <f t="shared" si="11"/>
        <v/>
      </c>
      <c r="MG6" s="51" t="str">
        <f t="shared" si="11"/>
        <v/>
      </c>
      <c r="MH6" s="51" t="str">
        <f t="shared" si="11"/>
        <v/>
      </c>
      <c r="MI6" s="51" t="str">
        <f t="shared" si="11"/>
        <v/>
      </c>
      <c r="MJ6" s="51" t="str">
        <f t="shared" si="11"/>
        <v/>
      </c>
      <c r="MK6" s="51" t="str">
        <f t="shared" si="11"/>
        <v/>
      </c>
      <c r="ML6" s="51" t="str">
        <f t="shared" si="11"/>
        <v/>
      </c>
      <c r="MM6" s="51" t="str">
        <f t="shared" si="11"/>
        <v/>
      </c>
      <c r="MN6" s="51" t="str">
        <f t="shared" si="11"/>
        <v/>
      </c>
      <c r="MO6" s="51" t="str">
        <f t="shared" si="11"/>
        <v/>
      </c>
      <c r="MP6" s="51" t="str">
        <f t="shared" si="11"/>
        <v/>
      </c>
      <c r="MQ6" s="51" t="str">
        <f t="shared" si="11"/>
        <v/>
      </c>
      <c r="MR6" s="51" t="str">
        <f t="shared" si="11"/>
        <v/>
      </c>
      <c r="MS6" s="51" t="str">
        <f t="shared" si="11"/>
        <v/>
      </c>
      <c r="MT6" s="51" t="str">
        <f t="shared" si="11"/>
        <v/>
      </c>
      <c r="MU6" s="51" t="str">
        <f t="shared" si="11"/>
        <v/>
      </c>
      <c r="MV6" s="51" t="str">
        <f t="shared" si="11"/>
        <v/>
      </c>
      <c r="MW6" s="51" t="str">
        <f t="shared" si="11"/>
        <v/>
      </c>
      <c r="MX6" s="51" t="str">
        <f t="shared" si="11"/>
        <v/>
      </c>
      <c r="MY6" s="51" t="str">
        <f t="shared" si="11"/>
        <v/>
      </c>
      <c r="MZ6" s="51" t="str">
        <f t="shared" si="11"/>
        <v/>
      </c>
      <c r="NA6" s="51" t="str">
        <f t="shared" si="11"/>
        <v/>
      </c>
      <c r="NB6" s="51" t="str">
        <f t="shared" si="11"/>
        <v/>
      </c>
      <c r="NC6" s="51" t="str">
        <f t="shared" si="11"/>
        <v/>
      </c>
      <c r="ND6" s="51" t="str">
        <f t="shared" si="11"/>
        <v/>
      </c>
      <c r="NE6" s="51" t="str">
        <f t="shared" si="11"/>
        <v/>
      </c>
      <c r="NF6" s="51" t="str">
        <f t="shared" si="11"/>
        <v/>
      </c>
      <c r="NG6" s="51" t="str">
        <f t="shared" si="11"/>
        <v/>
      </c>
    </row>
    <row r="7" spans="2:381" ht="30" thickTop="1" thickBot="1" x14ac:dyDescent="0.3">
      <c r="B7" s="48" t="s">
        <v>0</v>
      </c>
      <c r="C7" s="49" t="s">
        <v>43</v>
      </c>
      <c r="D7" s="49" t="s">
        <v>44</v>
      </c>
      <c r="E7" s="49" t="s">
        <v>45</v>
      </c>
      <c r="F7" s="49" t="s">
        <v>46</v>
      </c>
      <c r="G7" s="52">
        <f>Pro!$C$14</f>
        <v>44987</v>
      </c>
      <c r="H7" s="53">
        <f>IFERROR(IF(G$7=Pro!$C$15,"",G$7+1),"")</f>
        <v>44988</v>
      </c>
      <c r="I7" s="53">
        <f>IFERROR(IF(H$7=Pro!$C$15,"",H$7+1),"")</f>
        <v>44989</v>
      </c>
      <c r="J7" s="53">
        <f>IFERROR(IF(I$7=Pro!$C$15,"",I$7+1),"")</f>
        <v>44990</v>
      </c>
      <c r="K7" s="53">
        <f>IFERROR(IF(J$7=Pro!$C$15,"",J$7+1),"")</f>
        <v>44991</v>
      </c>
      <c r="L7" s="53">
        <f>IFERROR(IF(K$7=Pro!$C$15,"",K$7+1),"")</f>
        <v>44992</v>
      </c>
      <c r="M7" s="53">
        <f>IFERROR(IF(L$7=Pro!$C$15,"",L$7+1),"")</f>
        <v>44993</v>
      </c>
      <c r="N7" s="53">
        <f>IFERROR(IF(M$7=Pro!$C$15,"",M$7+1),"")</f>
        <v>44994</v>
      </c>
      <c r="O7" s="53">
        <f>IFERROR(IF(N$7=Pro!$C$15,"",N$7+1),"")</f>
        <v>44995</v>
      </c>
      <c r="P7" s="53">
        <f>IFERROR(IF(O$7=Pro!$C$15,"",O$7+1),"")</f>
        <v>44996</v>
      </c>
      <c r="Q7" s="53">
        <f>IFERROR(IF(P$7=Pro!$C$15,"",P$7+1),"")</f>
        <v>44997</v>
      </c>
      <c r="R7" s="53">
        <f>IFERROR(IF(Q$7=Pro!$C$15,"",Q$7+1),"")</f>
        <v>44998</v>
      </c>
      <c r="S7" s="53">
        <f>IFERROR(IF(R$7=Pro!$C$15,"",R$7+1),"")</f>
        <v>44999</v>
      </c>
      <c r="T7" s="53">
        <f>IFERROR(IF(S$7=Pro!$C$15,"",S$7+1),"")</f>
        <v>45000</v>
      </c>
      <c r="U7" s="53">
        <f>IFERROR(IF(T$7=Pro!$C$15,"",T$7+1),"")</f>
        <v>45001</v>
      </c>
      <c r="V7" s="53">
        <f>IFERROR(IF(U$7=Pro!$C$15,"",U$7+1),"")</f>
        <v>45002</v>
      </c>
      <c r="W7" s="53">
        <f>IFERROR(IF(V$7=Pro!$C$15,"",V$7+1),"")</f>
        <v>45003</v>
      </c>
      <c r="X7" s="53">
        <f>IFERROR(IF(W$7=Pro!$C$15,"",W$7+1),"")</f>
        <v>45004</v>
      </c>
      <c r="Y7" s="53">
        <f>IFERROR(IF(X$7=Pro!$C$15,"",X$7+1),"")</f>
        <v>45005</v>
      </c>
      <c r="Z7" s="53">
        <f>IFERROR(IF(Y$7=Pro!$C$15,"",Y$7+1),"")</f>
        <v>45006</v>
      </c>
      <c r="AA7" s="53">
        <f>IFERROR(IF(Z$7=Pro!$C$15,"",Z$7+1),"")</f>
        <v>45007</v>
      </c>
      <c r="AB7" s="53">
        <f>IFERROR(IF(AA$7=Pro!$C$15,"",AA$7+1),"")</f>
        <v>45008</v>
      </c>
      <c r="AC7" s="53">
        <f>IFERROR(IF(AB$7=Pro!$C$15,"",AB$7+1),"")</f>
        <v>45009</v>
      </c>
      <c r="AD7" s="53">
        <f>IFERROR(IF(AC$7=Pro!$C$15,"",AC$7+1),"")</f>
        <v>45010</v>
      </c>
      <c r="AE7" s="53">
        <f>IFERROR(IF(AD$7=Pro!$C$15,"",AD$7+1),"")</f>
        <v>45011</v>
      </c>
      <c r="AF7" s="53">
        <f>IFERROR(IF(AE$7=Pro!$C$15,"",AE$7+1),"")</f>
        <v>45012</v>
      </c>
      <c r="AG7" s="53">
        <f>IFERROR(IF(AF$7=Pro!$C$15,"",AF$7+1),"")</f>
        <v>45013</v>
      </c>
      <c r="AH7" s="53">
        <f>IFERROR(IF(AG$7=Pro!$C$15,"",AG$7+1),"")</f>
        <v>45014</v>
      </c>
      <c r="AI7" s="53">
        <f>IFERROR(IF(AH$7=Pro!$C$15,"",AH$7+1),"")</f>
        <v>45015</v>
      </c>
      <c r="AJ7" s="53">
        <f>IFERROR(IF(AI$7=Pro!$C$15,"",AI$7+1),"")</f>
        <v>45016</v>
      </c>
      <c r="AK7" s="53">
        <f>IFERROR(IF(AJ$7=Pro!$C$15,"",AJ$7+1),"")</f>
        <v>45017</v>
      </c>
      <c r="AL7" s="53">
        <f>IFERROR(IF(AK$7=Pro!$C$15,"",AK$7+1),"")</f>
        <v>45018</v>
      </c>
      <c r="AM7" s="53">
        <f>IFERROR(IF(AL$7=Pro!$C$15,"",AL$7+1),"")</f>
        <v>45019</v>
      </c>
      <c r="AN7" s="53">
        <f>IFERROR(IF(AM$7=Pro!$C$15,"",AM$7+1),"")</f>
        <v>45020</v>
      </c>
      <c r="AO7" s="53">
        <f>IFERROR(IF(AN$7=Pro!$C$15,"",AN$7+1),"")</f>
        <v>45021</v>
      </c>
      <c r="AP7" s="53">
        <f>IFERROR(IF(AO$7=Pro!$C$15,"",AO$7+1),"")</f>
        <v>45022</v>
      </c>
      <c r="AQ7" s="53">
        <f>IFERROR(IF(AP$7=Pro!$C$15,"",AP$7+1),"")</f>
        <v>45023</v>
      </c>
      <c r="AR7" s="53">
        <f>IFERROR(IF(AQ$7=Pro!$C$15,"",AQ$7+1),"")</f>
        <v>45024</v>
      </c>
      <c r="AS7" s="53">
        <f>IFERROR(IF(AR$7=Pro!$C$15,"",AR$7+1),"")</f>
        <v>45025</v>
      </c>
      <c r="AT7" s="53">
        <f>IFERROR(IF(AS$7=Pro!$C$15,"",AS$7+1),"")</f>
        <v>45026</v>
      </c>
      <c r="AU7" s="53">
        <f>IFERROR(IF(AT$7=Pro!$C$15,"",AT$7+1),"")</f>
        <v>45027</v>
      </c>
      <c r="AV7" s="53">
        <f>IFERROR(IF(AU$7=Pro!$C$15,"",AU$7+1),"")</f>
        <v>45028</v>
      </c>
      <c r="AW7" s="53">
        <f>IFERROR(IF(AV$7=Pro!$C$15,"",AV$7+1),"")</f>
        <v>45029</v>
      </c>
      <c r="AX7" s="53">
        <f>IFERROR(IF(AW$7=Pro!$C$15,"",AW$7+1),"")</f>
        <v>45030</v>
      </c>
      <c r="AY7" s="53">
        <f>IFERROR(IF(AX$7=Pro!$C$15,"",AX$7+1),"")</f>
        <v>45031</v>
      </c>
      <c r="AZ7" s="53">
        <f>IFERROR(IF(AY$7=Pro!$C$15,"",AY$7+1),"")</f>
        <v>45032</v>
      </c>
      <c r="BA7" s="53">
        <f>IFERROR(IF(AZ$7=Pro!$C$15,"",AZ$7+1),"")</f>
        <v>45033</v>
      </c>
      <c r="BB7" s="53">
        <f>IFERROR(IF(BA$7=Pro!$C$15,"",BA$7+1),"")</f>
        <v>45034</v>
      </c>
      <c r="BC7" s="53">
        <f>IFERROR(IF(BB$7=Pro!$C$15,"",BB$7+1),"")</f>
        <v>45035</v>
      </c>
      <c r="BD7" s="53">
        <f>IFERROR(IF(BC$7=Pro!$C$15,"",BC$7+1),"")</f>
        <v>45036</v>
      </c>
      <c r="BE7" s="53">
        <f>IFERROR(IF(BD$7=Pro!$C$15,"",BD$7+1),"")</f>
        <v>45037</v>
      </c>
      <c r="BF7" s="53">
        <f>IFERROR(IF(BE$7=Pro!$C$15,"",BE$7+1),"")</f>
        <v>45038</v>
      </c>
      <c r="BG7" s="53">
        <f>IFERROR(IF(BF$7=Pro!$C$15,"",BF$7+1),"")</f>
        <v>45039</v>
      </c>
      <c r="BH7" s="53">
        <f>IFERROR(IF(BG$7=Pro!$C$15,"",BG$7+1),"")</f>
        <v>45040</v>
      </c>
      <c r="BI7" s="53">
        <f>IFERROR(IF(BH$7=Pro!$C$15,"",BH$7+1),"")</f>
        <v>45041</v>
      </c>
      <c r="BJ7" s="53">
        <f>IFERROR(IF(BI$7=Pro!$C$15,"",BI$7+1),"")</f>
        <v>45042</v>
      </c>
      <c r="BK7" s="53">
        <f>IFERROR(IF(BJ$7=Pro!$C$15,"",BJ$7+1),"")</f>
        <v>45043</v>
      </c>
      <c r="BL7" s="53">
        <f>IFERROR(IF(BK$7=Pro!$C$15,"",BK$7+1),"")</f>
        <v>45044</v>
      </c>
      <c r="BM7" s="53">
        <f>IFERROR(IF(BL$7=Pro!$C$15,"",BL$7+1),"")</f>
        <v>45045</v>
      </c>
      <c r="BN7" s="53">
        <f>IFERROR(IF(BM$7=Pro!$C$15,"",BM$7+1),"")</f>
        <v>45046</v>
      </c>
      <c r="BO7" s="53">
        <f>IFERROR(IF(BN$7=Pro!$C$15,"",BN$7+1),"")</f>
        <v>45047</v>
      </c>
      <c r="BP7" s="53">
        <f>IFERROR(IF(BO$7=Pro!$C$15,"",BO$7+1),"")</f>
        <v>45048</v>
      </c>
      <c r="BQ7" s="53">
        <f>IFERROR(IF(BP$7=Pro!$C$15,"",BP$7+1),"")</f>
        <v>45049</v>
      </c>
      <c r="BR7" s="53">
        <f>IFERROR(IF(BQ$7=Pro!$C$15,"",BQ$7+1),"")</f>
        <v>45050</v>
      </c>
      <c r="BS7" s="53">
        <f>IFERROR(IF(BR$7=Pro!$C$15,"",BR$7+1),"")</f>
        <v>45051</v>
      </c>
      <c r="BT7" s="53">
        <f>IFERROR(IF(BS$7=Pro!$C$15,"",BS$7+1),"")</f>
        <v>45052</v>
      </c>
      <c r="BU7" s="53">
        <f>IFERROR(IF(BT$7=Pro!$C$15,"",BT$7+1),"")</f>
        <v>45053</v>
      </c>
      <c r="BV7" s="53">
        <f>IFERROR(IF(BU$7=Pro!$C$15,"",BU$7+1),"")</f>
        <v>45054</v>
      </c>
      <c r="BW7" s="53">
        <f>IFERROR(IF(BV$7=Pro!$C$15,"",BV$7+1),"")</f>
        <v>45055</v>
      </c>
      <c r="BX7" s="53">
        <f>IFERROR(IF(BW$7=Pro!$C$15,"",BW$7+1),"")</f>
        <v>45056</v>
      </c>
      <c r="BY7" s="53">
        <f>IFERROR(IF(BX$7=Pro!$C$15,"",BX$7+1),"")</f>
        <v>45057</v>
      </c>
      <c r="BZ7" s="53">
        <f>IFERROR(IF(BY$7=Pro!$C$15,"",BY$7+1),"")</f>
        <v>45058</v>
      </c>
      <c r="CA7" s="53">
        <f>IFERROR(IF(BZ$7=Pro!$C$15,"",BZ$7+1),"")</f>
        <v>45059</v>
      </c>
      <c r="CB7" s="53">
        <f>IFERROR(IF(CA$7=Pro!$C$15,"",CA$7+1),"")</f>
        <v>45060</v>
      </c>
      <c r="CC7" s="53">
        <f>IFERROR(IF(CB$7=Pro!$C$15,"",CB$7+1),"")</f>
        <v>45061</v>
      </c>
      <c r="CD7" s="53">
        <f>IFERROR(IF(CC$7=Pro!$C$15,"",CC$7+1),"")</f>
        <v>45062</v>
      </c>
      <c r="CE7" s="53">
        <f>IFERROR(IF(CD$7=Pro!$C$15,"",CD$7+1),"")</f>
        <v>45063</v>
      </c>
      <c r="CF7" s="53">
        <f>IFERROR(IF(CE$7=Pro!$C$15,"",CE$7+1),"")</f>
        <v>45064</v>
      </c>
      <c r="CG7" s="53">
        <f>IFERROR(IF(CF$7=Pro!$C$15,"",CF$7+1),"")</f>
        <v>45065</v>
      </c>
      <c r="CH7" s="53">
        <f>IFERROR(IF(CG$7=Pro!$C$15,"",CG$7+1),"")</f>
        <v>45066</v>
      </c>
      <c r="CI7" s="53">
        <f>IFERROR(IF(CH$7=Pro!$C$15,"",CH$7+1),"")</f>
        <v>45067</v>
      </c>
      <c r="CJ7" s="53">
        <f>IFERROR(IF(CI$7=Pro!$C$15,"",CI$7+1),"")</f>
        <v>45068</v>
      </c>
      <c r="CK7" s="53">
        <f>IFERROR(IF(CJ$7=Pro!$C$15,"",CJ$7+1),"")</f>
        <v>45069</v>
      </c>
      <c r="CL7" s="53">
        <f>IFERROR(IF(CK$7=Pro!$C$15,"",CK$7+1),"")</f>
        <v>45070</v>
      </c>
      <c r="CM7" s="53">
        <f>IFERROR(IF(CL$7=Pro!$C$15,"",CL$7+1),"")</f>
        <v>45071</v>
      </c>
      <c r="CN7" s="53">
        <f>IFERROR(IF(CM$7=Pro!$C$15,"",CM$7+1),"")</f>
        <v>45072</v>
      </c>
      <c r="CO7" s="53">
        <f>IFERROR(IF(CN$7=Pro!$C$15,"",CN$7+1),"")</f>
        <v>45073</v>
      </c>
      <c r="CP7" s="53">
        <f>IFERROR(IF(CO$7=Pro!$C$15,"",CO$7+1),"")</f>
        <v>45074</v>
      </c>
      <c r="CQ7" s="53">
        <f>IFERROR(IF(CP$7=Pro!$C$15,"",CP$7+1),"")</f>
        <v>45075</v>
      </c>
      <c r="CR7" s="53">
        <f>IFERROR(IF(CQ$7=Pro!$C$15,"",CQ$7+1),"")</f>
        <v>45076</v>
      </c>
      <c r="CS7" s="53">
        <f>IFERROR(IF(CR$7=Pro!$C$15,"",CR$7+1),"")</f>
        <v>45077</v>
      </c>
      <c r="CT7" s="53">
        <f>IFERROR(IF(CS$7=Pro!$C$15,"",CS$7+1),"")</f>
        <v>45078</v>
      </c>
      <c r="CU7" s="53">
        <f>IFERROR(IF(CT$7=Pro!$C$15,"",CT$7+1),"")</f>
        <v>45079</v>
      </c>
      <c r="CV7" s="53">
        <f>IFERROR(IF(CU$7=Pro!$C$15,"",CU$7+1),"")</f>
        <v>45080</v>
      </c>
      <c r="CW7" s="53">
        <f>IFERROR(IF(CV$7=Pro!$C$15,"",CV$7+1),"")</f>
        <v>45081</v>
      </c>
      <c r="CX7" s="53">
        <f>IFERROR(IF(CW$7=Pro!$C$15,"",CW$7+1),"")</f>
        <v>45082</v>
      </c>
      <c r="CY7" s="53">
        <f>IFERROR(IF(CX$7=Pro!$C$15,"",CX$7+1),"")</f>
        <v>45083</v>
      </c>
      <c r="CZ7" s="53">
        <f>IFERROR(IF(CY$7=Pro!$C$15,"",CY$7+1),"")</f>
        <v>45084</v>
      </c>
      <c r="DA7" s="53">
        <f>IFERROR(IF(CZ$7=Pro!$C$15,"",CZ$7+1),"")</f>
        <v>45085</v>
      </c>
      <c r="DB7" s="53">
        <f>IFERROR(IF(DA$7=Pro!$C$15,"",DA$7+1),"")</f>
        <v>45086</v>
      </c>
      <c r="DC7" s="53">
        <f>IFERROR(IF(DB$7=Pro!$C$15,"",DB$7+1),"")</f>
        <v>45087</v>
      </c>
      <c r="DD7" s="53">
        <f>IFERROR(IF(DC$7=Pro!$C$15,"",DC$7+1),"")</f>
        <v>45088</v>
      </c>
      <c r="DE7" s="53">
        <f>IFERROR(IF(DD$7=Pro!$C$15,"",DD$7+1),"")</f>
        <v>45089</v>
      </c>
      <c r="DF7" s="53">
        <f>IFERROR(IF(DE$7=Pro!$C$15,"",DE$7+1),"")</f>
        <v>45090</v>
      </c>
      <c r="DG7" s="53">
        <f>IFERROR(IF(DF$7=Pro!$C$15,"",DF$7+1),"")</f>
        <v>45091</v>
      </c>
      <c r="DH7" s="53">
        <f>IFERROR(IF(DG$7=Pro!$C$15,"",DG$7+1),"")</f>
        <v>45092</v>
      </c>
      <c r="DI7" s="53">
        <f>IFERROR(IF(DH$7=Pro!$C$15,"",DH$7+1),"")</f>
        <v>45093</v>
      </c>
      <c r="DJ7" s="53">
        <f>IFERROR(IF(DI$7=Pro!$C$15,"",DI$7+1),"")</f>
        <v>45094</v>
      </c>
      <c r="DK7" s="53">
        <f>IFERROR(IF(DJ$7=Pro!$C$15,"",DJ$7+1),"")</f>
        <v>45095</v>
      </c>
      <c r="DL7" s="53">
        <f>IFERROR(IF(DK$7=Pro!$C$15,"",DK$7+1),"")</f>
        <v>45096</v>
      </c>
      <c r="DM7" s="53">
        <f>IFERROR(IF(DL$7=Pro!$C$15,"",DL$7+1),"")</f>
        <v>45097</v>
      </c>
      <c r="DN7" s="53">
        <f>IFERROR(IF(DM$7=Pro!$C$15,"",DM$7+1),"")</f>
        <v>45098</v>
      </c>
      <c r="DO7" s="53">
        <f>IFERROR(IF(DN$7=Pro!$C$15,"",DN$7+1),"")</f>
        <v>45099</v>
      </c>
      <c r="DP7" s="53">
        <f>IFERROR(IF(DO$7=Pro!$C$15,"",DO$7+1),"")</f>
        <v>45100</v>
      </c>
      <c r="DQ7" s="53">
        <f>IFERROR(IF(DP$7=Pro!$C$15,"",DP$7+1),"")</f>
        <v>45101</v>
      </c>
      <c r="DR7" s="53">
        <f>IFERROR(IF(DQ$7=Pro!$C$15,"",DQ$7+1),"")</f>
        <v>45102</v>
      </c>
      <c r="DS7" s="53">
        <f>IFERROR(IF(DR$7=Pro!$C$15,"",DR$7+1),"")</f>
        <v>45103</v>
      </c>
      <c r="DT7" s="53">
        <f>IFERROR(IF(DS$7=Pro!$C$15,"",DS$7+1),"")</f>
        <v>45104</v>
      </c>
      <c r="DU7" s="53">
        <f>IFERROR(IF(DT$7=Pro!$C$15,"",DT$7+1),"")</f>
        <v>45105</v>
      </c>
      <c r="DV7" s="53">
        <f>IFERROR(IF(DU$7=Pro!$C$15,"",DU$7+1),"")</f>
        <v>45106</v>
      </c>
      <c r="DW7" s="53">
        <f>IFERROR(IF(DV$7=Pro!$C$15,"",DV$7+1),"")</f>
        <v>45107</v>
      </c>
      <c r="DX7" s="53">
        <f>IFERROR(IF(DW$7=Pro!$C$15,"",DW$7+1),"")</f>
        <v>45108</v>
      </c>
      <c r="DY7" s="53">
        <f>IFERROR(IF(DX$7=Pro!$C$15,"",DX$7+1),"")</f>
        <v>45109</v>
      </c>
      <c r="DZ7" s="53">
        <f>IFERROR(IF(DY$7=Pro!$C$15,"",DY$7+1),"")</f>
        <v>45110</v>
      </c>
      <c r="EA7" s="53">
        <f>IFERROR(IF(DZ$7=Pro!$C$15,"",DZ$7+1),"")</f>
        <v>45111</v>
      </c>
      <c r="EB7" s="53">
        <f>IFERROR(IF(EA$7=Pro!$C$15,"",EA$7+1),"")</f>
        <v>45112</v>
      </c>
      <c r="EC7" s="53">
        <f>IFERROR(IF(EB$7=Pro!$C$15,"",EB$7+1),"")</f>
        <v>45113</v>
      </c>
      <c r="ED7" s="53">
        <f>IFERROR(IF(EC$7=Pro!$C$15,"",EC$7+1),"")</f>
        <v>45114</v>
      </c>
      <c r="EE7" s="53">
        <f>IFERROR(IF(ED$7=Pro!$C$15,"",ED$7+1),"")</f>
        <v>45115</v>
      </c>
      <c r="EF7" s="53">
        <f>IFERROR(IF(EE$7=Pro!$C$15,"",EE$7+1),"")</f>
        <v>45116</v>
      </c>
      <c r="EG7" s="53">
        <f>IFERROR(IF(EF$7=Pro!$C$15,"",EF$7+1),"")</f>
        <v>45117</v>
      </c>
      <c r="EH7" s="53">
        <f>IFERROR(IF(EG$7=Pro!$C$15,"",EG$7+1),"")</f>
        <v>45118</v>
      </c>
      <c r="EI7" s="53">
        <f>IFERROR(IF(EH$7=Pro!$C$15,"",EH$7+1),"")</f>
        <v>45119</v>
      </c>
      <c r="EJ7" s="53">
        <f>IFERROR(IF(EI$7=Pro!$C$15,"",EI$7+1),"")</f>
        <v>45120</v>
      </c>
      <c r="EK7" s="53">
        <f>IFERROR(IF(EJ$7=Pro!$C$15,"",EJ$7+1),"")</f>
        <v>45121</v>
      </c>
      <c r="EL7" s="53">
        <f>IFERROR(IF(EK$7=Pro!$C$15,"",EK$7+1),"")</f>
        <v>45122</v>
      </c>
      <c r="EM7" s="53">
        <f>IFERROR(IF(EL$7=Pro!$C$15,"",EL$7+1),"")</f>
        <v>45123</v>
      </c>
      <c r="EN7" s="53">
        <f>IFERROR(IF(EM$7=Pro!$C$15,"",EM$7+1),"")</f>
        <v>45124</v>
      </c>
      <c r="EO7" s="53">
        <f>IFERROR(IF(EN$7=Pro!$C$15,"",EN$7+1),"")</f>
        <v>45125</v>
      </c>
      <c r="EP7" s="53">
        <f>IFERROR(IF(EO$7=Pro!$C$15,"",EO$7+1),"")</f>
        <v>45126</v>
      </c>
      <c r="EQ7" s="53">
        <f>IFERROR(IF(EP$7=Pro!$C$15,"",EP$7+1),"")</f>
        <v>45127</v>
      </c>
      <c r="ER7" s="53">
        <f>IFERROR(IF(EQ$7=Pro!$C$15,"",EQ$7+1),"")</f>
        <v>45128</v>
      </c>
      <c r="ES7" s="53">
        <f>IFERROR(IF(ER$7=Pro!$C$15,"",ER$7+1),"")</f>
        <v>45129</v>
      </c>
      <c r="ET7" s="53">
        <f>IFERROR(IF(ES$7=Pro!$C$15,"",ES$7+1),"")</f>
        <v>45130</v>
      </c>
      <c r="EU7" s="53">
        <f>IFERROR(IF(ET$7=Pro!$C$15,"",ET$7+1),"")</f>
        <v>45131</v>
      </c>
      <c r="EV7" s="53">
        <f>IFERROR(IF(EU$7=Pro!$C$15,"",EU$7+1),"")</f>
        <v>45132</v>
      </c>
      <c r="EW7" s="53">
        <f>IFERROR(IF(EV$7=Pro!$C$15,"",EV$7+1),"")</f>
        <v>45133</v>
      </c>
      <c r="EX7" s="53">
        <f>IFERROR(IF(EW$7=Pro!$C$15,"",EW$7+1),"")</f>
        <v>45134</v>
      </c>
      <c r="EY7" s="53">
        <f>IFERROR(IF(EX$7=Pro!$C$15,"",EX$7+1),"")</f>
        <v>45135</v>
      </c>
      <c r="EZ7" s="53">
        <f>IFERROR(IF(EY$7=Pro!$C$15,"",EY$7+1),"")</f>
        <v>45136</v>
      </c>
      <c r="FA7" s="53">
        <f>IFERROR(IF(EZ$7=Pro!$C$15,"",EZ$7+1),"")</f>
        <v>45137</v>
      </c>
      <c r="FB7" s="53">
        <f>IFERROR(IF(FA$7=Pro!$C$15,"",FA$7+1),"")</f>
        <v>45138</v>
      </c>
      <c r="FC7" s="53">
        <f>IFERROR(IF(FB$7=Pro!$C$15,"",FB$7+1),"")</f>
        <v>45139</v>
      </c>
      <c r="FD7" s="53">
        <f>IFERROR(IF(FC$7=Pro!$C$15,"",FC$7+1),"")</f>
        <v>45140</v>
      </c>
      <c r="FE7" s="53">
        <f>IFERROR(IF(FD$7=Pro!$C$15,"",FD$7+1),"")</f>
        <v>45141</v>
      </c>
      <c r="FF7" s="53">
        <f>IFERROR(IF(FE$7=Pro!$C$15,"",FE$7+1),"")</f>
        <v>45142</v>
      </c>
      <c r="FG7" s="53">
        <f>IFERROR(IF(FF$7=Pro!$C$15,"",FF$7+1),"")</f>
        <v>45143</v>
      </c>
      <c r="FH7" s="53">
        <f>IFERROR(IF(FG$7=Pro!$C$15,"",FG$7+1),"")</f>
        <v>45144</v>
      </c>
      <c r="FI7" s="53">
        <f>IFERROR(IF(FH$7=Pro!$C$15,"",FH$7+1),"")</f>
        <v>45145</v>
      </c>
      <c r="FJ7" s="53">
        <f>IFERROR(IF(FI$7=Pro!$C$15,"",FI$7+1),"")</f>
        <v>45146</v>
      </c>
      <c r="FK7" s="53">
        <f>IFERROR(IF(FJ$7=Pro!$C$15,"",FJ$7+1),"")</f>
        <v>45147</v>
      </c>
      <c r="FL7" s="53">
        <f>IFERROR(IF(FK$7=Pro!$C$15,"",FK$7+1),"")</f>
        <v>45148</v>
      </c>
      <c r="FM7" s="53">
        <f>IFERROR(IF(FL$7=Pro!$C$15,"",FL$7+1),"")</f>
        <v>45149</v>
      </c>
      <c r="FN7" s="53">
        <f>IFERROR(IF(FM$7=Pro!$C$15,"",FM$7+1),"")</f>
        <v>45150</v>
      </c>
      <c r="FO7" s="53">
        <f>IFERROR(IF(FN$7=Pro!$C$15,"",FN$7+1),"")</f>
        <v>45151</v>
      </c>
      <c r="FP7" s="53">
        <f>IFERROR(IF(FO$7=Pro!$C$15,"",FO$7+1),"")</f>
        <v>45152</v>
      </c>
      <c r="FQ7" s="53">
        <f>IFERROR(IF(FP$7=Pro!$C$15,"",FP$7+1),"")</f>
        <v>45153</v>
      </c>
      <c r="FR7" s="53">
        <f>IFERROR(IF(FQ$7=Pro!$C$15,"",FQ$7+1),"")</f>
        <v>45154</v>
      </c>
      <c r="FS7" s="53">
        <f>IFERROR(IF(FR$7=Pro!$C$15,"",FR$7+1),"")</f>
        <v>45155</v>
      </c>
      <c r="FT7" s="53">
        <f>IFERROR(IF(FS$7=Pro!$C$15,"",FS$7+1),"")</f>
        <v>45156</v>
      </c>
      <c r="FU7" s="53">
        <f>IFERROR(IF(FT$7=Pro!$C$15,"",FT$7+1),"")</f>
        <v>45157</v>
      </c>
      <c r="FV7" s="53">
        <f>IFERROR(IF(FU$7=Pro!$C$15,"",FU$7+1),"")</f>
        <v>45158</v>
      </c>
      <c r="FW7" s="53">
        <f>IFERROR(IF(FV$7=Pro!$C$15,"",FV$7+1),"")</f>
        <v>45159</v>
      </c>
      <c r="FX7" s="53">
        <f>IFERROR(IF(FW$7=Pro!$C$15,"",FW$7+1),"")</f>
        <v>45160</v>
      </c>
      <c r="FY7" s="53">
        <f>IFERROR(IF(FX$7=Pro!$C$15,"",FX$7+1),"")</f>
        <v>45161</v>
      </c>
      <c r="FZ7" s="53">
        <f>IFERROR(IF(FY$7=Pro!$C$15,"",FY$7+1),"")</f>
        <v>45162</v>
      </c>
      <c r="GA7" s="53">
        <f>IFERROR(IF(FZ$7=Pro!$C$15,"",FZ$7+1),"")</f>
        <v>45163</v>
      </c>
      <c r="GB7" s="53">
        <f>IFERROR(IF(GA$7=Pro!$C$15,"",GA$7+1),"")</f>
        <v>45164</v>
      </c>
      <c r="GC7" s="53">
        <f>IFERROR(IF(GB$7=Pro!$C$15,"",GB$7+1),"")</f>
        <v>45165</v>
      </c>
      <c r="GD7" s="53">
        <f>IFERROR(IF(GC$7=Pro!$C$15,"",GC$7+1),"")</f>
        <v>45166</v>
      </c>
      <c r="GE7" s="53">
        <f>IFERROR(IF(GD$7=Pro!$C$15,"",GD$7+1),"")</f>
        <v>45167</v>
      </c>
      <c r="GF7" s="53">
        <f>IFERROR(IF(GE$7=Pro!$C$15,"",GE$7+1),"")</f>
        <v>45168</v>
      </c>
      <c r="GG7" s="53">
        <f>IFERROR(IF(GF$7=Pro!$C$15,"",GF$7+1),"")</f>
        <v>45169</v>
      </c>
      <c r="GH7" s="53">
        <f>IFERROR(IF(GG$7=Pro!$C$15,"",GG$7+1),"")</f>
        <v>45170</v>
      </c>
      <c r="GI7" s="53">
        <f>IFERROR(IF(GH$7=Pro!$C$15,"",GH$7+1),"")</f>
        <v>45171</v>
      </c>
      <c r="GJ7" s="53">
        <f>IFERROR(IF(GI$7=Pro!$C$15,"",GI$7+1),"")</f>
        <v>45172</v>
      </c>
      <c r="GK7" s="53">
        <f>IFERROR(IF(GJ$7=Pro!$C$15,"",GJ$7+1),"")</f>
        <v>45173</v>
      </c>
      <c r="GL7" s="53">
        <f>IFERROR(IF(GK$7=Pro!$C$15,"",GK$7+1),"")</f>
        <v>45174</v>
      </c>
      <c r="GM7" s="53">
        <f>IFERROR(IF(GL$7=Pro!$C$15,"",GL$7+1),"")</f>
        <v>45175</v>
      </c>
      <c r="GN7" s="53">
        <f>IFERROR(IF(GM$7=Pro!$C$15,"",GM$7+1),"")</f>
        <v>45176</v>
      </c>
      <c r="GO7" s="53">
        <f>IFERROR(IF(GN$7=Pro!$C$15,"",GN$7+1),"")</f>
        <v>45177</v>
      </c>
      <c r="GP7" s="53">
        <f>IFERROR(IF(GO$7=Pro!$C$15,"",GO$7+1),"")</f>
        <v>45178</v>
      </c>
      <c r="GQ7" s="53">
        <f>IFERROR(IF(GP$7=Pro!$C$15,"",GP$7+1),"")</f>
        <v>45179</v>
      </c>
      <c r="GR7" s="53">
        <f>IFERROR(IF(GQ$7=Pro!$C$15,"",GQ$7+1),"")</f>
        <v>45180</v>
      </c>
      <c r="GS7" s="53">
        <f>IFERROR(IF(GR$7=Pro!$C$15,"",GR$7+1),"")</f>
        <v>45181</v>
      </c>
      <c r="GT7" s="53">
        <f>IFERROR(IF(GS$7=Pro!$C$15,"",GS$7+1),"")</f>
        <v>45182</v>
      </c>
      <c r="GU7" s="53">
        <f>IFERROR(IF(GT$7=Pro!$C$15,"",GT$7+1),"")</f>
        <v>45183</v>
      </c>
      <c r="GV7" s="53">
        <f>IFERROR(IF(GU$7=Pro!$C$15,"",GU$7+1),"")</f>
        <v>45184</v>
      </c>
      <c r="GW7" s="53">
        <f>IFERROR(IF(GV$7=Pro!$C$15,"",GV$7+1),"")</f>
        <v>45185</v>
      </c>
      <c r="GX7" s="53">
        <f>IFERROR(IF(GW$7=Pro!$C$15,"",GW$7+1),"")</f>
        <v>45186</v>
      </c>
      <c r="GY7" s="53">
        <f>IFERROR(IF(GX$7=Pro!$C$15,"",GX$7+1),"")</f>
        <v>45187</v>
      </c>
      <c r="GZ7" s="53">
        <f>IFERROR(IF(GY$7=Pro!$C$15,"",GY$7+1),"")</f>
        <v>45188</v>
      </c>
      <c r="HA7" s="53">
        <f>IFERROR(IF(GZ$7=Pro!$C$15,"",GZ$7+1),"")</f>
        <v>45189</v>
      </c>
      <c r="HB7" s="53">
        <f>IFERROR(IF(HA$7=Pro!$C$15,"",HA$7+1),"")</f>
        <v>45190</v>
      </c>
      <c r="HC7" s="53">
        <f>IFERROR(IF(HB$7=Pro!$C$15,"",HB$7+1),"")</f>
        <v>45191</v>
      </c>
      <c r="HD7" s="53">
        <f>IFERROR(IF(HC$7=Pro!$C$15,"",HC$7+1),"")</f>
        <v>45192</v>
      </c>
      <c r="HE7" s="53">
        <f>IFERROR(IF(HD$7=Pro!$C$15,"",HD$7+1),"")</f>
        <v>45193</v>
      </c>
      <c r="HF7" s="53">
        <f>IFERROR(IF(HE$7=Pro!$C$15,"",HE$7+1),"")</f>
        <v>45194</v>
      </c>
      <c r="HG7" s="53">
        <f>IFERROR(IF(HF$7=Pro!$C$15,"",HF$7+1),"")</f>
        <v>45195</v>
      </c>
      <c r="HH7" s="53">
        <f>IFERROR(IF(HG$7=Pro!$C$15,"",HG$7+1),"")</f>
        <v>45196</v>
      </c>
      <c r="HI7" s="53">
        <f>IFERROR(IF(HH$7=Pro!$C$15,"",HH$7+1),"")</f>
        <v>45197</v>
      </c>
      <c r="HJ7" s="53">
        <f>IFERROR(IF(HI$7=Pro!$C$15,"",HI$7+1),"")</f>
        <v>45198</v>
      </c>
      <c r="HK7" s="53">
        <f>IFERROR(IF(HJ$7=Pro!$C$15,"",HJ$7+1),"")</f>
        <v>45199</v>
      </c>
      <c r="HL7" s="53">
        <f>IFERROR(IF(HK$7=Pro!$C$15,"",HK$7+1),"")</f>
        <v>45200</v>
      </c>
      <c r="HM7" s="53">
        <f>IFERROR(IF(HL$7=Pro!$C$15,"",HL$7+1),"")</f>
        <v>45201</v>
      </c>
      <c r="HN7" s="53">
        <f>IFERROR(IF(HM$7=Pro!$C$15,"",HM$7+1),"")</f>
        <v>45202</v>
      </c>
      <c r="HO7" s="53">
        <f>IFERROR(IF(HN$7=Pro!$C$15,"",HN$7+1),"")</f>
        <v>45203</v>
      </c>
      <c r="HP7" s="53">
        <f>IFERROR(IF(HO$7=Pro!$C$15,"",HO$7+1),"")</f>
        <v>45204</v>
      </c>
      <c r="HQ7" s="53">
        <f>IFERROR(IF(HP$7=Pro!$C$15,"",HP$7+1),"")</f>
        <v>45205</v>
      </c>
      <c r="HR7" s="53">
        <f>IFERROR(IF(HQ$7=Pro!$C$15,"",HQ$7+1),"")</f>
        <v>45206</v>
      </c>
      <c r="HS7" s="53">
        <f>IFERROR(IF(HR$7=Pro!$C$15,"",HR$7+1),"")</f>
        <v>45207</v>
      </c>
      <c r="HT7" s="53">
        <f>IFERROR(IF(HS$7=Pro!$C$15,"",HS$7+1),"")</f>
        <v>45208</v>
      </c>
      <c r="HU7" s="53">
        <f>IFERROR(IF(HT$7=Pro!$C$15,"",HT$7+1),"")</f>
        <v>45209</v>
      </c>
      <c r="HV7" s="53">
        <f>IFERROR(IF(HU$7=Pro!$C$15,"",HU$7+1),"")</f>
        <v>45210</v>
      </c>
      <c r="HW7" s="53">
        <f>IFERROR(IF(HV$7=Pro!$C$15,"",HV$7+1),"")</f>
        <v>45211</v>
      </c>
      <c r="HX7" s="53">
        <f>IFERROR(IF(HW$7=Pro!$C$15,"",HW$7+1),"")</f>
        <v>45212</v>
      </c>
      <c r="HY7" s="53">
        <f>IFERROR(IF(HX$7=Pro!$C$15,"",HX$7+1),"")</f>
        <v>45213</v>
      </c>
      <c r="HZ7" s="53">
        <f>IFERROR(IF(HY$7=Pro!$C$15,"",HY$7+1),"")</f>
        <v>45214</v>
      </c>
      <c r="IA7" s="53">
        <f>IFERROR(IF(HZ$7=Pro!$C$15,"",HZ$7+1),"")</f>
        <v>45215</v>
      </c>
      <c r="IB7" s="53">
        <f>IFERROR(IF(IA$7=Pro!$C$15,"",IA$7+1),"")</f>
        <v>45216</v>
      </c>
      <c r="IC7" s="53">
        <f>IFERROR(IF(IB$7=Pro!$C$15,"",IB$7+1),"")</f>
        <v>45217</v>
      </c>
      <c r="ID7" s="53">
        <f>IFERROR(IF(IC$7=Pro!$C$15,"",IC$7+1),"")</f>
        <v>45218</v>
      </c>
      <c r="IE7" s="53">
        <f>IFERROR(IF(ID$7=Pro!$C$15,"",ID$7+1),"")</f>
        <v>45219</v>
      </c>
      <c r="IF7" s="53">
        <f>IFERROR(IF(IE$7=Pro!$C$15,"",IE$7+1),"")</f>
        <v>45220</v>
      </c>
      <c r="IG7" s="53">
        <f>IFERROR(IF(IF$7=Pro!$C$15,"",IF$7+1),"")</f>
        <v>45221</v>
      </c>
      <c r="IH7" s="53">
        <f>IFERROR(IF(IG$7=Pro!$C$15,"",IG$7+1),"")</f>
        <v>45222</v>
      </c>
      <c r="II7" s="53">
        <f>IFERROR(IF(IH$7=Pro!$C$15,"",IH$7+1),"")</f>
        <v>45223</v>
      </c>
      <c r="IJ7" s="53">
        <f>IFERROR(IF(II$7=Pro!$C$15,"",II$7+1),"")</f>
        <v>45224</v>
      </c>
      <c r="IK7" s="53">
        <f>IFERROR(IF(IJ$7=Pro!$C$15,"",IJ$7+1),"")</f>
        <v>45225</v>
      </c>
      <c r="IL7" s="53">
        <f>IFERROR(IF(IK$7=Pro!$C$15,"",IK$7+1),"")</f>
        <v>45226</v>
      </c>
      <c r="IM7" s="53">
        <f>IFERROR(IF(IL$7=Pro!$C$15,"",IL$7+1),"")</f>
        <v>45227</v>
      </c>
      <c r="IN7" s="53">
        <f>IFERROR(IF(IM$7=Pro!$C$15,"",IM$7+1),"")</f>
        <v>45228</v>
      </c>
      <c r="IO7" s="53">
        <f>IFERROR(IF(IN$7=Pro!$C$15,"",IN$7+1),"")</f>
        <v>45229</v>
      </c>
      <c r="IP7" s="53">
        <f>IFERROR(IF(IO$7=Pro!$C$15,"",IO$7+1),"")</f>
        <v>45230</v>
      </c>
      <c r="IQ7" s="53">
        <f>IFERROR(IF(IP$7=Pro!$C$15,"",IP$7+1),"")</f>
        <v>45231</v>
      </c>
      <c r="IR7" s="53">
        <f>IFERROR(IF(IQ$7=Pro!$C$15,"",IQ$7+1),"")</f>
        <v>45232</v>
      </c>
      <c r="IS7" s="53">
        <f>IFERROR(IF(IR$7=Pro!$C$15,"",IR$7+1),"")</f>
        <v>45233</v>
      </c>
      <c r="IT7" s="53">
        <f>IFERROR(IF(IS$7=Pro!$C$15,"",IS$7+1),"")</f>
        <v>45234</v>
      </c>
      <c r="IU7" s="53">
        <f>IFERROR(IF(IT$7=Pro!$C$15,"",IT$7+1),"")</f>
        <v>45235</v>
      </c>
      <c r="IV7" s="53">
        <f>IFERROR(IF(IU$7=Pro!$C$15,"",IU$7+1),"")</f>
        <v>45236</v>
      </c>
      <c r="IW7" s="53">
        <f>IFERROR(IF(IV$7=Pro!$C$15,"",IV$7+1),"")</f>
        <v>45237</v>
      </c>
      <c r="IX7" s="53">
        <f>IFERROR(IF(IW$7=Pro!$C$15,"",IW$7+1),"")</f>
        <v>45238</v>
      </c>
      <c r="IY7" s="53">
        <f>IFERROR(IF(IX$7=Pro!$C$15,"",IX$7+1),"")</f>
        <v>45239</v>
      </c>
      <c r="IZ7" s="53">
        <f>IFERROR(IF(IY$7=Pro!$C$15,"",IY$7+1),"")</f>
        <v>45240</v>
      </c>
      <c r="JA7" s="53">
        <f>IFERROR(IF(IZ$7=Pro!$C$15,"",IZ$7+1),"")</f>
        <v>45241</v>
      </c>
      <c r="JB7" s="53">
        <f>IFERROR(IF(JA$7=Pro!$C$15,"",JA$7+1),"")</f>
        <v>45242</v>
      </c>
      <c r="JC7" s="53">
        <f>IFERROR(IF(JB$7=Pro!$C$15,"",JB$7+1),"")</f>
        <v>45243</v>
      </c>
      <c r="JD7" s="53">
        <f>IFERROR(IF(JC$7=Pro!$C$15,"",JC$7+1),"")</f>
        <v>45244</v>
      </c>
      <c r="JE7" s="53">
        <f>IFERROR(IF(JD$7=Pro!$C$15,"",JD$7+1),"")</f>
        <v>45245</v>
      </c>
      <c r="JF7" s="53">
        <f>IFERROR(IF(JE$7=Pro!$C$15,"",JE$7+1),"")</f>
        <v>45246</v>
      </c>
      <c r="JG7" s="53">
        <f>IFERROR(IF(JF$7=Pro!$C$15,"",JF$7+1),"")</f>
        <v>45247</v>
      </c>
      <c r="JH7" s="53">
        <f>IFERROR(IF(JG$7=Pro!$C$15,"",JG$7+1),"")</f>
        <v>45248</v>
      </c>
      <c r="JI7" s="53">
        <f>IFERROR(IF(JH$7=Pro!$C$15,"",JH$7+1),"")</f>
        <v>45249</v>
      </c>
      <c r="JJ7" s="53">
        <f>IFERROR(IF(JI$7=Pro!$C$15,"",JI$7+1),"")</f>
        <v>45250</v>
      </c>
      <c r="JK7" s="53">
        <f>IFERROR(IF(JJ$7=Pro!$C$15,"",JJ$7+1),"")</f>
        <v>45251</v>
      </c>
      <c r="JL7" s="53">
        <f>IFERROR(IF(JK$7=Pro!$C$15,"",JK$7+1),"")</f>
        <v>45252</v>
      </c>
      <c r="JM7" s="53">
        <f>IFERROR(IF(JL$7=Pro!$C$15,"",JL$7+1),"")</f>
        <v>45253</v>
      </c>
      <c r="JN7" s="53">
        <f>IFERROR(IF(JM$7=Pro!$C$15,"",JM$7+1),"")</f>
        <v>45254</v>
      </c>
      <c r="JO7" s="53">
        <f>IFERROR(IF(JN$7=Pro!$C$15,"",JN$7+1),"")</f>
        <v>45255</v>
      </c>
      <c r="JP7" s="53">
        <f>IFERROR(IF(JO$7=Pro!$C$15,"",JO$7+1),"")</f>
        <v>45256</v>
      </c>
      <c r="JQ7" s="53">
        <f>IFERROR(IF(JP$7=Pro!$C$15,"",JP$7+1),"")</f>
        <v>45257</v>
      </c>
      <c r="JR7" s="53">
        <f>IFERROR(IF(JQ$7=Pro!$C$15,"",JQ$7+1),"")</f>
        <v>45258</v>
      </c>
      <c r="JS7" s="53">
        <f>IFERROR(IF(JR$7=Pro!$C$15,"",JR$7+1),"")</f>
        <v>45259</v>
      </c>
      <c r="JT7" s="53">
        <f>IFERROR(IF(JS$7=Pro!$C$15,"",JS$7+1),"")</f>
        <v>45260</v>
      </c>
      <c r="JU7" s="53">
        <f>IFERROR(IF(JT$7=Pro!$C$15,"",JT$7+1),"")</f>
        <v>45261</v>
      </c>
      <c r="JV7" s="53">
        <f>IFERROR(IF(JU$7=Pro!$C$15,"",JU$7+1),"")</f>
        <v>45262</v>
      </c>
      <c r="JW7" s="53">
        <f>IFERROR(IF(JV$7=Pro!$C$15,"",JV$7+1),"")</f>
        <v>45263</v>
      </c>
      <c r="JX7" s="53">
        <f>IFERROR(IF(JW$7=Pro!$C$15,"",JW$7+1),"")</f>
        <v>45264</v>
      </c>
      <c r="JY7" s="53">
        <f>IFERROR(IF(JX$7=Pro!$C$15,"",JX$7+1),"")</f>
        <v>45265</v>
      </c>
      <c r="JZ7" s="53">
        <f>IFERROR(IF(JY$7=Pro!$C$15,"",JY$7+1),"")</f>
        <v>45266</v>
      </c>
      <c r="KA7" s="53">
        <f>IFERROR(IF(JZ$7=Pro!$C$15,"",JZ$7+1),"")</f>
        <v>45267</v>
      </c>
      <c r="KB7" s="53">
        <f>IFERROR(IF(KA$7=Pro!$C$15,"",KA$7+1),"")</f>
        <v>45268</v>
      </c>
      <c r="KC7" s="53">
        <f>IFERROR(IF(KB$7=Pro!$C$15,"",KB$7+1),"")</f>
        <v>45269</v>
      </c>
      <c r="KD7" s="53">
        <f>IFERROR(IF(KC$7=Pro!$C$15,"",KC$7+1),"")</f>
        <v>45270</v>
      </c>
      <c r="KE7" s="53">
        <f>IFERROR(IF(KD$7=Pro!$C$15,"",KD$7+1),"")</f>
        <v>45271</v>
      </c>
      <c r="KF7" s="53">
        <f>IFERROR(IF(KE$7=Pro!$C$15,"",KE$7+1),"")</f>
        <v>45272</v>
      </c>
      <c r="KG7" s="53">
        <f>IFERROR(IF(KF$7=Pro!$C$15,"",KF$7+1),"")</f>
        <v>45273</v>
      </c>
      <c r="KH7" s="53">
        <f>IFERROR(IF(KG$7=Pro!$C$15,"",KG$7+1),"")</f>
        <v>45274</v>
      </c>
      <c r="KI7" s="53">
        <f>IFERROR(IF(KH$7=Pro!$C$15,"",KH$7+1),"")</f>
        <v>45275</v>
      </c>
      <c r="KJ7" s="53">
        <f>IFERROR(IF(KI$7=Pro!$C$15,"",KI$7+1),"")</f>
        <v>45276</v>
      </c>
      <c r="KK7" s="53">
        <f>IFERROR(IF(KJ$7=Pro!$C$15,"",KJ$7+1),"")</f>
        <v>45277</v>
      </c>
      <c r="KL7" s="53">
        <f>IFERROR(IF(KK$7=Pro!$C$15,"",KK$7+1),"")</f>
        <v>45278</v>
      </c>
      <c r="KM7" s="53">
        <f>IFERROR(IF(KL$7=Pro!$C$15,"",KL$7+1),"")</f>
        <v>45279</v>
      </c>
      <c r="KN7" s="53">
        <f>IFERROR(IF(KM$7=Pro!$C$15,"",KM$7+1),"")</f>
        <v>45280</v>
      </c>
      <c r="KO7" s="53" t="str">
        <f>IFERROR(IF(KN$7=Pro!$C$15,"",KN$7+1),"")</f>
        <v/>
      </c>
      <c r="KP7" s="53" t="str">
        <f>IFERROR(IF(KO$7=Pro!$C$15,"",KO$7+1),"")</f>
        <v/>
      </c>
      <c r="KQ7" s="53" t="str">
        <f>IFERROR(IF(KP$7=Pro!$C$15,"",KP$7+1),"")</f>
        <v/>
      </c>
      <c r="KR7" s="53" t="str">
        <f>IFERROR(IF(KQ$7=Pro!$C$15,"",KQ$7+1),"")</f>
        <v/>
      </c>
      <c r="KS7" s="53" t="str">
        <f>IFERROR(IF(KR$7=Pro!$C$15,"",KR$7+1),"")</f>
        <v/>
      </c>
      <c r="KT7" s="53" t="str">
        <f>IFERROR(IF(KS$7=Pro!$C$15,"",KS$7+1),"")</f>
        <v/>
      </c>
      <c r="KU7" s="53" t="str">
        <f>IFERROR(IF(KT$7=Pro!$C$15,"",KT$7+1),"")</f>
        <v/>
      </c>
      <c r="KV7" s="53" t="str">
        <f>IFERROR(IF(KU$7=Pro!$C$15,"",KU$7+1),"")</f>
        <v/>
      </c>
      <c r="KW7" s="53" t="str">
        <f>IFERROR(IF(KV$7=Pro!$C$15,"",KV$7+1),"")</f>
        <v/>
      </c>
      <c r="KX7" s="53" t="str">
        <f>IFERROR(IF(KW$7=Pro!$C$15,"",KW$7+1),"")</f>
        <v/>
      </c>
      <c r="KY7" s="53" t="str">
        <f>IFERROR(IF(KX$7=Pro!$C$15,"",KX$7+1),"")</f>
        <v/>
      </c>
      <c r="KZ7" s="53" t="str">
        <f>IFERROR(IF(KY$7=Pro!$C$15,"",KY$7+1),"")</f>
        <v/>
      </c>
      <c r="LA7" s="53" t="str">
        <f>IFERROR(IF(KZ$7=Pro!$C$15,"",KZ$7+1),"")</f>
        <v/>
      </c>
      <c r="LB7" s="53" t="str">
        <f>IFERROR(IF(LA$7=Pro!$C$15,"",LA$7+1),"")</f>
        <v/>
      </c>
      <c r="LC7" s="53" t="str">
        <f>IFERROR(IF(LB$7=Pro!$C$15,"",LB$7+1),"")</f>
        <v/>
      </c>
      <c r="LD7" s="53" t="str">
        <f>IFERROR(IF(LC$7=Pro!$C$15,"",LC$7+1),"")</f>
        <v/>
      </c>
      <c r="LE7" s="53" t="str">
        <f>IFERROR(IF(LD$7=Pro!$C$15,"",LD$7+1),"")</f>
        <v/>
      </c>
      <c r="LF7" s="53" t="str">
        <f>IFERROR(IF(LE$7=Pro!$C$15,"",LE$7+1),"")</f>
        <v/>
      </c>
      <c r="LG7" s="53" t="str">
        <f>IFERROR(IF(LF$7=Pro!$C$15,"",LF$7+1),"")</f>
        <v/>
      </c>
      <c r="LH7" s="53" t="str">
        <f>IFERROR(IF(LG$7=Pro!$C$15,"",LG$7+1),"")</f>
        <v/>
      </c>
      <c r="LI7" s="53" t="str">
        <f>IFERROR(IF(LH$7=Pro!$C$15,"",LH$7+1),"")</f>
        <v/>
      </c>
      <c r="LJ7" s="53" t="str">
        <f>IFERROR(IF(LI$7=Pro!$C$15,"",LI$7+1),"")</f>
        <v/>
      </c>
      <c r="LK7" s="53" t="str">
        <f>IFERROR(IF(LJ$7=Pro!$C$15,"",LJ$7+1),"")</f>
        <v/>
      </c>
      <c r="LL7" s="53" t="str">
        <f>IFERROR(IF(LK$7=Pro!$C$15,"",LK$7+1),"")</f>
        <v/>
      </c>
      <c r="LM7" s="53" t="str">
        <f>IFERROR(IF(LL$7=Pro!$C$15,"",LL$7+1),"")</f>
        <v/>
      </c>
      <c r="LN7" s="53" t="str">
        <f>IFERROR(IF(LM$7=Pro!$C$15,"",LM$7+1),"")</f>
        <v/>
      </c>
      <c r="LO7" s="53" t="str">
        <f>IFERROR(IF(LN$7=Pro!$C$15,"",LN$7+1),"")</f>
        <v/>
      </c>
      <c r="LP7" s="53" t="str">
        <f>IFERROR(IF(LO$7=Pro!$C$15,"",LO$7+1),"")</f>
        <v/>
      </c>
      <c r="LQ7" s="53" t="str">
        <f>IFERROR(IF(LP$7=Pro!$C$15,"",LP$7+1),"")</f>
        <v/>
      </c>
      <c r="LR7" s="53" t="str">
        <f>IFERROR(IF(LQ$7=Pro!$C$15,"",LQ$7+1),"")</f>
        <v/>
      </c>
      <c r="LS7" s="53" t="str">
        <f>IFERROR(IF(LR$7=Pro!$C$15,"",LR$7+1),"")</f>
        <v/>
      </c>
      <c r="LT7" s="53" t="str">
        <f>IFERROR(IF(LS$7=Pro!$C$15,"",LS$7+1),"")</f>
        <v/>
      </c>
      <c r="LU7" s="53" t="str">
        <f>IFERROR(IF(LT$7=Pro!$C$15,"",LT$7+1),"")</f>
        <v/>
      </c>
      <c r="LV7" s="53" t="str">
        <f>IFERROR(IF(LU$7=Pro!$C$15,"",LU$7+1),"")</f>
        <v/>
      </c>
      <c r="LW7" s="53" t="str">
        <f>IFERROR(IF(LV$7=Pro!$C$15,"",LV$7+1),"")</f>
        <v/>
      </c>
      <c r="LX7" s="53" t="str">
        <f>IFERROR(IF(LW$7=Pro!$C$15,"",LW$7+1),"")</f>
        <v/>
      </c>
      <c r="LY7" s="53" t="str">
        <f>IFERROR(IF(LX$7=Pro!$C$15,"",LX$7+1),"")</f>
        <v/>
      </c>
      <c r="LZ7" s="53" t="str">
        <f>IFERROR(IF(LY$7=Pro!$C$15,"",LY$7+1),"")</f>
        <v/>
      </c>
      <c r="MA7" s="53" t="str">
        <f>IFERROR(IF(LZ$7=Pro!$C$15,"",LZ$7+1),"")</f>
        <v/>
      </c>
      <c r="MB7" s="53" t="str">
        <f>IFERROR(IF(MA$7=Pro!$C$15,"",MA$7+1),"")</f>
        <v/>
      </c>
      <c r="MC7" s="53" t="str">
        <f>IFERROR(IF(MB$7=Pro!$C$15,"",MB$7+1),"")</f>
        <v/>
      </c>
      <c r="MD7" s="53" t="str">
        <f>IFERROR(IF(MC$7=Pro!$C$15,"",MC$7+1),"")</f>
        <v/>
      </c>
      <c r="ME7" s="53" t="str">
        <f>IFERROR(IF(MD$7=Pro!$C$15,"",MD$7+1),"")</f>
        <v/>
      </c>
      <c r="MF7" s="53" t="str">
        <f>IFERROR(IF(ME$7=Pro!$C$15,"",ME$7+1),"")</f>
        <v/>
      </c>
      <c r="MG7" s="53" t="str">
        <f>IFERROR(IF(MF$7=Pro!$C$15,"",MF$7+1),"")</f>
        <v/>
      </c>
      <c r="MH7" s="53" t="str">
        <f>IFERROR(IF(MG$7=Pro!$C$15,"",MG$7+1),"")</f>
        <v/>
      </c>
      <c r="MI7" s="53" t="str">
        <f>IFERROR(IF(MH$7=Pro!$C$15,"",MH$7+1),"")</f>
        <v/>
      </c>
      <c r="MJ7" s="53" t="str">
        <f>IFERROR(IF(MI$7=Pro!$C$15,"",MI$7+1),"")</f>
        <v/>
      </c>
      <c r="MK7" s="53" t="str">
        <f>IFERROR(IF(MJ$7=Pro!$C$15,"",MJ$7+1),"")</f>
        <v/>
      </c>
      <c r="ML7" s="53" t="str">
        <f>IFERROR(IF(MK$7=Pro!$C$15,"",MK$7+1),"")</f>
        <v/>
      </c>
      <c r="MM7" s="53" t="str">
        <f>IFERROR(IF(ML$7=Pro!$C$15,"",ML$7+1),"")</f>
        <v/>
      </c>
      <c r="MN7" s="53" t="str">
        <f>IFERROR(IF(MM$7=Pro!$C$15,"",MM$7+1),"")</f>
        <v/>
      </c>
      <c r="MO7" s="53" t="str">
        <f>IFERROR(IF(MN$7=Pro!$C$15,"",MN$7+1),"")</f>
        <v/>
      </c>
      <c r="MP7" s="53" t="str">
        <f>IFERROR(IF(MO$7=Pro!$C$15,"",MO$7+1),"")</f>
        <v/>
      </c>
      <c r="MQ7" s="53" t="str">
        <f>IFERROR(IF(MP$7=Pro!$C$15,"",MP$7+1),"")</f>
        <v/>
      </c>
      <c r="MR7" s="53" t="str">
        <f>IFERROR(IF(MQ$7=Pro!$C$15,"",MQ$7+1),"")</f>
        <v/>
      </c>
      <c r="MS7" s="53" t="str">
        <f>IFERROR(IF(MR$7=Pro!$C$15,"",MR$7+1),"")</f>
        <v/>
      </c>
      <c r="MT7" s="53" t="str">
        <f>IFERROR(IF(MS$7=Pro!$C$15,"",MS$7+1),"")</f>
        <v/>
      </c>
      <c r="MU7" s="53" t="str">
        <f>IFERROR(IF(MT$7=Pro!$C$15,"",MT$7+1),"")</f>
        <v/>
      </c>
      <c r="MV7" s="53" t="str">
        <f>IFERROR(IF(MU$7=Pro!$C$15,"",MU$7+1),"")</f>
        <v/>
      </c>
      <c r="MW7" s="53" t="str">
        <f>IFERROR(IF(MV$7=Pro!$C$15,"",MV$7+1),"")</f>
        <v/>
      </c>
      <c r="MX7" s="53" t="str">
        <f>IFERROR(IF(MW$7=Pro!$C$15,"",MW$7+1),"")</f>
        <v/>
      </c>
      <c r="MY7" s="53" t="str">
        <f>IFERROR(IF(MX$7=Pro!$C$15,"",MX$7+1),"")</f>
        <v/>
      </c>
      <c r="MZ7" s="53" t="str">
        <f>IFERROR(IF(MY$7=Pro!$C$15,"",MY$7+1),"")</f>
        <v/>
      </c>
      <c r="NA7" s="53" t="str">
        <f>IFERROR(IF(MZ$7=Pro!$C$15,"",MZ$7+1),"")</f>
        <v/>
      </c>
      <c r="NB7" s="53" t="str">
        <f>IFERROR(IF(NA$7=Pro!$C$15,"",NA$7+1),"")</f>
        <v/>
      </c>
      <c r="NC7" s="53" t="str">
        <f>IFERROR(IF(NB$7=Pro!$C$15,"",NB$7+1),"")</f>
        <v/>
      </c>
      <c r="ND7" s="53" t="str">
        <f>IFERROR(IF(NC$7=Pro!$C$15,"",NC$7+1),"")</f>
        <v/>
      </c>
      <c r="NE7" s="53" t="str">
        <f>IFERROR(IF(ND$7=Pro!$C$15,"",ND$7+1),"")</f>
        <v/>
      </c>
      <c r="NF7" s="53" t="str">
        <f>IFERROR(IF(NE$7=Pro!$C$15,"",NE$7+1),"")</f>
        <v/>
      </c>
      <c r="NG7" s="53" t="str">
        <f>IFERROR(IF(NF$7=Pro!$C$15,"",NF$7+1),"")</f>
        <v/>
      </c>
      <c r="NH7" s="60"/>
      <c r="NI7" s="36"/>
      <c r="NJ7" s="36"/>
      <c r="NK7" s="36"/>
      <c r="NL7" s="36"/>
      <c r="NM7" s="36"/>
      <c r="NN7" s="36"/>
      <c r="NO7" s="36"/>
      <c r="NP7" s="36"/>
      <c r="NQ7" s="36"/>
    </row>
    <row r="8" spans="2:381" ht="24.95" customHeight="1" thickTop="1" x14ac:dyDescent="0.25">
      <c r="B8" s="37" t="str">
        <f>IF(tbCronograma[[#This Row],[Nome da tarefa]]="","",tbCronograma[[#This Row],[Nome da tarefa]])</f>
        <v>Levantar Forças</v>
      </c>
      <c r="C8" s="38">
        <f>IF(tbCronograma[[#This Row],[Início previsto]]="","",tbCronograma[[#This Row],[Início previsto]])</f>
        <v>44987</v>
      </c>
      <c r="D8" s="38">
        <f>IF(tbCronograma[[#This Row],[Término previsto]]="","",tbCronograma[[#This Row],[Término previsto]])</f>
        <v>44987</v>
      </c>
      <c r="E8" s="38">
        <f>IF(tbCronograma[[#This Row],[Início real]]="","",tbCronograma[[#This Row],[Início real]])</f>
        <v>44987</v>
      </c>
      <c r="F8" s="38">
        <f>IF(tbCronograma[[#This Row],[Término real]]="","",tbCronograma[[#This Row],[Término real]])</f>
        <v>44987</v>
      </c>
      <c r="NH8" s="59" t="s">
        <v>89</v>
      </c>
    </row>
    <row r="9" spans="2:381" ht="24.95" customHeight="1" x14ac:dyDescent="0.25">
      <c r="B9" s="37" t="str">
        <f>IF(tbCronograma[[#This Row],[Nome da tarefa]]="","",tbCronograma[[#This Row],[Nome da tarefa]])</f>
        <v>Levantar Oportunidades</v>
      </c>
      <c r="C9" s="38">
        <f>IF(tbCronograma[[#This Row],[Início previsto]]="","",tbCronograma[[#This Row],[Início previsto]])</f>
        <v>44987</v>
      </c>
      <c r="D9" s="38">
        <f>IF(tbCronograma[[#This Row],[Término previsto]]="","",tbCronograma[[#This Row],[Término previsto]])</f>
        <v>44995</v>
      </c>
      <c r="E9" s="38">
        <f>IF(tbCronograma[[#This Row],[Início real]]="","",tbCronograma[[#This Row],[Início real]])</f>
        <v>44988</v>
      </c>
      <c r="F9" s="38">
        <f>IF(tbCronograma[[#This Row],[Término real]]="","",tbCronograma[[#This Row],[Término real]])</f>
        <v>44994</v>
      </c>
      <c r="NH9" s="59" t="s">
        <v>89</v>
      </c>
    </row>
    <row r="10" spans="2:381" ht="24.95" customHeight="1" x14ac:dyDescent="0.25">
      <c r="B10" s="37" t="str">
        <f>IF(tbCronograma[[#This Row],[Nome da tarefa]]="","",tbCronograma[[#This Row],[Nome da tarefa]])</f>
        <v>Levantar Ameaças</v>
      </c>
      <c r="C10" s="38">
        <f>IF(tbCronograma[[#This Row],[Início previsto]]="","",tbCronograma[[#This Row],[Início previsto]])</f>
        <v>44997</v>
      </c>
      <c r="D10" s="38">
        <f>IF(tbCronograma[[#This Row],[Término previsto]]="","",tbCronograma[[#This Row],[Término previsto]])</f>
        <v>45000</v>
      </c>
      <c r="E10" s="38">
        <f>IF(tbCronograma[[#This Row],[Início real]]="","",tbCronograma[[#This Row],[Início real]])</f>
        <v>44999</v>
      </c>
      <c r="F10" s="38">
        <f>IF(tbCronograma[[#This Row],[Término real]]="","",tbCronograma[[#This Row],[Término real]])</f>
        <v>45010</v>
      </c>
      <c r="NH10" s="59" t="s">
        <v>89</v>
      </c>
    </row>
    <row r="11" spans="2:381" ht="24.95" customHeight="1" x14ac:dyDescent="0.25">
      <c r="B11" s="37" t="str">
        <f>IF(tbCronograma[[#This Row],[Nome da tarefa]]="","",tbCronograma[[#This Row],[Nome da tarefa]])</f>
        <v>Matriz SWOT</v>
      </c>
      <c r="C11" s="38">
        <f>IF(tbCronograma[[#This Row],[Início previsto]]="","",tbCronograma[[#This Row],[Início previsto]])</f>
        <v>45011</v>
      </c>
      <c r="D11" s="38">
        <f>IF(tbCronograma[[#This Row],[Término previsto]]="","",tbCronograma[[#This Row],[Término previsto]])</f>
        <v>45015</v>
      </c>
      <c r="E11" s="38">
        <f>IF(tbCronograma[[#This Row],[Início real]]="","",tbCronograma[[#This Row],[Início real]])</f>
        <v>45013</v>
      </c>
      <c r="F11" s="38">
        <f>IF(tbCronograma[[#This Row],[Término real]]="","",tbCronograma[[#This Row],[Término real]])</f>
        <v>45254</v>
      </c>
      <c r="NH11" s="59" t="s">
        <v>89</v>
      </c>
    </row>
    <row r="12" spans="2:381" ht="24.95" customHeight="1" x14ac:dyDescent="0.25">
      <c r="B12" s="37" t="str">
        <f>IF(tbCronograma[[#This Row],[Nome da tarefa]]="","",tbCronograma[[#This Row],[Nome da tarefa]])</f>
        <v/>
      </c>
      <c r="C12" s="38" t="str">
        <f>IF(tbCronograma[[#This Row],[Início previsto]]="","",tbCronograma[[#This Row],[Início previsto]])</f>
        <v/>
      </c>
      <c r="D12" s="38" t="str">
        <f>IF(tbCronograma[[#This Row],[Término previsto]]="","",tbCronograma[[#This Row],[Término previsto]])</f>
        <v/>
      </c>
      <c r="E12" s="38" t="str">
        <f>IF(tbCronograma[[#This Row],[Início real]]="","",tbCronograma[[#This Row],[Início real]])</f>
        <v/>
      </c>
      <c r="F12" s="38" t="str">
        <f>IF(tbCronograma[[#This Row],[Término real]]="","",tbCronograma[[#This Row],[Término real]])</f>
        <v/>
      </c>
      <c r="NH12" s="59" t="s">
        <v>89</v>
      </c>
    </row>
    <row r="13" spans="2:381" ht="24.95" customHeight="1" x14ac:dyDescent="0.25">
      <c r="B13" s="37" t="str">
        <f>IF(tbCronograma[[#This Row],[Nome da tarefa]]="","",tbCronograma[[#This Row],[Nome da tarefa]])</f>
        <v/>
      </c>
      <c r="C13" s="38" t="str">
        <f>IF(tbCronograma[[#This Row],[Início previsto]]="","",tbCronograma[[#This Row],[Início previsto]])</f>
        <v/>
      </c>
      <c r="D13" s="38" t="str">
        <f>IF(tbCronograma[[#This Row],[Término previsto]]="","",tbCronograma[[#This Row],[Término previsto]])</f>
        <v/>
      </c>
      <c r="E13" s="38" t="str">
        <f>IF(tbCronograma[[#This Row],[Início real]]="","",tbCronograma[[#This Row],[Início real]])</f>
        <v/>
      </c>
      <c r="F13" s="38" t="str">
        <f>IF(tbCronograma[[#This Row],[Término real]]="","",tbCronograma[[#This Row],[Término real]])</f>
        <v/>
      </c>
      <c r="NH13" s="59" t="s">
        <v>89</v>
      </c>
    </row>
    <row r="14" spans="2:381" ht="24.95" customHeight="1" x14ac:dyDescent="0.25">
      <c r="B14" s="37" t="str">
        <f>IF(tbCronograma[[#This Row],[Nome da tarefa]]="","",tbCronograma[[#This Row],[Nome da tarefa]])</f>
        <v/>
      </c>
      <c r="C14" s="38" t="str">
        <f>IF(tbCronograma[[#This Row],[Início previsto]]="","",tbCronograma[[#This Row],[Início previsto]])</f>
        <v/>
      </c>
      <c r="D14" s="38" t="str">
        <f>IF(tbCronograma[[#This Row],[Término previsto]]="","",tbCronograma[[#This Row],[Término previsto]])</f>
        <v/>
      </c>
      <c r="E14" s="38" t="str">
        <f>IF(tbCronograma[[#This Row],[Início real]]="","",tbCronograma[[#This Row],[Início real]])</f>
        <v/>
      </c>
      <c r="F14" s="38" t="str">
        <f>IF(tbCronograma[[#This Row],[Término real]]="","",tbCronograma[[#This Row],[Término real]])</f>
        <v/>
      </c>
      <c r="NH14" s="59" t="s">
        <v>89</v>
      </c>
    </row>
    <row r="15" spans="2:381" ht="24.95" customHeight="1" x14ac:dyDescent="0.25">
      <c r="B15" s="37" t="str">
        <f>IF(tbCronograma[[#This Row],[Nome da tarefa]]="","",tbCronograma[[#This Row],[Nome da tarefa]])</f>
        <v/>
      </c>
      <c r="C15" s="38" t="str">
        <f>IF(tbCronograma[[#This Row],[Início previsto]]="","",tbCronograma[[#This Row],[Início previsto]])</f>
        <v/>
      </c>
      <c r="D15" s="38" t="str">
        <f>IF(tbCronograma[[#This Row],[Término previsto]]="","",tbCronograma[[#This Row],[Término previsto]])</f>
        <v/>
      </c>
      <c r="E15" s="38" t="str">
        <f>IF(tbCronograma[[#This Row],[Início real]]="","",tbCronograma[[#This Row],[Início real]])</f>
        <v/>
      </c>
      <c r="F15" s="38" t="str">
        <f>IF(tbCronograma[[#This Row],[Término real]]="","",tbCronograma[[#This Row],[Término real]])</f>
        <v/>
      </c>
      <c r="NH15" s="59" t="s">
        <v>89</v>
      </c>
    </row>
    <row r="16" spans="2:381" ht="24.95" customHeight="1" x14ac:dyDescent="0.25">
      <c r="B16" s="37" t="str">
        <f>IF(tbCronograma[[#This Row],[Nome da tarefa]]="","",tbCronograma[[#This Row],[Nome da tarefa]])</f>
        <v/>
      </c>
      <c r="C16" s="38" t="str">
        <f>IF(tbCronograma[[#This Row],[Início previsto]]="","",tbCronograma[[#This Row],[Início previsto]])</f>
        <v/>
      </c>
      <c r="D16" s="38" t="str">
        <f>IF(tbCronograma[[#This Row],[Término previsto]]="","",tbCronograma[[#This Row],[Término previsto]])</f>
        <v/>
      </c>
      <c r="E16" s="38" t="str">
        <f>IF(tbCronograma[[#This Row],[Início real]]="","",tbCronograma[[#This Row],[Início real]])</f>
        <v/>
      </c>
      <c r="F16" s="38" t="str">
        <f>IF(tbCronograma[[#This Row],[Término real]]="","",tbCronograma[[#This Row],[Término real]])</f>
        <v/>
      </c>
      <c r="NH16" s="59" t="s">
        <v>89</v>
      </c>
    </row>
    <row r="17" spans="2:372" ht="24.95" customHeight="1" x14ac:dyDescent="0.25">
      <c r="B17" s="37" t="str">
        <f>IF(tbCronograma[[#This Row],[Nome da tarefa]]="","",tbCronograma[[#This Row],[Nome da tarefa]])</f>
        <v/>
      </c>
      <c r="C17" s="38" t="str">
        <f>IF(tbCronograma[[#This Row],[Início previsto]]="","",tbCronograma[[#This Row],[Início previsto]])</f>
        <v/>
      </c>
      <c r="D17" s="38" t="str">
        <f>IF(tbCronograma[[#This Row],[Término previsto]]="","",tbCronograma[[#This Row],[Término previsto]])</f>
        <v/>
      </c>
      <c r="E17" s="38" t="str">
        <f>IF(tbCronograma[[#This Row],[Início real]]="","",tbCronograma[[#This Row],[Início real]])</f>
        <v/>
      </c>
      <c r="F17" s="38" t="str">
        <f>IF(tbCronograma[[#This Row],[Término real]]="","",tbCronograma[[#This Row],[Término real]])</f>
        <v/>
      </c>
      <c r="NH17" s="59" t="s">
        <v>89</v>
      </c>
    </row>
    <row r="18" spans="2:372" ht="24.95" customHeight="1" x14ac:dyDescent="0.25">
      <c r="B18" s="37" t="str">
        <f>IF(tbCronograma[[#This Row],[Nome da tarefa]]="","",tbCronograma[[#This Row],[Nome da tarefa]])</f>
        <v/>
      </c>
      <c r="C18" s="38" t="str">
        <f>IF(tbCronograma[[#This Row],[Início previsto]]="","",tbCronograma[[#This Row],[Início previsto]])</f>
        <v/>
      </c>
      <c r="D18" s="38" t="str">
        <f>IF(tbCronograma[[#This Row],[Término previsto]]="","",tbCronograma[[#This Row],[Término previsto]])</f>
        <v/>
      </c>
      <c r="E18" s="38" t="str">
        <f>IF(tbCronograma[[#This Row],[Início real]]="","",tbCronograma[[#This Row],[Início real]])</f>
        <v/>
      </c>
      <c r="F18" s="38" t="str">
        <f>IF(tbCronograma[[#This Row],[Término real]]="","",tbCronograma[[#This Row],[Término real]])</f>
        <v/>
      </c>
      <c r="NH18" s="59" t="s">
        <v>89</v>
      </c>
    </row>
    <row r="19" spans="2:372" ht="24.95" customHeight="1" x14ac:dyDescent="0.25">
      <c r="B19" s="37" t="str">
        <f>IF(tbCronograma[[#This Row],[Nome da tarefa]]="","",tbCronograma[[#This Row],[Nome da tarefa]])</f>
        <v/>
      </c>
      <c r="C19" s="38" t="str">
        <f>IF(tbCronograma[[#This Row],[Início previsto]]="","",tbCronograma[[#This Row],[Início previsto]])</f>
        <v/>
      </c>
      <c r="D19" s="38" t="str">
        <f>IF(tbCronograma[[#This Row],[Término previsto]]="","",tbCronograma[[#This Row],[Término previsto]])</f>
        <v/>
      </c>
      <c r="E19" s="38" t="str">
        <f>IF(tbCronograma[[#This Row],[Início real]]="","",tbCronograma[[#This Row],[Início real]])</f>
        <v/>
      </c>
      <c r="F19" s="38" t="str">
        <f>IF(tbCronograma[[#This Row],[Término real]]="","",tbCronograma[[#This Row],[Término real]])</f>
        <v/>
      </c>
      <c r="NH19" s="59" t="s">
        <v>89</v>
      </c>
    </row>
    <row r="20" spans="2:372" ht="24.95" customHeight="1" x14ac:dyDescent="0.25">
      <c r="B20" s="37" t="str">
        <f>IF(tbCronograma[[#This Row],[Nome da tarefa]]="","",tbCronograma[[#This Row],[Nome da tarefa]])</f>
        <v/>
      </c>
      <c r="C20" s="38" t="str">
        <f>IF(tbCronograma[[#This Row],[Início previsto]]="","",tbCronograma[[#This Row],[Início previsto]])</f>
        <v/>
      </c>
      <c r="D20" s="38" t="str">
        <f>IF(tbCronograma[[#This Row],[Término previsto]]="","",tbCronograma[[#This Row],[Término previsto]])</f>
        <v/>
      </c>
      <c r="E20" s="38" t="str">
        <f>IF(tbCronograma[[#This Row],[Início real]]="","",tbCronograma[[#This Row],[Início real]])</f>
        <v/>
      </c>
      <c r="F20" s="38" t="str">
        <f>IF(tbCronograma[[#This Row],[Término real]]="","",tbCronograma[[#This Row],[Término real]])</f>
        <v/>
      </c>
      <c r="NH20" s="59" t="s">
        <v>89</v>
      </c>
    </row>
    <row r="21" spans="2:372" ht="24.95" customHeight="1" x14ac:dyDescent="0.25">
      <c r="B21" s="37" t="str">
        <f>IF(tbCronograma[[#This Row],[Nome da tarefa]]="","",tbCronograma[[#This Row],[Nome da tarefa]])</f>
        <v/>
      </c>
      <c r="C21" s="38" t="str">
        <f>IF(tbCronograma[[#This Row],[Início previsto]]="","",tbCronograma[[#This Row],[Início previsto]])</f>
        <v/>
      </c>
      <c r="D21" s="38" t="str">
        <f>IF(tbCronograma[[#This Row],[Término previsto]]="","",tbCronograma[[#This Row],[Término previsto]])</f>
        <v/>
      </c>
      <c r="E21" s="38" t="str">
        <f>IF(tbCronograma[[#This Row],[Início real]]="","",tbCronograma[[#This Row],[Início real]])</f>
        <v/>
      </c>
      <c r="F21" s="38" t="str">
        <f>IF(tbCronograma[[#This Row],[Término real]]="","",tbCronograma[[#This Row],[Término real]])</f>
        <v/>
      </c>
      <c r="NH21" s="59" t="s">
        <v>89</v>
      </c>
    </row>
    <row r="22" spans="2:372" ht="24.95" customHeight="1" x14ac:dyDescent="0.25">
      <c r="B22" s="37" t="str">
        <f>IF(tbCronograma[[#This Row],[Nome da tarefa]]="","",tbCronograma[[#This Row],[Nome da tarefa]])</f>
        <v/>
      </c>
      <c r="C22" s="38" t="str">
        <f>IF(tbCronograma[[#This Row],[Início previsto]]="","",tbCronograma[[#This Row],[Início previsto]])</f>
        <v/>
      </c>
      <c r="D22" s="38" t="str">
        <f>IF(tbCronograma[[#This Row],[Término previsto]]="","",tbCronograma[[#This Row],[Término previsto]])</f>
        <v/>
      </c>
      <c r="E22" s="38" t="str">
        <f>IF(tbCronograma[[#This Row],[Início real]]="","",tbCronograma[[#This Row],[Início real]])</f>
        <v/>
      </c>
      <c r="F22" s="38" t="str">
        <f>IF(tbCronograma[[#This Row],[Término real]]="","",tbCronograma[[#This Row],[Término real]])</f>
        <v/>
      </c>
      <c r="NH22" s="59" t="s">
        <v>89</v>
      </c>
    </row>
    <row r="23" spans="2:372" ht="24.95" customHeight="1" x14ac:dyDescent="0.25">
      <c r="B23" s="37" t="str">
        <f>IF(tbCronograma[[#This Row],[Nome da tarefa]]="","",tbCronograma[[#This Row],[Nome da tarefa]])</f>
        <v/>
      </c>
      <c r="C23" s="38" t="str">
        <f>IF(tbCronograma[[#This Row],[Início previsto]]="","",tbCronograma[[#This Row],[Início previsto]])</f>
        <v/>
      </c>
      <c r="D23" s="38" t="str">
        <f>IF(tbCronograma[[#This Row],[Término previsto]]="","",tbCronograma[[#This Row],[Término previsto]])</f>
        <v/>
      </c>
      <c r="E23" s="38" t="str">
        <f>IF(tbCronograma[[#This Row],[Início real]]="","",tbCronograma[[#This Row],[Início real]])</f>
        <v/>
      </c>
      <c r="F23" s="38" t="str">
        <f>IF(tbCronograma[[#This Row],[Término real]]="","",tbCronograma[[#This Row],[Término real]])</f>
        <v/>
      </c>
      <c r="NH23" s="59" t="s">
        <v>89</v>
      </c>
    </row>
    <row r="24" spans="2:372" ht="24.95" customHeight="1" x14ac:dyDescent="0.25">
      <c r="B24" s="37" t="str">
        <f>IF(tbCronograma[[#This Row],[Nome da tarefa]]="","",tbCronograma[[#This Row],[Nome da tarefa]])</f>
        <v/>
      </c>
      <c r="C24" s="38" t="str">
        <f>IF(tbCronograma[[#This Row],[Início previsto]]="","",tbCronograma[[#This Row],[Início previsto]])</f>
        <v/>
      </c>
      <c r="D24" s="38" t="str">
        <f>IF(tbCronograma[[#This Row],[Término previsto]]="","",tbCronograma[[#This Row],[Término previsto]])</f>
        <v/>
      </c>
      <c r="E24" s="38" t="str">
        <f>IF(tbCronograma[[#This Row],[Início real]]="","",tbCronograma[[#This Row],[Início real]])</f>
        <v/>
      </c>
      <c r="F24" s="38" t="str">
        <f>IF(tbCronograma[[#This Row],[Término real]]="","",tbCronograma[[#This Row],[Término real]])</f>
        <v/>
      </c>
      <c r="NH24" s="59" t="s">
        <v>89</v>
      </c>
    </row>
    <row r="25" spans="2:372" ht="24.95" customHeight="1" x14ac:dyDescent="0.25">
      <c r="B25" s="37" t="str">
        <f>IF(tbCronograma[[#This Row],[Nome da tarefa]]="","",tbCronograma[[#This Row],[Nome da tarefa]])</f>
        <v/>
      </c>
      <c r="C25" s="38" t="str">
        <f>IF(tbCronograma[[#This Row],[Início previsto]]="","",tbCronograma[[#This Row],[Início previsto]])</f>
        <v/>
      </c>
      <c r="D25" s="38" t="str">
        <f>IF(tbCronograma[[#This Row],[Término previsto]]="","",tbCronograma[[#This Row],[Término previsto]])</f>
        <v/>
      </c>
      <c r="E25" s="38" t="str">
        <f>IF(tbCronograma[[#This Row],[Início real]]="","",tbCronograma[[#This Row],[Início real]])</f>
        <v/>
      </c>
      <c r="F25" s="38" t="str">
        <f>IF(tbCronograma[[#This Row],[Término real]]="","",tbCronograma[[#This Row],[Término real]])</f>
        <v/>
      </c>
      <c r="NH25" s="59" t="s">
        <v>89</v>
      </c>
    </row>
    <row r="26" spans="2:372" ht="24.95" customHeight="1" x14ac:dyDescent="0.25">
      <c r="B26" s="37" t="str">
        <f>IF(tbCronograma[[#This Row],[Nome da tarefa]]="","",tbCronograma[[#This Row],[Nome da tarefa]])</f>
        <v/>
      </c>
      <c r="C26" s="38" t="str">
        <f>IF(tbCronograma[[#This Row],[Início previsto]]="","",tbCronograma[[#This Row],[Início previsto]])</f>
        <v/>
      </c>
      <c r="D26" s="38" t="str">
        <f>IF(tbCronograma[[#This Row],[Término previsto]]="","",tbCronograma[[#This Row],[Término previsto]])</f>
        <v/>
      </c>
      <c r="E26" s="38" t="str">
        <f>IF(tbCronograma[[#This Row],[Início real]]="","",tbCronograma[[#This Row],[Início real]])</f>
        <v/>
      </c>
      <c r="F26" s="38" t="str">
        <f>IF(tbCronograma[[#This Row],[Término real]]="","",tbCronograma[[#This Row],[Término real]])</f>
        <v/>
      </c>
      <c r="NH26" s="59" t="s">
        <v>89</v>
      </c>
    </row>
    <row r="27" spans="2:372" ht="24.95" customHeight="1" x14ac:dyDescent="0.25">
      <c r="B27" s="37" t="str">
        <f>IF(tbCronograma[[#This Row],[Nome da tarefa]]="","",tbCronograma[[#This Row],[Nome da tarefa]])</f>
        <v/>
      </c>
      <c r="C27" s="38" t="str">
        <f>IF(tbCronograma[[#This Row],[Início previsto]]="","",tbCronograma[[#This Row],[Início previsto]])</f>
        <v/>
      </c>
      <c r="D27" s="38" t="str">
        <f>IF(tbCronograma[[#This Row],[Término previsto]]="","",tbCronograma[[#This Row],[Término previsto]])</f>
        <v/>
      </c>
      <c r="E27" s="38" t="str">
        <f>IF(tbCronograma[[#This Row],[Início real]]="","",tbCronograma[[#This Row],[Início real]])</f>
        <v/>
      </c>
      <c r="F27" s="38" t="str">
        <f>IF(tbCronograma[[#This Row],[Término real]]="","",tbCronograma[[#This Row],[Término real]])</f>
        <v/>
      </c>
      <c r="NH27" s="59" t="s">
        <v>89</v>
      </c>
    </row>
    <row r="28" spans="2:372" ht="24.95" customHeight="1" x14ac:dyDescent="0.25">
      <c r="B28" s="37" t="str">
        <f>IF(tbCronograma[[#This Row],[Nome da tarefa]]="","",tbCronograma[[#This Row],[Nome da tarefa]])</f>
        <v/>
      </c>
      <c r="C28" s="38" t="str">
        <f>IF(tbCronograma[[#This Row],[Início previsto]]="","",tbCronograma[[#This Row],[Início previsto]])</f>
        <v/>
      </c>
      <c r="D28" s="38" t="str">
        <f>IF(tbCronograma[[#This Row],[Término previsto]]="","",tbCronograma[[#This Row],[Término previsto]])</f>
        <v/>
      </c>
      <c r="E28" s="38" t="str">
        <f>IF(tbCronograma[[#This Row],[Início real]]="","",tbCronograma[[#This Row],[Início real]])</f>
        <v/>
      </c>
      <c r="F28" s="38" t="str">
        <f>IF(tbCronograma[[#This Row],[Término real]]="","",tbCronograma[[#This Row],[Término real]])</f>
        <v/>
      </c>
      <c r="NH28" s="59" t="s">
        <v>89</v>
      </c>
    </row>
    <row r="29" spans="2:372" ht="24.95" customHeight="1" x14ac:dyDescent="0.25">
      <c r="B29" s="37" t="str">
        <f>IF(tbCronograma[[#This Row],[Nome da tarefa]]="","",tbCronograma[[#This Row],[Nome da tarefa]])</f>
        <v/>
      </c>
      <c r="C29" s="38" t="str">
        <f>IF(tbCronograma[[#This Row],[Início previsto]]="","",tbCronograma[[#This Row],[Início previsto]])</f>
        <v/>
      </c>
      <c r="D29" s="38" t="str">
        <f>IF(tbCronograma[[#This Row],[Término previsto]]="","",tbCronograma[[#This Row],[Término previsto]])</f>
        <v/>
      </c>
      <c r="E29" s="38" t="str">
        <f>IF(tbCronograma[[#This Row],[Início real]]="","",tbCronograma[[#This Row],[Início real]])</f>
        <v/>
      </c>
      <c r="F29" s="38" t="str">
        <f>IF(tbCronograma[[#This Row],[Término real]]="","",tbCronograma[[#This Row],[Término real]])</f>
        <v/>
      </c>
      <c r="NH29" s="59" t="s">
        <v>89</v>
      </c>
    </row>
    <row r="30" spans="2:372" ht="24.95" customHeight="1" x14ac:dyDescent="0.25">
      <c r="B30" s="37" t="str">
        <f>IF(tbCronograma[[#This Row],[Nome da tarefa]]="","",tbCronograma[[#This Row],[Nome da tarefa]])</f>
        <v/>
      </c>
      <c r="C30" s="38" t="str">
        <f>IF(tbCronograma[[#This Row],[Início previsto]]="","",tbCronograma[[#This Row],[Início previsto]])</f>
        <v/>
      </c>
      <c r="D30" s="38" t="str">
        <f>IF(tbCronograma[[#This Row],[Término previsto]]="","",tbCronograma[[#This Row],[Término previsto]])</f>
        <v/>
      </c>
      <c r="E30" s="38" t="str">
        <f>IF(tbCronograma[[#This Row],[Início real]]="","",tbCronograma[[#This Row],[Início real]])</f>
        <v/>
      </c>
      <c r="F30" s="38" t="str">
        <f>IF(tbCronograma[[#This Row],[Término real]]="","",tbCronograma[[#This Row],[Término real]])</f>
        <v/>
      </c>
      <c r="NH30" s="59" t="s">
        <v>89</v>
      </c>
    </row>
    <row r="31" spans="2:372" ht="24.95" customHeight="1" x14ac:dyDescent="0.25">
      <c r="B31" s="37" t="str">
        <f>IF(tbCronograma[[#This Row],[Nome da tarefa]]="","",tbCronograma[[#This Row],[Nome da tarefa]])</f>
        <v/>
      </c>
      <c r="C31" s="38" t="str">
        <f>IF(tbCronograma[[#This Row],[Início previsto]]="","",tbCronograma[[#This Row],[Início previsto]])</f>
        <v/>
      </c>
      <c r="D31" s="38" t="str">
        <f>IF(tbCronograma[[#This Row],[Término previsto]]="","",tbCronograma[[#This Row],[Término previsto]])</f>
        <v/>
      </c>
      <c r="E31" s="38" t="str">
        <f>IF(tbCronograma[[#This Row],[Início real]]="","",tbCronograma[[#This Row],[Início real]])</f>
        <v/>
      </c>
      <c r="F31" s="38" t="str">
        <f>IF(tbCronograma[[#This Row],[Término real]]="","",tbCronograma[[#This Row],[Término real]])</f>
        <v/>
      </c>
      <c r="NH31" s="59" t="s">
        <v>89</v>
      </c>
    </row>
    <row r="32" spans="2:372" ht="24.95" customHeight="1" x14ac:dyDescent="0.25">
      <c r="B32" s="37" t="str">
        <f>IF(tbCronograma[[#This Row],[Nome da tarefa]]="","",tbCronograma[[#This Row],[Nome da tarefa]])</f>
        <v/>
      </c>
      <c r="C32" s="38" t="str">
        <f>IF(tbCronograma[[#This Row],[Início previsto]]="","",tbCronograma[[#This Row],[Início previsto]])</f>
        <v/>
      </c>
      <c r="D32" s="38" t="str">
        <f>IF(tbCronograma[[#This Row],[Término previsto]]="","",tbCronograma[[#This Row],[Término previsto]])</f>
        <v/>
      </c>
      <c r="E32" s="38" t="str">
        <f>IF(tbCronograma[[#This Row],[Início real]]="","",tbCronograma[[#This Row],[Início real]])</f>
        <v/>
      </c>
      <c r="F32" s="38" t="str">
        <f>IF(tbCronograma[[#This Row],[Término real]]="","",tbCronograma[[#This Row],[Término real]])</f>
        <v/>
      </c>
      <c r="NH32" s="59" t="s">
        <v>89</v>
      </c>
    </row>
    <row r="33" spans="2:372" ht="24.95" customHeight="1" x14ac:dyDescent="0.25">
      <c r="B33" s="37" t="str">
        <f>IF(tbCronograma[[#This Row],[Nome da tarefa]]="","",tbCronograma[[#This Row],[Nome da tarefa]])</f>
        <v/>
      </c>
      <c r="C33" s="38" t="str">
        <f>IF(tbCronograma[[#This Row],[Início previsto]]="","",tbCronograma[[#This Row],[Início previsto]])</f>
        <v/>
      </c>
      <c r="D33" s="38" t="str">
        <f>IF(tbCronograma[[#This Row],[Término previsto]]="","",tbCronograma[[#This Row],[Término previsto]])</f>
        <v/>
      </c>
      <c r="E33" s="38" t="str">
        <f>IF(tbCronograma[[#This Row],[Início real]]="","",tbCronograma[[#This Row],[Início real]])</f>
        <v/>
      </c>
      <c r="F33" s="38" t="str">
        <f>IF(tbCronograma[[#This Row],[Término real]]="","",tbCronograma[[#This Row],[Término real]])</f>
        <v/>
      </c>
      <c r="NH33" s="59" t="s">
        <v>89</v>
      </c>
    </row>
    <row r="34" spans="2:372" ht="24.95" customHeight="1" x14ac:dyDescent="0.25">
      <c r="B34" s="37" t="str">
        <f>IF(tbCronograma[[#This Row],[Nome da tarefa]]="","",tbCronograma[[#This Row],[Nome da tarefa]])</f>
        <v/>
      </c>
      <c r="C34" s="38" t="str">
        <f>IF(tbCronograma[[#This Row],[Início previsto]]="","",tbCronograma[[#This Row],[Início previsto]])</f>
        <v/>
      </c>
      <c r="D34" s="38" t="str">
        <f>IF(tbCronograma[[#This Row],[Término previsto]]="","",tbCronograma[[#This Row],[Término previsto]])</f>
        <v/>
      </c>
      <c r="E34" s="38" t="str">
        <f>IF(tbCronograma[[#This Row],[Início real]]="","",tbCronograma[[#This Row],[Início real]])</f>
        <v/>
      </c>
      <c r="F34" s="38" t="str">
        <f>IF(tbCronograma[[#This Row],[Término real]]="","",tbCronograma[[#This Row],[Término real]])</f>
        <v/>
      </c>
      <c r="NH34" s="59" t="s">
        <v>89</v>
      </c>
    </row>
    <row r="35" spans="2:372" ht="24.95" customHeight="1" x14ac:dyDescent="0.25">
      <c r="B35" s="37" t="str">
        <f>IF(tbCronograma[[#This Row],[Nome da tarefa]]="","",tbCronograma[[#This Row],[Nome da tarefa]])</f>
        <v/>
      </c>
      <c r="C35" s="38" t="str">
        <f>IF(tbCronograma[[#This Row],[Início previsto]]="","",tbCronograma[[#This Row],[Início previsto]])</f>
        <v/>
      </c>
      <c r="D35" s="38" t="str">
        <f>IF(tbCronograma[[#This Row],[Término previsto]]="","",tbCronograma[[#This Row],[Término previsto]])</f>
        <v/>
      </c>
      <c r="E35" s="38" t="str">
        <f>IF(tbCronograma[[#This Row],[Início real]]="","",tbCronograma[[#This Row],[Início real]])</f>
        <v/>
      </c>
      <c r="F35" s="38" t="str">
        <f>IF(tbCronograma[[#This Row],[Término real]]="","",tbCronograma[[#This Row],[Término real]])</f>
        <v/>
      </c>
      <c r="NH35" s="59" t="s">
        <v>89</v>
      </c>
    </row>
    <row r="36" spans="2:372" ht="24.95" customHeight="1" x14ac:dyDescent="0.25">
      <c r="B36" s="37" t="str">
        <f>IF(tbCronograma[[#This Row],[Nome da tarefa]]="","",tbCronograma[[#This Row],[Nome da tarefa]])</f>
        <v/>
      </c>
      <c r="C36" s="38" t="str">
        <f>IF(tbCronograma[[#This Row],[Início previsto]]="","",tbCronograma[[#This Row],[Início previsto]])</f>
        <v/>
      </c>
      <c r="D36" s="38" t="str">
        <f>IF(tbCronograma[[#This Row],[Término previsto]]="","",tbCronograma[[#This Row],[Término previsto]])</f>
        <v/>
      </c>
      <c r="E36" s="38" t="str">
        <f>IF(tbCronograma[[#This Row],[Início real]]="","",tbCronograma[[#This Row],[Início real]])</f>
        <v/>
      </c>
      <c r="F36" s="38" t="str">
        <f>IF(tbCronograma[[#This Row],[Término real]]="","",tbCronograma[[#This Row],[Término real]])</f>
        <v/>
      </c>
      <c r="NH36" s="59" t="s">
        <v>89</v>
      </c>
    </row>
    <row r="37" spans="2:372" ht="24.95" customHeight="1" x14ac:dyDescent="0.25">
      <c r="B37" s="37" t="str">
        <f>IF(tbCronograma[[#This Row],[Nome da tarefa]]="","",tbCronograma[[#This Row],[Nome da tarefa]])</f>
        <v/>
      </c>
      <c r="C37" s="38" t="str">
        <f>IF(tbCronograma[[#This Row],[Início previsto]]="","",tbCronograma[[#This Row],[Início previsto]])</f>
        <v/>
      </c>
      <c r="D37" s="38" t="str">
        <f>IF(tbCronograma[[#This Row],[Término previsto]]="","",tbCronograma[[#This Row],[Término previsto]])</f>
        <v/>
      </c>
      <c r="E37" s="38" t="str">
        <f>IF(tbCronograma[[#This Row],[Início real]]="","",tbCronograma[[#This Row],[Início real]])</f>
        <v/>
      </c>
      <c r="F37" s="38" t="str">
        <f>IF(tbCronograma[[#This Row],[Término real]]="","",tbCronograma[[#This Row],[Término real]])</f>
        <v/>
      </c>
      <c r="NH37" s="59" t="s">
        <v>89</v>
      </c>
    </row>
    <row r="38" spans="2:372" ht="24.95" customHeight="1" x14ac:dyDescent="0.25">
      <c r="B38" s="37" t="str">
        <f>IF(tbCronograma[[#This Row],[Nome da tarefa]]="","",tbCronograma[[#This Row],[Nome da tarefa]])</f>
        <v/>
      </c>
      <c r="C38" s="38" t="str">
        <f>IF(tbCronograma[[#This Row],[Início previsto]]="","",tbCronograma[[#This Row],[Início previsto]])</f>
        <v/>
      </c>
      <c r="D38" s="38" t="str">
        <f>IF(tbCronograma[[#This Row],[Término previsto]]="","",tbCronograma[[#This Row],[Término previsto]])</f>
        <v/>
      </c>
      <c r="E38" s="38" t="str">
        <f>IF(tbCronograma[[#This Row],[Início real]]="","",tbCronograma[[#This Row],[Início real]])</f>
        <v/>
      </c>
      <c r="F38" s="38" t="str">
        <f>IF(tbCronograma[[#This Row],[Término real]]="","",tbCronograma[[#This Row],[Término real]])</f>
        <v/>
      </c>
      <c r="NH38" s="59" t="s">
        <v>89</v>
      </c>
    </row>
    <row r="39" spans="2:372" ht="24.95" customHeight="1" x14ac:dyDescent="0.25">
      <c r="B39" s="37" t="str">
        <f>IF(tbCronograma[[#This Row],[Nome da tarefa]]="","",tbCronograma[[#This Row],[Nome da tarefa]])</f>
        <v/>
      </c>
      <c r="C39" s="38" t="str">
        <f>IF(tbCronograma[[#This Row],[Início previsto]]="","",tbCronograma[[#This Row],[Início previsto]])</f>
        <v/>
      </c>
      <c r="D39" s="38" t="str">
        <f>IF(tbCronograma[[#This Row],[Término previsto]]="","",tbCronograma[[#This Row],[Término previsto]])</f>
        <v/>
      </c>
      <c r="E39" s="38" t="str">
        <f>IF(tbCronograma[[#This Row],[Início real]]="","",tbCronograma[[#This Row],[Início real]])</f>
        <v/>
      </c>
      <c r="F39" s="38" t="str">
        <f>IF(tbCronograma[[#This Row],[Término real]]="","",tbCronograma[[#This Row],[Término real]])</f>
        <v/>
      </c>
      <c r="NH39" s="59" t="s">
        <v>89</v>
      </c>
    </row>
    <row r="40" spans="2:372" ht="24.95" customHeight="1" x14ac:dyDescent="0.25">
      <c r="B40" s="37" t="str">
        <f>IF(tbCronograma[[#This Row],[Nome da tarefa]]="","",tbCronograma[[#This Row],[Nome da tarefa]])</f>
        <v/>
      </c>
      <c r="C40" s="38" t="str">
        <f>IF(tbCronograma[[#This Row],[Início previsto]]="","",tbCronograma[[#This Row],[Início previsto]])</f>
        <v/>
      </c>
      <c r="D40" s="38" t="str">
        <f>IF(tbCronograma[[#This Row],[Término previsto]]="","",tbCronograma[[#This Row],[Término previsto]])</f>
        <v/>
      </c>
      <c r="E40" s="38" t="str">
        <f>IF(tbCronograma[[#This Row],[Início real]]="","",tbCronograma[[#This Row],[Início real]])</f>
        <v/>
      </c>
      <c r="F40" s="38" t="str">
        <f>IF(tbCronograma[[#This Row],[Término real]]="","",tbCronograma[[#This Row],[Término real]])</f>
        <v/>
      </c>
      <c r="NH40" s="59" t="s">
        <v>89</v>
      </c>
    </row>
    <row r="41" spans="2:372" ht="24.95" customHeight="1" x14ac:dyDescent="0.25">
      <c r="B41" s="37" t="str">
        <f>IF(tbCronograma[[#This Row],[Nome da tarefa]]="","",tbCronograma[[#This Row],[Nome da tarefa]])</f>
        <v/>
      </c>
      <c r="C41" s="38" t="str">
        <f>IF(tbCronograma[[#This Row],[Início previsto]]="","",tbCronograma[[#This Row],[Início previsto]])</f>
        <v/>
      </c>
      <c r="D41" s="38" t="str">
        <f>IF(tbCronograma[[#This Row],[Término previsto]]="","",tbCronograma[[#This Row],[Término previsto]])</f>
        <v/>
      </c>
      <c r="E41" s="38" t="str">
        <f>IF(tbCronograma[[#This Row],[Início real]]="","",tbCronograma[[#This Row],[Início real]])</f>
        <v/>
      </c>
      <c r="F41" s="38" t="str">
        <f>IF(tbCronograma[[#This Row],[Término real]]="","",tbCronograma[[#This Row],[Término real]])</f>
        <v/>
      </c>
      <c r="NH41" s="59" t="s">
        <v>89</v>
      </c>
    </row>
    <row r="42" spans="2:372" ht="24.95" customHeight="1" x14ac:dyDescent="0.25">
      <c r="B42" s="37" t="str">
        <f>IF(tbCronograma[[#This Row],[Nome da tarefa]]="","",tbCronograma[[#This Row],[Nome da tarefa]])</f>
        <v/>
      </c>
      <c r="C42" s="38" t="str">
        <f>IF(tbCronograma[[#This Row],[Início previsto]]="","",tbCronograma[[#This Row],[Início previsto]])</f>
        <v/>
      </c>
      <c r="D42" s="38" t="str">
        <f>IF(tbCronograma[[#This Row],[Término previsto]]="","",tbCronograma[[#This Row],[Término previsto]])</f>
        <v/>
      </c>
      <c r="E42" s="38" t="str">
        <f>IF(tbCronograma[[#This Row],[Início real]]="","",tbCronograma[[#This Row],[Início real]])</f>
        <v/>
      </c>
      <c r="F42" s="38" t="str">
        <f>IF(tbCronograma[[#This Row],[Término real]]="","",tbCronograma[[#This Row],[Término real]])</f>
        <v/>
      </c>
      <c r="NH42" s="59" t="s">
        <v>89</v>
      </c>
    </row>
    <row r="43" spans="2:372" ht="24.95" customHeight="1" x14ac:dyDescent="0.25">
      <c r="B43" s="37" t="str">
        <f>IF(tbCronograma[[#This Row],[Nome da tarefa]]="","",tbCronograma[[#This Row],[Nome da tarefa]])</f>
        <v/>
      </c>
      <c r="C43" s="38" t="str">
        <f>IF(tbCronograma[[#This Row],[Início previsto]]="","",tbCronograma[[#This Row],[Início previsto]])</f>
        <v/>
      </c>
      <c r="D43" s="38" t="str">
        <f>IF(tbCronograma[[#This Row],[Término previsto]]="","",tbCronograma[[#This Row],[Término previsto]])</f>
        <v/>
      </c>
      <c r="E43" s="38" t="str">
        <f>IF(tbCronograma[[#This Row],[Início real]]="","",tbCronograma[[#This Row],[Início real]])</f>
        <v/>
      </c>
      <c r="F43" s="38" t="str">
        <f>IF(tbCronograma[[#This Row],[Término real]]="","",tbCronograma[[#This Row],[Término real]])</f>
        <v/>
      </c>
      <c r="NH43" s="59" t="s">
        <v>89</v>
      </c>
    </row>
    <row r="44" spans="2:372" ht="24.95" customHeight="1" x14ac:dyDescent="0.25">
      <c r="B44" s="37" t="str">
        <f>IF(tbCronograma[[#This Row],[Nome da tarefa]]="","",tbCronograma[[#This Row],[Nome da tarefa]])</f>
        <v/>
      </c>
      <c r="C44" s="38" t="str">
        <f>IF(tbCronograma[[#This Row],[Início previsto]]="","",tbCronograma[[#This Row],[Início previsto]])</f>
        <v/>
      </c>
      <c r="D44" s="38" t="str">
        <f>IF(tbCronograma[[#This Row],[Término previsto]]="","",tbCronograma[[#This Row],[Término previsto]])</f>
        <v/>
      </c>
      <c r="E44" s="38" t="str">
        <f>IF(tbCronograma[[#This Row],[Início real]]="","",tbCronograma[[#This Row],[Início real]])</f>
        <v/>
      </c>
      <c r="F44" s="38" t="str">
        <f>IF(tbCronograma[[#This Row],[Término real]]="","",tbCronograma[[#This Row],[Término real]])</f>
        <v/>
      </c>
      <c r="NH44" s="59" t="s">
        <v>89</v>
      </c>
    </row>
    <row r="45" spans="2:372" ht="24.95" customHeight="1" x14ac:dyDescent="0.25">
      <c r="B45" s="37" t="str">
        <f>IF(tbCronograma[[#This Row],[Nome da tarefa]]="","",tbCronograma[[#This Row],[Nome da tarefa]])</f>
        <v/>
      </c>
      <c r="C45" s="38" t="str">
        <f>IF(tbCronograma[[#This Row],[Início previsto]]="","",tbCronograma[[#This Row],[Início previsto]])</f>
        <v/>
      </c>
      <c r="D45" s="38" t="str">
        <f>IF(tbCronograma[[#This Row],[Término previsto]]="","",tbCronograma[[#This Row],[Término previsto]])</f>
        <v/>
      </c>
      <c r="E45" s="38" t="str">
        <f>IF(tbCronograma[[#This Row],[Início real]]="","",tbCronograma[[#This Row],[Início real]])</f>
        <v/>
      </c>
      <c r="F45" s="38" t="str">
        <f>IF(tbCronograma[[#This Row],[Término real]]="","",tbCronograma[[#This Row],[Término real]])</f>
        <v/>
      </c>
      <c r="NH45" s="59" t="s">
        <v>89</v>
      </c>
    </row>
    <row r="46" spans="2:372" ht="24.95" customHeight="1" x14ac:dyDescent="0.25">
      <c r="B46" s="37" t="str">
        <f>IF(tbCronograma[[#This Row],[Nome da tarefa]]="","",tbCronograma[[#This Row],[Nome da tarefa]])</f>
        <v/>
      </c>
      <c r="C46" s="38" t="str">
        <f>IF(tbCronograma[[#This Row],[Início previsto]]="","",tbCronograma[[#This Row],[Início previsto]])</f>
        <v/>
      </c>
      <c r="D46" s="38" t="str">
        <f>IF(tbCronograma[[#This Row],[Término previsto]]="","",tbCronograma[[#This Row],[Término previsto]])</f>
        <v/>
      </c>
      <c r="E46" s="38" t="str">
        <f>IF(tbCronograma[[#This Row],[Início real]]="","",tbCronograma[[#This Row],[Início real]])</f>
        <v/>
      </c>
      <c r="F46" s="38" t="str">
        <f>IF(tbCronograma[[#This Row],[Término real]]="","",tbCronograma[[#This Row],[Término real]])</f>
        <v/>
      </c>
      <c r="NH46" s="59" t="s">
        <v>89</v>
      </c>
    </row>
    <row r="47" spans="2:372" ht="24.95" customHeight="1" x14ac:dyDescent="0.25">
      <c r="B47" s="37" t="str">
        <f>IF(tbCronograma[[#This Row],[Nome da tarefa]]="","",tbCronograma[[#This Row],[Nome da tarefa]])</f>
        <v/>
      </c>
      <c r="C47" s="38" t="str">
        <f>IF(tbCronograma[[#This Row],[Início previsto]]="","",tbCronograma[[#This Row],[Início previsto]])</f>
        <v/>
      </c>
      <c r="D47" s="38" t="str">
        <f>IF(tbCronograma[[#This Row],[Término previsto]]="","",tbCronograma[[#This Row],[Término previsto]])</f>
        <v/>
      </c>
      <c r="E47" s="38" t="str">
        <f>IF(tbCronograma[[#This Row],[Início real]]="","",tbCronograma[[#This Row],[Início real]])</f>
        <v/>
      </c>
      <c r="F47" s="38" t="str">
        <f>IF(tbCronograma[[#This Row],[Término real]]="","",tbCronograma[[#This Row],[Término real]])</f>
        <v/>
      </c>
      <c r="NH47" s="59" t="s">
        <v>89</v>
      </c>
    </row>
    <row r="48" spans="2:372" ht="24.95" customHeight="1" x14ac:dyDescent="0.25">
      <c r="B48" s="37" t="str">
        <f>IF(tbCronograma[[#This Row],[Nome da tarefa]]="","",tbCronograma[[#This Row],[Nome da tarefa]])</f>
        <v/>
      </c>
      <c r="C48" s="38" t="str">
        <f>IF(tbCronograma[[#This Row],[Início previsto]]="","",tbCronograma[[#This Row],[Início previsto]])</f>
        <v/>
      </c>
      <c r="D48" s="38" t="str">
        <f>IF(tbCronograma[[#This Row],[Término previsto]]="","",tbCronograma[[#This Row],[Término previsto]])</f>
        <v/>
      </c>
      <c r="E48" s="38" t="str">
        <f>IF(tbCronograma[[#This Row],[Início real]]="","",tbCronograma[[#This Row],[Início real]])</f>
        <v/>
      </c>
      <c r="F48" s="38" t="str">
        <f>IF(tbCronograma[[#This Row],[Término real]]="","",tbCronograma[[#This Row],[Término real]])</f>
        <v/>
      </c>
      <c r="NH48" s="59" t="s">
        <v>89</v>
      </c>
    </row>
    <row r="49" spans="2:372" ht="24.95" customHeight="1" x14ac:dyDescent="0.25">
      <c r="B49" s="37" t="str">
        <f>IF(tbCronograma[[#This Row],[Nome da tarefa]]="","",tbCronograma[[#This Row],[Nome da tarefa]])</f>
        <v/>
      </c>
      <c r="C49" s="38" t="str">
        <f>IF(tbCronograma[[#This Row],[Início previsto]]="","",tbCronograma[[#This Row],[Início previsto]])</f>
        <v/>
      </c>
      <c r="D49" s="38" t="str">
        <f>IF(tbCronograma[[#This Row],[Término previsto]]="","",tbCronograma[[#This Row],[Término previsto]])</f>
        <v/>
      </c>
      <c r="E49" s="38" t="str">
        <f>IF(tbCronograma[[#This Row],[Início real]]="","",tbCronograma[[#This Row],[Início real]])</f>
        <v/>
      </c>
      <c r="F49" s="38" t="str">
        <f>IF(tbCronograma[[#This Row],[Término real]]="","",tbCronograma[[#This Row],[Término real]])</f>
        <v/>
      </c>
      <c r="NH49" s="59" t="s">
        <v>89</v>
      </c>
    </row>
    <row r="50" spans="2:372" ht="24.95" customHeight="1" x14ac:dyDescent="0.25">
      <c r="B50" s="37" t="str">
        <f>IF(tbCronograma[[#This Row],[Nome da tarefa]]="","",tbCronograma[[#This Row],[Nome da tarefa]])</f>
        <v/>
      </c>
      <c r="C50" s="38" t="str">
        <f>IF(tbCronograma[[#This Row],[Início previsto]]="","",tbCronograma[[#This Row],[Início previsto]])</f>
        <v/>
      </c>
      <c r="D50" s="38" t="str">
        <f>IF(tbCronograma[[#This Row],[Término previsto]]="","",tbCronograma[[#This Row],[Término previsto]])</f>
        <v/>
      </c>
      <c r="E50" s="38" t="str">
        <f>IF(tbCronograma[[#This Row],[Início real]]="","",tbCronograma[[#This Row],[Início real]])</f>
        <v/>
      </c>
      <c r="F50" s="38" t="str">
        <f>IF(tbCronograma[[#This Row],[Término real]]="","",tbCronograma[[#This Row],[Término real]])</f>
        <v/>
      </c>
      <c r="NH50" s="59" t="s">
        <v>89</v>
      </c>
    </row>
    <row r="51" spans="2:372" ht="24.95" customHeight="1" x14ac:dyDescent="0.25">
      <c r="B51" s="37" t="str">
        <f>IF(tbCronograma[[#This Row],[Nome da tarefa]]="","",tbCronograma[[#This Row],[Nome da tarefa]])</f>
        <v/>
      </c>
      <c r="C51" s="38" t="str">
        <f>IF(tbCronograma[[#This Row],[Início previsto]]="","",tbCronograma[[#This Row],[Início previsto]])</f>
        <v/>
      </c>
      <c r="D51" s="38" t="str">
        <f>IF(tbCronograma[[#This Row],[Término previsto]]="","",tbCronograma[[#This Row],[Término previsto]])</f>
        <v/>
      </c>
      <c r="E51" s="38" t="str">
        <f>IF(tbCronograma[[#This Row],[Início real]]="","",tbCronograma[[#This Row],[Início real]])</f>
        <v/>
      </c>
      <c r="F51" s="38" t="str">
        <f>IF(tbCronograma[[#This Row],[Término real]]="","",tbCronograma[[#This Row],[Término real]])</f>
        <v/>
      </c>
      <c r="NH51" s="59" t="s">
        <v>89</v>
      </c>
    </row>
    <row r="52" spans="2:372" ht="24.95" customHeight="1" x14ac:dyDescent="0.25">
      <c r="B52" s="37" t="str">
        <f>IF(tbCronograma[[#This Row],[Nome da tarefa]]="","",tbCronograma[[#This Row],[Nome da tarefa]])</f>
        <v/>
      </c>
      <c r="C52" s="38" t="str">
        <f>IF(tbCronograma[[#This Row],[Início previsto]]="","",tbCronograma[[#This Row],[Início previsto]])</f>
        <v/>
      </c>
      <c r="D52" s="38" t="str">
        <f>IF(tbCronograma[[#This Row],[Término previsto]]="","",tbCronograma[[#This Row],[Término previsto]])</f>
        <v/>
      </c>
      <c r="E52" s="38" t="str">
        <f>IF(tbCronograma[[#This Row],[Início real]]="","",tbCronograma[[#This Row],[Início real]])</f>
        <v/>
      </c>
      <c r="F52" s="38" t="str">
        <f>IF(tbCronograma[[#This Row],[Término real]]="","",tbCronograma[[#This Row],[Término real]])</f>
        <v/>
      </c>
      <c r="NH52" s="59" t="s">
        <v>89</v>
      </c>
    </row>
    <row r="53" spans="2:372" ht="24.95" customHeight="1" x14ac:dyDescent="0.25">
      <c r="B53" s="37" t="str">
        <f>IF(tbCronograma[[#This Row],[Nome da tarefa]]="","",tbCronograma[[#This Row],[Nome da tarefa]])</f>
        <v/>
      </c>
      <c r="C53" s="38" t="str">
        <f>IF(tbCronograma[[#This Row],[Início previsto]]="","",tbCronograma[[#This Row],[Início previsto]])</f>
        <v/>
      </c>
      <c r="D53" s="38" t="str">
        <f>IF(tbCronograma[[#This Row],[Término previsto]]="","",tbCronograma[[#This Row],[Término previsto]])</f>
        <v/>
      </c>
      <c r="E53" s="38" t="str">
        <f>IF(tbCronograma[[#This Row],[Início real]]="","",tbCronograma[[#This Row],[Início real]])</f>
        <v/>
      </c>
      <c r="F53" s="38" t="str">
        <f>IF(tbCronograma[[#This Row],[Término real]]="","",tbCronograma[[#This Row],[Término real]])</f>
        <v/>
      </c>
      <c r="NH53" s="59" t="s">
        <v>89</v>
      </c>
    </row>
    <row r="54" spans="2:372" ht="24.95" customHeight="1" x14ac:dyDescent="0.25">
      <c r="B54" s="37" t="str">
        <f>IF(tbCronograma[[#This Row],[Nome da tarefa]]="","",tbCronograma[[#This Row],[Nome da tarefa]])</f>
        <v/>
      </c>
      <c r="C54" s="38" t="str">
        <f>IF(tbCronograma[[#This Row],[Início previsto]]="","",tbCronograma[[#This Row],[Início previsto]])</f>
        <v/>
      </c>
      <c r="D54" s="38" t="str">
        <f>IF(tbCronograma[[#This Row],[Término previsto]]="","",tbCronograma[[#This Row],[Término previsto]])</f>
        <v/>
      </c>
      <c r="E54" s="38" t="str">
        <f>IF(tbCronograma[[#This Row],[Início real]]="","",tbCronograma[[#This Row],[Início real]])</f>
        <v/>
      </c>
      <c r="F54" s="38" t="str">
        <f>IF(tbCronograma[[#This Row],[Término real]]="","",tbCronograma[[#This Row],[Término real]])</f>
        <v/>
      </c>
      <c r="NH54" s="59" t="s">
        <v>89</v>
      </c>
    </row>
    <row r="55" spans="2:372" ht="24.95" customHeight="1" x14ac:dyDescent="0.25">
      <c r="B55" s="37" t="str">
        <f>IF(tbCronograma[[#This Row],[Nome da tarefa]]="","",tbCronograma[[#This Row],[Nome da tarefa]])</f>
        <v/>
      </c>
      <c r="C55" s="38" t="str">
        <f>IF(tbCronograma[[#This Row],[Início previsto]]="","",tbCronograma[[#This Row],[Início previsto]])</f>
        <v/>
      </c>
      <c r="D55" s="38" t="str">
        <f>IF(tbCronograma[[#This Row],[Término previsto]]="","",tbCronograma[[#This Row],[Término previsto]])</f>
        <v/>
      </c>
      <c r="E55" s="38" t="str">
        <f>IF(tbCronograma[[#This Row],[Início real]]="","",tbCronograma[[#This Row],[Início real]])</f>
        <v/>
      </c>
      <c r="F55" s="38" t="str">
        <f>IF(tbCronograma[[#This Row],[Término real]]="","",tbCronograma[[#This Row],[Término real]])</f>
        <v/>
      </c>
      <c r="NH55" s="59" t="s">
        <v>89</v>
      </c>
    </row>
    <row r="56" spans="2:372" ht="24.95" customHeight="1" x14ac:dyDescent="0.25">
      <c r="B56" s="37" t="str">
        <f>IF(tbCronograma[[#This Row],[Nome da tarefa]]="","",tbCronograma[[#This Row],[Nome da tarefa]])</f>
        <v/>
      </c>
      <c r="C56" s="38" t="str">
        <f>IF(tbCronograma[[#This Row],[Início previsto]]="","",tbCronograma[[#This Row],[Início previsto]])</f>
        <v/>
      </c>
      <c r="D56" s="38" t="str">
        <f>IF(tbCronograma[[#This Row],[Término previsto]]="","",tbCronograma[[#This Row],[Término previsto]])</f>
        <v/>
      </c>
      <c r="E56" s="38" t="str">
        <f>IF(tbCronograma[[#This Row],[Início real]]="","",tbCronograma[[#This Row],[Início real]])</f>
        <v/>
      </c>
      <c r="F56" s="38" t="str">
        <f>IF(tbCronograma[[#This Row],[Término real]]="","",tbCronograma[[#This Row],[Término real]])</f>
        <v/>
      </c>
      <c r="NH56" s="59" t="s">
        <v>89</v>
      </c>
    </row>
    <row r="57" spans="2:372" ht="24.95" customHeight="1" x14ac:dyDescent="0.25">
      <c r="B57" s="37" t="str">
        <f>IF(tbCronograma[[#This Row],[Nome da tarefa]]="","",tbCronograma[[#This Row],[Nome da tarefa]])</f>
        <v/>
      </c>
      <c r="C57" s="38" t="str">
        <f>IF(tbCronograma[[#This Row],[Início previsto]]="","",tbCronograma[[#This Row],[Início previsto]])</f>
        <v/>
      </c>
      <c r="D57" s="38" t="str">
        <f>IF(tbCronograma[[#This Row],[Término previsto]]="","",tbCronograma[[#This Row],[Término previsto]])</f>
        <v/>
      </c>
      <c r="E57" s="38" t="str">
        <f>IF(tbCronograma[[#This Row],[Início real]]="","",tbCronograma[[#This Row],[Início real]])</f>
        <v/>
      </c>
      <c r="F57" s="38" t="str">
        <f>IF(tbCronograma[[#This Row],[Término real]]="","",tbCronograma[[#This Row],[Término real]])</f>
        <v/>
      </c>
      <c r="NH57" s="59" t="s">
        <v>89</v>
      </c>
    </row>
    <row r="58" spans="2:372" ht="24.95" customHeight="1" x14ac:dyDescent="0.25">
      <c r="B58" s="37" t="str">
        <f>IF(tbCronograma[[#This Row],[Nome da tarefa]]="","",tbCronograma[[#This Row],[Nome da tarefa]])</f>
        <v/>
      </c>
      <c r="C58" s="38" t="str">
        <f>IF(tbCronograma[[#This Row],[Início previsto]]="","",tbCronograma[[#This Row],[Início previsto]])</f>
        <v/>
      </c>
      <c r="D58" s="38" t="str">
        <f>IF(tbCronograma[[#This Row],[Término previsto]]="","",tbCronograma[[#This Row],[Término previsto]])</f>
        <v/>
      </c>
      <c r="E58" s="38" t="str">
        <f>IF(tbCronograma[[#This Row],[Início real]]="","",tbCronograma[[#This Row],[Início real]])</f>
        <v/>
      </c>
      <c r="F58" s="38" t="str">
        <f>IF(tbCronograma[[#This Row],[Término real]]="","",tbCronograma[[#This Row],[Término real]])</f>
        <v/>
      </c>
      <c r="NH58" s="59" t="s">
        <v>89</v>
      </c>
    </row>
    <row r="59" spans="2:372" ht="24.95" customHeight="1" x14ac:dyDescent="0.25">
      <c r="B59" s="37" t="str">
        <f>IF(tbCronograma[[#This Row],[Nome da tarefa]]="","",tbCronograma[[#This Row],[Nome da tarefa]])</f>
        <v/>
      </c>
      <c r="C59" s="38" t="str">
        <f>IF(tbCronograma[[#This Row],[Início previsto]]="","",tbCronograma[[#This Row],[Início previsto]])</f>
        <v/>
      </c>
      <c r="D59" s="38" t="str">
        <f>IF(tbCronograma[[#This Row],[Término previsto]]="","",tbCronograma[[#This Row],[Término previsto]])</f>
        <v/>
      </c>
      <c r="E59" s="38" t="str">
        <f>IF(tbCronograma[[#This Row],[Início real]]="","",tbCronograma[[#This Row],[Início real]])</f>
        <v/>
      </c>
      <c r="F59" s="38" t="str">
        <f>IF(tbCronograma[[#This Row],[Término real]]="","",tbCronograma[[#This Row],[Término real]])</f>
        <v/>
      </c>
      <c r="NH59" s="59" t="s">
        <v>89</v>
      </c>
    </row>
    <row r="60" spans="2:372" ht="24.95" customHeight="1" x14ac:dyDescent="0.25">
      <c r="B60" s="37" t="str">
        <f>IF(tbCronograma[[#This Row],[Nome da tarefa]]="","",tbCronograma[[#This Row],[Nome da tarefa]])</f>
        <v/>
      </c>
      <c r="C60" s="38" t="str">
        <f>IF(tbCronograma[[#This Row],[Início previsto]]="","",tbCronograma[[#This Row],[Início previsto]])</f>
        <v/>
      </c>
      <c r="D60" s="38" t="str">
        <f>IF(tbCronograma[[#This Row],[Término previsto]]="","",tbCronograma[[#This Row],[Término previsto]])</f>
        <v/>
      </c>
      <c r="E60" s="38" t="str">
        <f>IF(tbCronograma[[#This Row],[Início real]]="","",tbCronograma[[#This Row],[Início real]])</f>
        <v/>
      </c>
      <c r="F60" s="38" t="str">
        <f>IF(tbCronograma[[#This Row],[Término real]]="","",tbCronograma[[#This Row],[Término real]])</f>
        <v/>
      </c>
      <c r="NH60" s="59" t="s">
        <v>89</v>
      </c>
    </row>
    <row r="61" spans="2:372" ht="24.95" customHeight="1" x14ac:dyDescent="0.25">
      <c r="B61" s="37" t="str">
        <f>IF(tbCronograma[[#This Row],[Nome da tarefa]]="","",tbCronograma[[#This Row],[Nome da tarefa]])</f>
        <v/>
      </c>
      <c r="C61" s="38" t="str">
        <f>IF(tbCronograma[[#This Row],[Início previsto]]="","",tbCronograma[[#This Row],[Início previsto]])</f>
        <v/>
      </c>
      <c r="D61" s="38" t="str">
        <f>IF(tbCronograma[[#This Row],[Término previsto]]="","",tbCronograma[[#This Row],[Término previsto]])</f>
        <v/>
      </c>
      <c r="E61" s="38" t="str">
        <f>IF(tbCronograma[[#This Row],[Início real]]="","",tbCronograma[[#This Row],[Início real]])</f>
        <v/>
      </c>
      <c r="F61" s="38" t="str">
        <f>IF(tbCronograma[[#This Row],[Término real]]="","",tbCronograma[[#This Row],[Término real]])</f>
        <v/>
      </c>
      <c r="NH61" s="59" t="s">
        <v>89</v>
      </c>
    </row>
    <row r="62" spans="2:372" ht="24.95" customHeight="1" x14ac:dyDescent="0.25">
      <c r="B62" s="37" t="str">
        <f>IF(tbCronograma[[#This Row],[Nome da tarefa]]="","",tbCronograma[[#This Row],[Nome da tarefa]])</f>
        <v/>
      </c>
      <c r="C62" s="38" t="str">
        <f>IF(tbCronograma[[#This Row],[Início previsto]]="","",tbCronograma[[#This Row],[Início previsto]])</f>
        <v/>
      </c>
      <c r="D62" s="38" t="str">
        <f>IF(tbCronograma[[#This Row],[Término previsto]]="","",tbCronograma[[#This Row],[Término previsto]])</f>
        <v/>
      </c>
      <c r="E62" s="38" t="str">
        <f>IF(tbCronograma[[#This Row],[Início real]]="","",tbCronograma[[#This Row],[Início real]])</f>
        <v/>
      </c>
      <c r="F62" s="38" t="str">
        <f>IF(tbCronograma[[#This Row],[Término real]]="","",tbCronograma[[#This Row],[Término real]])</f>
        <v/>
      </c>
      <c r="NH62" s="59" t="s">
        <v>89</v>
      </c>
    </row>
    <row r="63" spans="2:372" ht="24.95" customHeight="1" x14ac:dyDescent="0.25">
      <c r="B63" s="37" t="str">
        <f>IF(tbCronograma[[#This Row],[Nome da tarefa]]="","",tbCronograma[[#This Row],[Nome da tarefa]])</f>
        <v/>
      </c>
      <c r="C63" s="38" t="str">
        <f>IF(tbCronograma[[#This Row],[Início previsto]]="","",tbCronograma[[#This Row],[Início previsto]])</f>
        <v/>
      </c>
      <c r="D63" s="38" t="str">
        <f>IF(tbCronograma[[#This Row],[Término previsto]]="","",tbCronograma[[#This Row],[Término previsto]])</f>
        <v/>
      </c>
      <c r="E63" s="38" t="str">
        <f>IF(tbCronograma[[#This Row],[Início real]]="","",tbCronograma[[#This Row],[Início real]])</f>
        <v/>
      </c>
      <c r="F63" s="38" t="str">
        <f>IF(tbCronograma[[#This Row],[Término real]]="","",tbCronograma[[#This Row],[Término real]])</f>
        <v/>
      </c>
      <c r="NH63" s="59" t="s">
        <v>89</v>
      </c>
    </row>
    <row r="64" spans="2:372" ht="24.95" customHeight="1" x14ac:dyDescent="0.25">
      <c r="B64" s="37" t="str">
        <f>IF(tbCronograma[[#This Row],[Nome da tarefa]]="","",tbCronograma[[#This Row],[Nome da tarefa]])</f>
        <v/>
      </c>
      <c r="C64" s="38" t="str">
        <f>IF(tbCronograma[[#This Row],[Início previsto]]="","",tbCronograma[[#This Row],[Início previsto]])</f>
        <v/>
      </c>
      <c r="D64" s="38" t="str">
        <f>IF(tbCronograma[[#This Row],[Término previsto]]="","",tbCronograma[[#This Row],[Término previsto]])</f>
        <v/>
      </c>
      <c r="E64" s="38" t="str">
        <f>IF(tbCronograma[[#This Row],[Início real]]="","",tbCronograma[[#This Row],[Início real]])</f>
        <v/>
      </c>
      <c r="F64" s="38" t="str">
        <f>IF(tbCronograma[[#This Row],[Término real]]="","",tbCronograma[[#This Row],[Término real]])</f>
        <v/>
      </c>
      <c r="NH64" s="59" t="s">
        <v>89</v>
      </c>
    </row>
    <row r="65" spans="2:372" ht="24.95" customHeight="1" x14ac:dyDescent="0.25">
      <c r="B65" s="37" t="str">
        <f>IF(tbCronograma[[#This Row],[Nome da tarefa]]="","",tbCronograma[[#This Row],[Nome da tarefa]])</f>
        <v/>
      </c>
      <c r="C65" s="38" t="str">
        <f>IF(tbCronograma[[#This Row],[Início previsto]]="","",tbCronograma[[#This Row],[Início previsto]])</f>
        <v/>
      </c>
      <c r="D65" s="38" t="str">
        <f>IF(tbCronograma[[#This Row],[Término previsto]]="","",tbCronograma[[#This Row],[Término previsto]])</f>
        <v/>
      </c>
      <c r="E65" s="38" t="str">
        <f>IF(tbCronograma[[#This Row],[Início real]]="","",tbCronograma[[#This Row],[Início real]])</f>
        <v/>
      </c>
      <c r="F65" s="38" t="str">
        <f>IF(tbCronograma[[#This Row],[Término real]]="","",tbCronograma[[#This Row],[Término real]])</f>
        <v/>
      </c>
      <c r="NH65" s="59" t="s">
        <v>89</v>
      </c>
    </row>
    <row r="66" spans="2:372" ht="24.95" customHeight="1" x14ac:dyDescent="0.25">
      <c r="B66" s="37" t="str">
        <f>IF(tbCronograma[[#This Row],[Nome da tarefa]]="","",tbCronograma[[#This Row],[Nome da tarefa]])</f>
        <v/>
      </c>
      <c r="C66" s="38" t="str">
        <f>IF(tbCronograma[[#This Row],[Início previsto]]="","",tbCronograma[[#This Row],[Início previsto]])</f>
        <v/>
      </c>
      <c r="D66" s="38" t="str">
        <f>IF(tbCronograma[[#This Row],[Término previsto]]="","",tbCronograma[[#This Row],[Término previsto]])</f>
        <v/>
      </c>
      <c r="E66" s="38" t="str">
        <f>IF(tbCronograma[[#This Row],[Início real]]="","",tbCronograma[[#This Row],[Início real]])</f>
        <v/>
      </c>
      <c r="F66" s="38" t="str">
        <f>IF(tbCronograma[[#This Row],[Término real]]="","",tbCronograma[[#This Row],[Término real]])</f>
        <v/>
      </c>
      <c r="NH66" s="59" t="s">
        <v>89</v>
      </c>
    </row>
    <row r="67" spans="2:372" ht="24.95" customHeight="1" x14ac:dyDescent="0.25">
      <c r="B67" s="37" t="str">
        <f>IF(tbCronograma[[#This Row],[Nome da tarefa]]="","",tbCronograma[[#This Row],[Nome da tarefa]])</f>
        <v/>
      </c>
      <c r="C67" s="38" t="str">
        <f>IF(tbCronograma[[#This Row],[Início previsto]]="","",tbCronograma[[#This Row],[Início previsto]])</f>
        <v/>
      </c>
      <c r="D67" s="38" t="str">
        <f>IF(tbCronograma[[#This Row],[Término previsto]]="","",tbCronograma[[#This Row],[Término previsto]])</f>
        <v/>
      </c>
      <c r="E67" s="38" t="str">
        <f>IF(tbCronograma[[#This Row],[Início real]]="","",tbCronograma[[#This Row],[Início real]])</f>
        <v/>
      </c>
      <c r="F67" s="38" t="str">
        <f>IF(tbCronograma[[#This Row],[Término real]]="","",tbCronograma[[#This Row],[Término real]])</f>
        <v/>
      </c>
      <c r="NH67" s="59" t="s">
        <v>89</v>
      </c>
    </row>
    <row r="68" spans="2:372" ht="24.95" customHeight="1" x14ac:dyDescent="0.25">
      <c r="B68" s="37" t="str">
        <f>IF(tbCronograma[[#This Row],[Nome da tarefa]]="","",tbCronograma[[#This Row],[Nome da tarefa]])</f>
        <v/>
      </c>
      <c r="C68" s="38" t="str">
        <f>IF(tbCronograma[[#This Row],[Início previsto]]="","",tbCronograma[[#This Row],[Início previsto]])</f>
        <v/>
      </c>
      <c r="D68" s="38" t="str">
        <f>IF(tbCronograma[[#This Row],[Término previsto]]="","",tbCronograma[[#This Row],[Término previsto]])</f>
        <v/>
      </c>
      <c r="E68" s="38" t="str">
        <f>IF(tbCronograma[[#This Row],[Início real]]="","",tbCronograma[[#This Row],[Início real]])</f>
        <v/>
      </c>
      <c r="F68" s="38" t="str">
        <f>IF(tbCronograma[[#This Row],[Término real]]="","",tbCronograma[[#This Row],[Término real]])</f>
        <v/>
      </c>
      <c r="NH68" s="59" t="s">
        <v>89</v>
      </c>
    </row>
    <row r="69" spans="2:372" ht="24.95" customHeight="1" x14ac:dyDescent="0.25">
      <c r="B69" s="37" t="str">
        <f>IF(tbCronograma[[#This Row],[Nome da tarefa]]="","",tbCronograma[[#This Row],[Nome da tarefa]])</f>
        <v/>
      </c>
      <c r="C69" s="38" t="str">
        <f>IF(tbCronograma[[#This Row],[Início previsto]]="","",tbCronograma[[#This Row],[Início previsto]])</f>
        <v/>
      </c>
      <c r="D69" s="38" t="str">
        <f>IF(tbCronograma[[#This Row],[Término previsto]]="","",tbCronograma[[#This Row],[Término previsto]])</f>
        <v/>
      </c>
      <c r="E69" s="38" t="str">
        <f>IF(tbCronograma[[#This Row],[Início real]]="","",tbCronograma[[#This Row],[Início real]])</f>
        <v/>
      </c>
      <c r="F69" s="38" t="str">
        <f>IF(tbCronograma[[#This Row],[Término real]]="","",tbCronograma[[#This Row],[Término real]])</f>
        <v/>
      </c>
      <c r="NH69" s="59" t="s">
        <v>89</v>
      </c>
    </row>
    <row r="70" spans="2:372" ht="24.95" customHeight="1" x14ac:dyDescent="0.25">
      <c r="B70" s="37" t="str">
        <f>IF(tbCronograma[[#This Row],[Nome da tarefa]]="","",tbCronograma[[#This Row],[Nome da tarefa]])</f>
        <v/>
      </c>
      <c r="C70" s="38" t="str">
        <f>IF(tbCronograma[[#This Row],[Início previsto]]="","",tbCronograma[[#This Row],[Início previsto]])</f>
        <v/>
      </c>
      <c r="D70" s="38" t="str">
        <f>IF(tbCronograma[[#This Row],[Término previsto]]="","",tbCronograma[[#This Row],[Término previsto]])</f>
        <v/>
      </c>
      <c r="E70" s="38" t="str">
        <f>IF(tbCronograma[[#This Row],[Início real]]="","",tbCronograma[[#This Row],[Início real]])</f>
        <v/>
      </c>
      <c r="F70" s="38" t="str">
        <f>IF(tbCronograma[[#This Row],[Término real]]="","",tbCronograma[[#This Row],[Término real]])</f>
        <v/>
      </c>
      <c r="NH70" s="59" t="s">
        <v>89</v>
      </c>
    </row>
    <row r="71" spans="2:372" ht="24.95" customHeight="1" x14ac:dyDescent="0.25">
      <c r="B71" s="37" t="str">
        <f>IF(tbCronograma[[#This Row],[Nome da tarefa]]="","",tbCronograma[[#This Row],[Nome da tarefa]])</f>
        <v/>
      </c>
      <c r="C71" s="38" t="str">
        <f>IF(tbCronograma[[#This Row],[Início previsto]]="","",tbCronograma[[#This Row],[Início previsto]])</f>
        <v/>
      </c>
      <c r="D71" s="38" t="str">
        <f>IF(tbCronograma[[#This Row],[Término previsto]]="","",tbCronograma[[#This Row],[Término previsto]])</f>
        <v/>
      </c>
      <c r="E71" s="38" t="str">
        <f>IF(tbCronograma[[#This Row],[Início real]]="","",tbCronograma[[#This Row],[Início real]])</f>
        <v/>
      </c>
      <c r="F71" s="38" t="str">
        <f>IF(tbCronograma[[#This Row],[Término real]]="","",tbCronograma[[#This Row],[Término real]])</f>
        <v/>
      </c>
      <c r="NH71" s="59" t="s">
        <v>89</v>
      </c>
    </row>
    <row r="72" spans="2:372" ht="24.95" customHeight="1" x14ac:dyDescent="0.25">
      <c r="B72" s="37" t="str">
        <f>IF(tbCronograma[[#This Row],[Nome da tarefa]]="","",tbCronograma[[#This Row],[Nome da tarefa]])</f>
        <v/>
      </c>
      <c r="C72" s="38" t="str">
        <f>IF(tbCronograma[[#This Row],[Início previsto]]="","",tbCronograma[[#This Row],[Início previsto]])</f>
        <v/>
      </c>
      <c r="D72" s="38" t="str">
        <f>IF(tbCronograma[[#This Row],[Término previsto]]="","",tbCronograma[[#This Row],[Término previsto]])</f>
        <v/>
      </c>
      <c r="E72" s="38" t="str">
        <f>IF(tbCronograma[[#This Row],[Início real]]="","",tbCronograma[[#This Row],[Início real]])</f>
        <v/>
      </c>
      <c r="F72" s="38" t="str">
        <f>IF(tbCronograma[[#This Row],[Término real]]="","",tbCronograma[[#This Row],[Término real]])</f>
        <v/>
      </c>
      <c r="NH72" s="59" t="s">
        <v>89</v>
      </c>
    </row>
    <row r="73" spans="2:372" ht="24.95" customHeight="1" x14ac:dyDescent="0.25">
      <c r="B73" s="37" t="str">
        <f>IF(tbCronograma[[#This Row],[Nome da tarefa]]="","",tbCronograma[[#This Row],[Nome da tarefa]])</f>
        <v/>
      </c>
      <c r="C73" s="38" t="str">
        <f>IF(tbCronograma[[#This Row],[Início previsto]]="","",tbCronograma[[#This Row],[Início previsto]])</f>
        <v/>
      </c>
      <c r="D73" s="38" t="str">
        <f>IF(tbCronograma[[#This Row],[Término previsto]]="","",tbCronograma[[#This Row],[Término previsto]])</f>
        <v/>
      </c>
      <c r="E73" s="38" t="str">
        <f>IF(tbCronograma[[#This Row],[Início real]]="","",tbCronograma[[#This Row],[Início real]])</f>
        <v/>
      </c>
      <c r="F73" s="38" t="str">
        <f>IF(tbCronograma[[#This Row],[Término real]]="","",tbCronograma[[#This Row],[Término real]])</f>
        <v/>
      </c>
      <c r="NH73" s="59" t="s">
        <v>89</v>
      </c>
    </row>
    <row r="74" spans="2:372" ht="24.95" customHeight="1" x14ac:dyDescent="0.25">
      <c r="B74" s="37" t="str">
        <f>IF(tbCronograma[[#This Row],[Nome da tarefa]]="","",tbCronograma[[#This Row],[Nome da tarefa]])</f>
        <v/>
      </c>
      <c r="C74" s="38" t="str">
        <f>IF(tbCronograma[[#This Row],[Início previsto]]="","",tbCronograma[[#This Row],[Início previsto]])</f>
        <v/>
      </c>
      <c r="D74" s="38" t="str">
        <f>IF(tbCronograma[[#This Row],[Término previsto]]="","",tbCronograma[[#This Row],[Término previsto]])</f>
        <v/>
      </c>
      <c r="E74" s="38" t="str">
        <f>IF(tbCronograma[[#This Row],[Início real]]="","",tbCronograma[[#This Row],[Início real]])</f>
        <v/>
      </c>
      <c r="F74" s="38" t="str">
        <f>IF(tbCronograma[[#This Row],[Término real]]="","",tbCronograma[[#This Row],[Término real]])</f>
        <v/>
      </c>
      <c r="NH74" s="59" t="s">
        <v>89</v>
      </c>
    </row>
    <row r="75" spans="2:372" ht="24.95" customHeight="1" x14ac:dyDescent="0.25">
      <c r="B75" s="37" t="str">
        <f>IF(tbCronograma[[#This Row],[Nome da tarefa]]="","",tbCronograma[[#This Row],[Nome da tarefa]])</f>
        <v/>
      </c>
      <c r="C75" s="38" t="str">
        <f>IF(tbCronograma[[#This Row],[Início previsto]]="","",tbCronograma[[#This Row],[Início previsto]])</f>
        <v/>
      </c>
      <c r="D75" s="38" t="str">
        <f>IF(tbCronograma[[#This Row],[Término previsto]]="","",tbCronograma[[#This Row],[Término previsto]])</f>
        <v/>
      </c>
      <c r="E75" s="38" t="str">
        <f>IF(tbCronograma[[#This Row],[Início real]]="","",tbCronograma[[#This Row],[Início real]])</f>
        <v/>
      </c>
      <c r="F75" s="38" t="str">
        <f>IF(tbCronograma[[#This Row],[Término real]]="","",tbCronograma[[#This Row],[Término real]])</f>
        <v/>
      </c>
      <c r="NH75" s="59" t="s">
        <v>89</v>
      </c>
    </row>
    <row r="76" spans="2:372" ht="24.95" customHeight="1" x14ac:dyDescent="0.25">
      <c r="B76" s="37" t="str">
        <f>IF(tbCronograma[[#This Row],[Nome da tarefa]]="","",tbCronograma[[#This Row],[Nome da tarefa]])</f>
        <v/>
      </c>
      <c r="C76" s="38" t="str">
        <f>IF(tbCronograma[[#This Row],[Início previsto]]="","",tbCronograma[[#This Row],[Início previsto]])</f>
        <v/>
      </c>
      <c r="D76" s="38" t="str">
        <f>IF(tbCronograma[[#This Row],[Término previsto]]="","",tbCronograma[[#This Row],[Término previsto]])</f>
        <v/>
      </c>
      <c r="E76" s="38" t="str">
        <f>IF(tbCronograma[[#This Row],[Início real]]="","",tbCronograma[[#This Row],[Início real]])</f>
        <v/>
      </c>
      <c r="F76" s="38" t="str">
        <f>IF(tbCronograma[[#This Row],[Término real]]="","",tbCronograma[[#This Row],[Término real]])</f>
        <v/>
      </c>
      <c r="NH76" s="59" t="s">
        <v>89</v>
      </c>
    </row>
    <row r="77" spans="2:372" ht="24.95" customHeight="1" x14ac:dyDescent="0.25">
      <c r="B77" s="37" t="str">
        <f>IF(tbCronograma[[#This Row],[Nome da tarefa]]="","",tbCronograma[[#This Row],[Nome da tarefa]])</f>
        <v/>
      </c>
      <c r="C77" s="38" t="str">
        <f>IF(tbCronograma[[#This Row],[Início previsto]]="","",tbCronograma[[#This Row],[Início previsto]])</f>
        <v/>
      </c>
      <c r="D77" s="38" t="str">
        <f>IF(tbCronograma[[#This Row],[Término previsto]]="","",tbCronograma[[#This Row],[Término previsto]])</f>
        <v/>
      </c>
      <c r="E77" s="38" t="str">
        <f>IF(tbCronograma[[#This Row],[Início real]]="","",tbCronograma[[#This Row],[Início real]])</f>
        <v/>
      </c>
      <c r="F77" s="38" t="str">
        <f>IF(tbCronograma[[#This Row],[Término real]]="","",tbCronograma[[#This Row],[Término real]])</f>
        <v/>
      </c>
      <c r="NH77" s="59" t="s">
        <v>89</v>
      </c>
    </row>
    <row r="78" spans="2:372" ht="24.95" customHeight="1" x14ac:dyDescent="0.25">
      <c r="B78" s="37" t="str">
        <f>IF(tbCronograma[[#This Row],[Nome da tarefa]]="","",tbCronograma[[#This Row],[Nome da tarefa]])</f>
        <v/>
      </c>
      <c r="C78" s="38" t="str">
        <f>IF(tbCronograma[[#This Row],[Início previsto]]="","",tbCronograma[[#This Row],[Início previsto]])</f>
        <v/>
      </c>
      <c r="D78" s="38" t="str">
        <f>IF(tbCronograma[[#This Row],[Término previsto]]="","",tbCronograma[[#This Row],[Término previsto]])</f>
        <v/>
      </c>
      <c r="E78" s="38" t="str">
        <f>IF(tbCronograma[[#This Row],[Início real]]="","",tbCronograma[[#This Row],[Início real]])</f>
        <v/>
      </c>
      <c r="F78" s="38" t="str">
        <f>IF(tbCronograma[[#This Row],[Término real]]="","",tbCronograma[[#This Row],[Término real]])</f>
        <v/>
      </c>
      <c r="NH78" s="59" t="s">
        <v>89</v>
      </c>
    </row>
    <row r="79" spans="2:372" ht="24.95" customHeight="1" x14ac:dyDescent="0.25">
      <c r="B79" s="37" t="str">
        <f>IF(tbCronograma[[#This Row],[Nome da tarefa]]="","",tbCronograma[[#This Row],[Nome da tarefa]])</f>
        <v/>
      </c>
      <c r="C79" s="38" t="str">
        <f>IF(tbCronograma[[#This Row],[Início previsto]]="","",tbCronograma[[#This Row],[Início previsto]])</f>
        <v/>
      </c>
      <c r="D79" s="38" t="str">
        <f>IF(tbCronograma[[#This Row],[Término previsto]]="","",tbCronograma[[#This Row],[Término previsto]])</f>
        <v/>
      </c>
      <c r="E79" s="38" t="str">
        <f>IF(tbCronograma[[#This Row],[Início real]]="","",tbCronograma[[#This Row],[Início real]])</f>
        <v/>
      </c>
      <c r="F79" s="38" t="str">
        <f>IF(tbCronograma[[#This Row],[Término real]]="","",tbCronograma[[#This Row],[Término real]])</f>
        <v/>
      </c>
      <c r="NH79" s="59" t="s">
        <v>89</v>
      </c>
    </row>
    <row r="80" spans="2:372" ht="24.95" customHeight="1" x14ac:dyDescent="0.25">
      <c r="B80" s="37" t="str">
        <f>IF(tbCronograma[[#This Row],[Nome da tarefa]]="","",tbCronograma[[#This Row],[Nome da tarefa]])</f>
        <v/>
      </c>
      <c r="C80" s="38" t="str">
        <f>IF(tbCronograma[[#This Row],[Início previsto]]="","",tbCronograma[[#This Row],[Início previsto]])</f>
        <v/>
      </c>
      <c r="D80" s="38" t="str">
        <f>IF(tbCronograma[[#This Row],[Término previsto]]="","",tbCronograma[[#This Row],[Término previsto]])</f>
        <v/>
      </c>
      <c r="E80" s="38" t="str">
        <f>IF(tbCronograma[[#This Row],[Início real]]="","",tbCronograma[[#This Row],[Início real]])</f>
        <v/>
      </c>
      <c r="F80" s="38" t="str">
        <f>IF(tbCronograma[[#This Row],[Término real]]="","",tbCronograma[[#This Row],[Término real]])</f>
        <v/>
      </c>
      <c r="NH80" s="59" t="s">
        <v>89</v>
      </c>
    </row>
    <row r="81" spans="2:372" ht="24.95" customHeight="1" x14ac:dyDescent="0.25">
      <c r="B81" s="37" t="str">
        <f>IF(tbCronograma[[#This Row],[Nome da tarefa]]="","",tbCronograma[[#This Row],[Nome da tarefa]])</f>
        <v/>
      </c>
      <c r="C81" s="38" t="str">
        <f>IF(tbCronograma[[#This Row],[Início previsto]]="","",tbCronograma[[#This Row],[Início previsto]])</f>
        <v/>
      </c>
      <c r="D81" s="38" t="str">
        <f>IF(tbCronograma[[#This Row],[Término previsto]]="","",tbCronograma[[#This Row],[Término previsto]])</f>
        <v/>
      </c>
      <c r="E81" s="38" t="str">
        <f>IF(tbCronograma[[#This Row],[Início real]]="","",tbCronograma[[#This Row],[Início real]])</f>
        <v/>
      </c>
      <c r="F81" s="38" t="str">
        <f>IF(tbCronograma[[#This Row],[Término real]]="","",tbCronograma[[#This Row],[Término real]])</f>
        <v/>
      </c>
      <c r="NH81" s="59" t="s">
        <v>89</v>
      </c>
    </row>
    <row r="82" spans="2:372" ht="24.95" customHeight="1" x14ac:dyDescent="0.25">
      <c r="B82" s="37" t="str">
        <f>IF(tbCronograma[[#This Row],[Nome da tarefa]]="","",tbCronograma[[#This Row],[Nome da tarefa]])</f>
        <v/>
      </c>
      <c r="C82" s="38" t="str">
        <f>IF(tbCronograma[[#This Row],[Início previsto]]="","",tbCronograma[[#This Row],[Início previsto]])</f>
        <v/>
      </c>
      <c r="D82" s="38" t="str">
        <f>IF(tbCronograma[[#This Row],[Término previsto]]="","",tbCronograma[[#This Row],[Término previsto]])</f>
        <v/>
      </c>
      <c r="E82" s="38" t="str">
        <f>IF(tbCronograma[[#This Row],[Início real]]="","",tbCronograma[[#This Row],[Início real]])</f>
        <v/>
      </c>
      <c r="F82" s="38" t="str">
        <f>IF(tbCronograma[[#This Row],[Término real]]="","",tbCronograma[[#This Row],[Término real]])</f>
        <v/>
      </c>
      <c r="NH82" s="59" t="s">
        <v>89</v>
      </c>
    </row>
    <row r="83" spans="2:372" ht="24.95" customHeight="1" x14ac:dyDescent="0.25">
      <c r="B83" s="37" t="str">
        <f>IF(tbCronograma[[#This Row],[Nome da tarefa]]="","",tbCronograma[[#This Row],[Nome da tarefa]])</f>
        <v/>
      </c>
      <c r="C83" s="38" t="str">
        <f>IF(tbCronograma[[#This Row],[Início previsto]]="","",tbCronograma[[#This Row],[Início previsto]])</f>
        <v/>
      </c>
      <c r="D83" s="38" t="str">
        <f>IF(tbCronograma[[#This Row],[Término previsto]]="","",tbCronograma[[#This Row],[Término previsto]])</f>
        <v/>
      </c>
      <c r="E83" s="38" t="str">
        <f>IF(tbCronograma[[#This Row],[Início real]]="","",tbCronograma[[#This Row],[Início real]])</f>
        <v/>
      </c>
      <c r="F83" s="38" t="str">
        <f>IF(tbCronograma[[#This Row],[Término real]]="","",tbCronograma[[#This Row],[Término real]])</f>
        <v/>
      </c>
      <c r="NH83" s="59" t="s">
        <v>89</v>
      </c>
    </row>
    <row r="84" spans="2:372" ht="24.95" customHeight="1" x14ac:dyDescent="0.25">
      <c r="B84" s="37" t="str">
        <f>IF(tbCronograma[[#This Row],[Nome da tarefa]]="","",tbCronograma[[#This Row],[Nome da tarefa]])</f>
        <v/>
      </c>
      <c r="C84" s="38" t="str">
        <f>IF(tbCronograma[[#This Row],[Início previsto]]="","",tbCronograma[[#This Row],[Início previsto]])</f>
        <v/>
      </c>
      <c r="D84" s="38" t="str">
        <f>IF(tbCronograma[[#This Row],[Término previsto]]="","",tbCronograma[[#This Row],[Término previsto]])</f>
        <v/>
      </c>
      <c r="E84" s="38" t="str">
        <f>IF(tbCronograma[[#This Row],[Início real]]="","",tbCronograma[[#This Row],[Início real]])</f>
        <v/>
      </c>
      <c r="F84" s="38" t="str">
        <f>IF(tbCronograma[[#This Row],[Término real]]="","",tbCronograma[[#This Row],[Término real]])</f>
        <v/>
      </c>
      <c r="NH84" s="59" t="s">
        <v>89</v>
      </c>
    </row>
    <row r="85" spans="2:372" ht="24.95" customHeight="1" x14ac:dyDescent="0.25">
      <c r="B85" s="37" t="str">
        <f>IF(tbCronograma[[#This Row],[Nome da tarefa]]="","",tbCronograma[[#This Row],[Nome da tarefa]])</f>
        <v/>
      </c>
      <c r="C85" s="38" t="str">
        <f>IF(tbCronograma[[#This Row],[Início previsto]]="","",tbCronograma[[#This Row],[Início previsto]])</f>
        <v/>
      </c>
      <c r="D85" s="38" t="str">
        <f>IF(tbCronograma[[#This Row],[Término previsto]]="","",tbCronograma[[#This Row],[Término previsto]])</f>
        <v/>
      </c>
      <c r="E85" s="38" t="str">
        <f>IF(tbCronograma[[#This Row],[Início real]]="","",tbCronograma[[#This Row],[Início real]])</f>
        <v/>
      </c>
      <c r="F85" s="38" t="str">
        <f>IF(tbCronograma[[#This Row],[Término real]]="","",tbCronograma[[#This Row],[Término real]])</f>
        <v/>
      </c>
      <c r="NH85" s="59" t="s">
        <v>89</v>
      </c>
    </row>
    <row r="86" spans="2:372" ht="24.95" customHeight="1" x14ac:dyDescent="0.25">
      <c r="B86" s="37" t="str">
        <f>IF(tbCronograma[[#This Row],[Nome da tarefa]]="","",tbCronograma[[#This Row],[Nome da tarefa]])</f>
        <v/>
      </c>
      <c r="C86" s="38" t="str">
        <f>IF(tbCronograma[[#This Row],[Início previsto]]="","",tbCronograma[[#This Row],[Início previsto]])</f>
        <v/>
      </c>
      <c r="D86" s="38" t="str">
        <f>IF(tbCronograma[[#This Row],[Término previsto]]="","",tbCronograma[[#This Row],[Término previsto]])</f>
        <v/>
      </c>
      <c r="E86" s="38" t="str">
        <f>IF(tbCronograma[[#This Row],[Início real]]="","",tbCronograma[[#This Row],[Início real]])</f>
        <v/>
      </c>
      <c r="F86" s="38" t="str">
        <f>IF(tbCronograma[[#This Row],[Término real]]="","",tbCronograma[[#This Row],[Término real]])</f>
        <v/>
      </c>
      <c r="NH86" s="59" t="s">
        <v>89</v>
      </c>
    </row>
    <row r="87" spans="2:372" ht="24.95" customHeight="1" x14ac:dyDescent="0.25">
      <c r="B87" s="37" t="str">
        <f>IF(tbCronograma[[#This Row],[Nome da tarefa]]="","",tbCronograma[[#This Row],[Nome da tarefa]])</f>
        <v/>
      </c>
      <c r="C87" s="38" t="str">
        <f>IF(tbCronograma[[#This Row],[Início previsto]]="","",tbCronograma[[#This Row],[Início previsto]])</f>
        <v/>
      </c>
      <c r="D87" s="38" t="str">
        <f>IF(tbCronograma[[#This Row],[Término previsto]]="","",tbCronograma[[#This Row],[Término previsto]])</f>
        <v/>
      </c>
      <c r="E87" s="38" t="str">
        <f>IF(tbCronograma[[#This Row],[Início real]]="","",tbCronograma[[#This Row],[Início real]])</f>
        <v/>
      </c>
      <c r="F87" s="38" t="str">
        <f>IF(tbCronograma[[#This Row],[Término real]]="","",tbCronograma[[#This Row],[Término real]])</f>
        <v/>
      </c>
      <c r="NH87" s="59" t="s">
        <v>89</v>
      </c>
    </row>
    <row r="88" spans="2:372" ht="24.95" customHeight="1" x14ac:dyDescent="0.25">
      <c r="B88" s="37" t="str">
        <f>IF(tbCronograma[[#This Row],[Nome da tarefa]]="","",tbCronograma[[#This Row],[Nome da tarefa]])</f>
        <v/>
      </c>
      <c r="C88" s="38" t="str">
        <f>IF(tbCronograma[[#This Row],[Início previsto]]="","",tbCronograma[[#This Row],[Início previsto]])</f>
        <v/>
      </c>
      <c r="D88" s="38" t="str">
        <f>IF(tbCronograma[[#This Row],[Término previsto]]="","",tbCronograma[[#This Row],[Término previsto]])</f>
        <v/>
      </c>
      <c r="E88" s="38" t="str">
        <f>IF(tbCronograma[[#This Row],[Início real]]="","",tbCronograma[[#This Row],[Início real]])</f>
        <v/>
      </c>
      <c r="F88" s="38" t="str">
        <f>IF(tbCronograma[[#This Row],[Término real]]="","",tbCronograma[[#This Row],[Término real]])</f>
        <v/>
      </c>
      <c r="NH88" s="59" t="s">
        <v>89</v>
      </c>
    </row>
    <row r="89" spans="2:372" ht="24.95" customHeight="1" x14ac:dyDescent="0.25">
      <c r="B89" s="37" t="str">
        <f>IF(tbCronograma[[#This Row],[Nome da tarefa]]="","",tbCronograma[[#This Row],[Nome da tarefa]])</f>
        <v/>
      </c>
      <c r="C89" s="38" t="str">
        <f>IF(tbCronograma[[#This Row],[Início previsto]]="","",tbCronograma[[#This Row],[Início previsto]])</f>
        <v/>
      </c>
      <c r="D89" s="38" t="str">
        <f>IF(tbCronograma[[#This Row],[Término previsto]]="","",tbCronograma[[#This Row],[Término previsto]])</f>
        <v/>
      </c>
      <c r="E89" s="38" t="str">
        <f>IF(tbCronograma[[#This Row],[Início real]]="","",tbCronograma[[#This Row],[Início real]])</f>
        <v/>
      </c>
      <c r="F89" s="38" t="str">
        <f>IF(tbCronograma[[#This Row],[Término real]]="","",tbCronograma[[#This Row],[Término real]])</f>
        <v/>
      </c>
      <c r="NH89" s="59" t="s">
        <v>89</v>
      </c>
    </row>
    <row r="90" spans="2:372" ht="24.95" customHeight="1" x14ac:dyDescent="0.25">
      <c r="B90" s="37" t="str">
        <f>IF(tbCronograma[[#This Row],[Nome da tarefa]]="","",tbCronograma[[#This Row],[Nome da tarefa]])</f>
        <v/>
      </c>
      <c r="C90" s="38" t="str">
        <f>IF(tbCronograma[[#This Row],[Início previsto]]="","",tbCronograma[[#This Row],[Início previsto]])</f>
        <v/>
      </c>
      <c r="D90" s="38" t="str">
        <f>IF(tbCronograma[[#This Row],[Término previsto]]="","",tbCronograma[[#This Row],[Término previsto]])</f>
        <v/>
      </c>
      <c r="E90" s="38" t="str">
        <f>IF(tbCronograma[[#This Row],[Início real]]="","",tbCronograma[[#This Row],[Início real]])</f>
        <v/>
      </c>
      <c r="F90" s="38" t="str">
        <f>IF(tbCronograma[[#This Row],[Término real]]="","",tbCronograma[[#This Row],[Término real]])</f>
        <v/>
      </c>
      <c r="NH90" s="59" t="s">
        <v>89</v>
      </c>
    </row>
    <row r="91" spans="2:372" ht="24.95" customHeight="1" x14ac:dyDescent="0.25">
      <c r="B91" s="37" t="str">
        <f>IF(tbCronograma[[#This Row],[Nome da tarefa]]="","",tbCronograma[[#This Row],[Nome da tarefa]])</f>
        <v/>
      </c>
      <c r="C91" s="38" t="str">
        <f>IF(tbCronograma[[#This Row],[Início previsto]]="","",tbCronograma[[#This Row],[Início previsto]])</f>
        <v/>
      </c>
      <c r="D91" s="38" t="str">
        <f>IF(tbCronograma[[#This Row],[Término previsto]]="","",tbCronograma[[#This Row],[Término previsto]])</f>
        <v/>
      </c>
      <c r="E91" s="38" t="str">
        <f>IF(tbCronograma[[#This Row],[Início real]]="","",tbCronograma[[#This Row],[Início real]])</f>
        <v/>
      </c>
      <c r="F91" s="38" t="str">
        <f>IF(tbCronograma[[#This Row],[Término real]]="","",tbCronograma[[#This Row],[Término real]])</f>
        <v/>
      </c>
      <c r="NH91" s="59" t="s">
        <v>89</v>
      </c>
    </row>
    <row r="92" spans="2:372" ht="24.95" customHeight="1" x14ac:dyDescent="0.25">
      <c r="B92" s="37" t="str">
        <f>IF(tbCronograma[[#This Row],[Nome da tarefa]]="","",tbCronograma[[#This Row],[Nome da tarefa]])</f>
        <v/>
      </c>
      <c r="C92" s="38" t="str">
        <f>IF(tbCronograma[[#This Row],[Início previsto]]="","",tbCronograma[[#This Row],[Início previsto]])</f>
        <v/>
      </c>
      <c r="D92" s="38" t="str">
        <f>IF(tbCronograma[[#This Row],[Término previsto]]="","",tbCronograma[[#This Row],[Término previsto]])</f>
        <v/>
      </c>
      <c r="E92" s="38" t="str">
        <f>IF(tbCronograma[[#This Row],[Início real]]="","",tbCronograma[[#This Row],[Início real]])</f>
        <v/>
      </c>
      <c r="F92" s="38" t="str">
        <f>IF(tbCronograma[[#This Row],[Término real]]="","",tbCronograma[[#This Row],[Término real]])</f>
        <v/>
      </c>
      <c r="NH92" s="59" t="s">
        <v>89</v>
      </c>
    </row>
    <row r="93" spans="2:372" ht="24.95" customHeight="1" x14ac:dyDescent="0.25">
      <c r="B93" s="37" t="str">
        <f>IF(tbCronograma[[#This Row],[Nome da tarefa]]="","",tbCronograma[[#This Row],[Nome da tarefa]])</f>
        <v/>
      </c>
      <c r="C93" s="38" t="str">
        <f>IF(tbCronograma[[#This Row],[Início previsto]]="","",tbCronograma[[#This Row],[Início previsto]])</f>
        <v/>
      </c>
      <c r="D93" s="38" t="str">
        <f>IF(tbCronograma[[#This Row],[Término previsto]]="","",tbCronograma[[#This Row],[Término previsto]])</f>
        <v/>
      </c>
      <c r="E93" s="38" t="str">
        <f>IF(tbCronograma[[#This Row],[Início real]]="","",tbCronograma[[#This Row],[Início real]])</f>
        <v/>
      </c>
      <c r="F93" s="38" t="str">
        <f>IF(tbCronograma[[#This Row],[Término real]]="","",tbCronograma[[#This Row],[Término real]])</f>
        <v/>
      </c>
      <c r="NH93" s="59" t="s">
        <v>89</v>
      </c>
    </row>
    <row r="94" spans="2:372" ht="24.95" customHeight="1" x14ac:dyDescent="0.25">
      <c r="B94" s="37" t="str">
        <f>IF(tbCronograma[[#This Row],[Nome da tarefa]]="","",tbCronograma[[#This Row],[Nome da tarefa]])</f>
        <v/>
      </c>
      <c r="C94" s="38" t="str">
        <f>IF(tbCronograma[[#This Row],[Início previsto]]="","",tbCronograma[[#This Row],[Início previsto]])</f>
        <v/>
      </c>
      <c r="D94" s="38" t="str">
        <f>IF(tbCronograma[[#This Row],[Término previsto]]="","",tbCronograma[[#This Row],[Término previsto]])</f>
        <v/>
      </c>
      <c r="E94" s="38" t="str">
        <f>IF(tbCronograma[[#This Row],[Início real]]="","",tbCronograma[[#This Row],[Início real]])</f>
        <v/>
      </c>
      <c r="F94" s="38" t="str">
        <f>IF(tbCronograma[[#This Row],[Término real]]="","",tbCronograma[[#This Row],[Término real]])</f>
        <v/>
      </c>
      <c r="NH94" s="59" t="s">
        <v>89</v>
      </c>
    </row>
    <row r="95" spans="2:372" ht="24.95" customHeight="1" x14ac:dyDescent="0.25">
      <c r="B95" s="37" t="str">
        <f>IF(tbCronograma[[#This Row],[Nome da tarefa]]="","",tbCronograma[[#This Row],[Nome da tarefa]])</f>
        <v/>
      </c>
      <c r="C95" s="38" t="str">
        <f>IF(tbCronograma[[#This Row],[Início previsto]]="","",tbCronograma[[#This Row],[Início previsto]])</f>
        <v/>
      </c>
      <c r="D95" s="38" t="str">
        <f>IF(tbCronograma[[#This Row],[Término previsto]]="","",tbCronograma[[#This Row],[Término previsto]])</f>
        <v/>
      </c>
      <c r="E95" s="38" t="str">
        <f>IF(tbCronograma[[#This Row],[Início real]]="","",tbCronograma[[#This Row],[Início real]])</f>
        <v/>
      </c>
      <c r="F95" s="38" t="str">
        <f>IF(tbCronograma[[#This Row],[Término real]]="","",tbCronograma[[#This Row],[Término real]])</f>
        <v/>
      </c>
      <c r="NH95" s="59" t="s">
        <v>89</v>
      </c>
    </row>
    <row r="96" spans="2:372" ht="24.95" customHeight="1" x14ac:dyDescent="0.25">
      <c r="B96" s="37" t="str">
        <f>IF(tbCronograma[[#This Row],[Nome da tarefa]]="","",tbCronograma[[#This Row],[Nome da tarefa]])</f>
        <v/>
      </c>
      <c r="C96" s="38" t="str">
        <f>IF(tbCronograma[[#This Row],[Início previsto]]="","",tbCronograma[[#This Row],[Início previsto]])</f>
        <v/>
      </c>
      <c r="D96" s="38" t="str">
        <f>IF(tbCronograma[[#This Row],[Término previsto]]="","",tbCronograma[[#This Row],[Término previsto]])</f>
        <v/>
      </c>
      <c r="E96" s="38" t="str">
        <f>IF(tbCronograma[[#This Row],[Início real]]="","",tbCronograma[[#This Row],[Início real]])</f>
        <v/>
      </c>
      <c r="F96" s="38" t="str">
        <f>IF(tbCronograma[[#This Row],[Término real]]="","",tbCronograma[[#This Row],[Término real]])</f>
        <v/>
      </c>
      <c r="NH96" s="59" t="s">
        <v>89</v>
      </c>
    </row>
    <row r="97" spans="2:372" ht="24.95" customHeight="1" x14ac:dyDescent="0.25">
      <c r="B97" s="37" t="str">
        <f>IF(tbCronograma[[#This Row],[Nome da tarefa]]="","",tbCronograma[[#This Row],[Nome da tarefa]])</f>
        <v/>
      </c>
      <c r="C97" s="38" t="str">
        <f>IF(tbCronograma[[#This Row],[Início previsto]]="","",tbCronograma[[#This Row],[Início previsto]])</f>
        <v/>
      </c>
      <c r="D97" s="38" t="str">
        <f>IF(tbCronograma[[#This Row],[Término previsto]]="","",tbCronograma[[#This Row],[Término previsto]])</f>
        <v/>
      </c>
      <c r="E97" s="38" t="str">
        <f>IF(tbCronograma[[#This Row],[Início real]]="","",tbCronograma[[#This Row],[Início real]])</f>
        <v/>
      </c>
      <c r="F97" s="38" t="str">
        <f>IF(tbCronograma[[#This Row],[Término real]]="","",tbCronograma[[#This Row],[Término real]])</f>
        <v/>
      </c>
      <c r="NH97" s="59" t="s">
        <v>89</v>
      </c>
    </row>
    <row r="98" spans="2:372" ht="24.95" customHeight="1" x14ac:dyDescent="0.25">
      <c r="B98" s="37" t="str">
        <f>IF(tbCronograma[[#This Row],[Nome da tarefa]]="","",tbCronograma[[#This Row],[Nome da tarefa]])</f>
        <v/>
      </c>
      <c r="C98" s="38" t="str">
        <f>IF(tbCronograma[[#This Row],[Início previsto]]="","",tbCronograma[[#This Row],[Início previsto]])</f>
        <v/>
      </c>
      <c r="D98" s="38" t="str">
        <f>IF(tbCronograma[[#This Row],[Término previsto]]="","",tbCronograma[[#This Row],[Término previsto]])</f>
        <v/>
      </c>
      <c r="E98" s="38" t="str">
        <f>IF(tbCronograma[[#This Row],[Início real]]="","",tbCronograma[[#This Row],[Início real]])</f>
        <v/>
      </c>
      <c r="F98" s="38" t="str">
        <f>IF(tbCronograma[[#This Row],[Término real]]="","",tbCronograma[[#This Row],[Término real]])</f>
        <v/>
      </c>
      <c r="NH98" s="59" t="s">
        <v>89</v>
      </c>
    </row>
    <row r="99" spans="2:372" ht="24.95" customHeight="1" x14ac:dyDescent="0.25">
      <c r="B99" s="37" t="str">
        <f>IF(tbCronograma[[#This Row],[Nome da tarefa]]="","",tbCronograma[[#This Row],[Nome da tarefa]])</f>
        <v/>
      </c>
      <c r="C99" s="38" t="str">
        <f>IF(tbCronograma[[#This Row],[Início previsto]]="","",tbCronograma[[#This Row],[Início previsto]])</f>
        <v/>
      </c>
      <c r="D99" s="38" t="str">
        <f>IF(tbCronograma[[#This Row],[Término previsto]]="","",tbCronograma[[#This Row],[Término previsto]])</f>
        <v/>
      </c>
      <c r="E99" s="38" t="str">
        <f>IF(tbCronograma[[#This Row],[Início real]]="","",tbCronograma[[#This Row],[Início real]])</f>
        <v/>
      </c>
      <c r="F99" s="38" t="str">
        <f>IF(tbCronograma[[#This Row],[Término real]]="","",tbCronograma[[#This Row],[Término real]])</f>
        <v/>
      </c>
      <c r="NH99" s="59" t="s">
        <v>89</v>
      </c>
    </row>
    <row r="100" spans="2:372" ht="24.95" customHeight="1" x14ac:dyDescent="0.25">
      <c r="B100" s="37" t="str">
        <f>IF(tbCronograma[[#This Row],[Nome da tarefa]]="","",tbCronograma[[#This Row],[Nome da tarefa]])</f>
        <v/>
      </c>
      <c r="C100" s="38" t="str">
        <f>IF(tbCronograma[[#This Row],[Início previsto]]="","",tbCronograma[[#This Row],[Início previsto]])</f>
        <v/>
      </c>
      <c r="D100" s="38" t="str">
        <f>IF(tbCronograma[[#This Row],[Término previsto]]="","",tbCronograma[[#This Row],[Término previsto]])</f>
        <v/>
      </c>
      <c r="E100" s="38" t="str">
        <f>IF(tbCronograma[[#This Row],[Início real]]="","",tbCronograma[[#This Row],[Início real]])</f>
        <v/>
      </c>
      <c r="F100" s="38" t="str">
        <f>IF(tbCronograma[[#This Row],[Término real]]="","",tbCronograma[[#This Row],[Término real]])</f>
        <v/>
      </c>
      <c r="NH100" s="59" t="s">
        <v>89</v>
      </c>
    </row>
    <row r="101" spans="2:372" ht="24.95" customHeight="1" x14ac:dyDescent="0.25">
      <c r="B101" s="37" t="str">
        <f>IF(tbCronograma[[#This Row],[Nome da tarefa]]="","",tbCronograma[[#This Row],[Nome da tarefa]])</f>
        <v/>
      </c>
      <c r="C101" s="38" t="str">
        <f>IF(tbCronograma[[#This Row],[Início previsto]]="","",tbCronograma[[#This Row],[Início previsto]])</f>
        <v/>
      </c>
      <c r="D101" s="38" t="str">
        <f>IF(tbCronograma[[#This Row],[Término previsto]]="","",tbCronograma[[#This Row],[Término previsto]])</f>
        <v/>
      </c>
      <c r="E101" s="38" t="str">
        <f>IF(tbCronograma[[#This Row],[Início real]]="","",tbCronograma[[#This Row],[Início real]])</f>
        <v/>
      </c>
      <c r="F101" s="38" t="str">
        <f>IF(tbCronograma[[#This Row],[Término real]]="","",tbCronograma[[#This Row],[Término real]])</f>
        <v/>
      </c>
      <c r="NH101" s="59" t="s">
        <v>89</v>
      </c>
    </row>
    <row r="102" spans="2:372" ht="24.95" customHeight="1" x14ac:dyDescent="0.25">
      <c r="B102" s="37" t="str">
        <f>IF(tbCronograma[[#This Row],[Nome da tarefa]]="","",tbCronograma[[#This Row],[Nome da tarefa]])</f>
        <v/>
      </c>
      <c r="C102" s="38" t="str">
        <f>IF(tbCronograma[[#This Row],[Início previsto]]="","",tbCronograma[[#This Row],[Início previsto]])</f>
        <v/>
      </c>
      <c r="D102" s="38" t="str">
        <f>IF(tbCronograma[[#This Row],[Término previsto]]="","",tbCronograma[[#This Row],[Término previsto]])</f>
        <v/>
      </c>
      <c r="E102" s="38" t="str">
        <f>IF(tbCronograma[[#This Row],[Início real]]="","",tbCronograma[[#This Row],[Início real]])</f>
        <v/>
      </c>
      <c r="F102" s="38" t="str">
        <f>IF(tbCronograma[[#This Row],[Término real]]="","",tbCronograma[[#This Row],[Término real]])</f>
        <v/>
      </c>
      <c r="NH102" s="59" t="s">
        <v>89</v>
      </c>
    </row>
    <row r="103" spans="2:372" ht="24.95" customHeight="1" x14ac:dyDescent="0.25">
      <c r="B103" s="37" t="str">
        <f>IF(tbCronograma[[#This Row],[Nome da tarefa]]="","",tbCronograma[[#This Row],[Nome da tarefa]])</f>
        <v/>
      </c>
      <c r="C103" s="38" t="str">
        <f>IF(tbCronograma[[#This Row],[Início previsto]]="","",tbCronograma[[#This Row],[Início previsto]])</f>
        <v/>
      </c>
      <c r="D103" s="38" t="str">
        <f>IF(tbCronograma[[#This Row],[Término previsto]]="","",tbCronograma[[#This Row],[Término previsto]])</f>
        <v/>
      </c>
      <c r="E103" s="38" t="str">
        <f>IF(tbCronograma[[#This Row],[Início real]]="","",tbCronograma[[#This Row],[Início real]])</f>
        <v/>
      </c>
      <c r="F103" s="38" t="str">
        <f>IF(tbCronograma[[#This Row],[Término real]]="","",tbCronograma[[#This Row],[Término real]])</f>
        <v/>
      </c>
      <c r="NH103" s="59" t="s">
        <v>89</v>
      </c>
    </row>
    <row r="104" spans="2:372" ht="24.95" customHeight="1" x14ac:dyDescent="0.25">
      <c r="B104" s="37" t="str">
        <f>IF(tbCronograma[[#This Row],[Nome da tarefa]]="","",tbCronograma[[#This Row],[Nome da tarefa]])</f>
        <v/>
      </c>
      <c r="C104" s="38" t="str">
        <f>IF(tbCronograma[[#This Row],[Início previsto]]="","",tbCronograma[[#This Row],[Início previsto]])</f>
        <v/>
      </c>
      <c r="D104" s="38" t="str">
        <f>IF(tbCronograma[[#This Row],[Término previsto]]="","",tbCronograma[[#This Row],[Término previsto]])</f>
        <v/>
      </c>
      <c r="E104" s="38" t="str">
        <f>IF(tbCronograma[[#This Row],[Início real]]="","",tbCronograma[[#This Row],[Início real]])</f>
        <v/>
      </c>
      <c r="F104" s="38" t="str">
        <f>IF(tbCronograma[[#This Row],[Término real]]="","",tbCronograma[[#This Row],[Término real]])</f>
        <v/>
      </c>
      <c r="NH104" s="59" t="s">
        <v>89</v>
      </c>
    </row>
    <row r="105" spans="2:372" ht="24.95" customHeight="1" x14ac:dyDescent="0.25">
      <c r="B105" s="37" t="str">
        <f>IF(tbCronograma[[#This Row],[Nome da tarefa]]="","",tbCronograma[[#This Row],[Nome da tarefa]])</f>
        <v/>
      </c>
      <c r="C105" s="38" t="str">
        <f>IF(tbCronograma[[#This Row],[Início previsto]]="","",tbCronograma[[#This Row],[Início previsto]])</f>
        <v/>
      </c>
      <c r="D105" s="38" t="str">
        <f>IF(tbCronograma[[#This Row],[Término previsto]]="","",tbCronograma[[#This Row],[Término previsto]])</f>
        <v/>
      </c>
      <c r="E105" s="38" t="str">
        <f>IF(tbCronograma[[#This Row],[Início real]]="","",tbCronograma[[#This Row],[Início real]])</f>
        <v/>
      </c>
      <c r="F105" s="38" t="str">
        <f>IF(tbCronograma[[#This Row],[Término real]]="","",tbCronograma[[#This Row],[Término real]])</f>
        <v/>
      </c>
      <c r="NH105" s="59" t="s">
        <v>89</v>
      </c>
    </row>
    <row r="106" spans="2:372" ht="24.95" customHeight="1" x14ac:dyDescent="0.25">
      <c r="B106" s="37" t="str">
        <f>IF(tbCronograma[[#This Row],[Nome da tarefa]]="","",tbCronograma[[#This Row],[Nome da tarefa]])</f>
        <v/>
      </c>
      <c r="C106" s="38" t="str">
        <f>IF(tbCronograma[[#This Row],[Início previsto]]="","",tbCronograma[[#This Row],[Início previsto]])</f>
        <v/>
      </c>
      <c r="D106" s="38" t="str">
        <f>IF(tbCronograma[[#This Row],[Término previsto]]="","",tbCronograma[[#This Row],[Término previsto]])</f>
        <v/>
      </c>
      <c r="E106" s="38" t="str">
        <f>IF(tbCronograma[[#This Row],[Início real]]="","",tbCronograma[[#This Row],[Início real]])</f>
        <v/>
      </c>
      <c r="F106" s="38" t="str">
        <f>IF(tbCronograma[[#This Row],[Término real]]="","",tbCronograma[[#This Row],[Término real]])</f>
        <v/>
      </c>
      <c r="NH106" s="59" t="s">
        <v>89</v>
      </c>
    </row>
    <row r="107" spans="2:372" ht="24.95" customHeight="1" x14ac:dyDescent="0.25">
      <c r="B107" s="37" t="str">
        <f>IF(tbCronograma[[#This Row],[Nome da tarefa]]="","",tbCronograma[[#This Row],[Nome da tarefa]])</f>
        <v/>
      </c>
      <c r="C107" s="38" t="str">
        <f>IF(tbCronograma[[#This Row],[Início previsto]]="","",tbCronograma[[#This Row],[Início previsto]])</f>
        <v/>
      </c>
      <c r="D107" s="38" t="str">
        <f>IF(tbCronograma[[#This Row],[Término previsto]]="","",tbCronograma[[#This Row],[Término previsto]])</f>
        <v/>
      </c>
      <c r="E107" s="38" t="str">
        <f>IF(tbCronograma[[#This Row],[Início real]]="","",tbCronograma[[#This Row],[Início real]])</f>
        <v/>
      </c>
      <c r="F107" s="38" t="str">
        <f>IF(tbCronograma[[#This Row],[Término real]]="","",tbCronograma[[#This Row],[Término real]])</f>
        <v/>
      </c>
      <c r="NH107" s="59" t="s">
        <v>89</v>
      </c>
    </row>
    <row r="108" spans="2:372" ht="24.95" customHeight="1" x14ac:dyDescent="0.25">
      <c r="B108" s="37" t="str">
        <f>IF(tbCronograma[[#This Row],[Nome da tarefa]]="","",tbCronograma[[#This Row],[Nome da tarefa]])</f>
        <v/>
      </c>
      <c r="C108" s="38" t="str">
        <f>IF(tbCronograma[[#This Row],[Início previsto]]="","",tbCronograma[[#This Row],[Início previsto]])</f>
        <v/>
      </c>
      <c r="D108" s="38" t="str">
        <f>IF(tbCronograma[[#This Row],[Término previsto]]="","",tbCronograma[[#This Row],[Término previsto]])</f>
        <v/>
      </c>
      <c r="E108" s="38" t="str">
        <f>IF(tbCronograma[[#This Row],[Início real]]="","",tbCronograma[[#This Row],[Início real]])</f>
        <v/>
      </c>
      <c r="F108" s="38" t="str">
        <f>IF(tbCronograma[[#This Row],[Término real]]="","",tbCronograma[[#This Row],[Término real]])</f>
        <v/>
      </c>
      <c r="NH108" s="59" t="s">
        <v>89</v>
      </c>
    </row>
    <row r="109" spans="2:372" ht="24.95" customHeight="1" x14ac:dyDescent="0.25">
      <c r="B109" s="37" t="str">
        <f>IF(tbCronograma[[#This Row],[Nome da tarefa]]="","",tbCronograma[[#This Row],[Nome da tarefa]])</f>
        <v/>
      </c>
      <c r="C109" s="38" t="str">
        <f>IF(tbCronograma[[#This Row],[Início previsto]]="","",tbCronograma[[#This Row],[Início previsto]])</f>
        <v/>
      </c>
      <c r="D109" s="38" t="str">
        <f>IF(tbCronograma[[#This Row],[Término previsto]]="","",tbCronograma[[#This Row],[Término previsto]])</f>
        <v/>
      </c>
      <c r="E109" s="38" t="str">
        <f>IF(tbCronograma[[#This Row],[Início real]]="","",tbCronograma[[#This Row],[Início real]])</f>
        <v/>
      </c>
      <c r="F109" s="38" t="str">
        <f>IF(tbCronograma[[#This Row],[Término real]]="","",tbCronograma[[#This Row],[Término real]])</f>
        <v/>
      </c>
      <c r="NH109" s="59" t="s">
        <v>89</v>
      </c>
    </row>
    <row r="110" spans="2:372" ht="24.95" customHeight="1" x14ac:dyDescent="0.25">
      <c r="B110" s="37" t="str">
        <f>IF(tbCronograma[[#This Row],[Nome da tarefa]]="","",tbCronograma[[#This Row],[Nome da tarefa]])</f>
        <v/>
      </c>
      <c r="C110" s="38" t="str">
        <f>IF(tbCronograma[[#This Row],[Início previsto]]="","",tbCronograma[[#This Row],[Início previsto]])</f>
        <v/>
      </c>
      <c r="D110" s="38" t="str">
        <f>IF(tbCronograma[[#This Row],[Término previsto]]="","",tbCronograma[[#This Row],[Término previsto]])</f>
        <v/>
      </c>
      <c r="E110" s="38" t="str">
        <f>IF(tbCronograma[[#This Row],[Início real]]="","",tbCronograma[[#This Row],[Início real]])</f>
        <v/>
      </c>
      <c r="F110" s="38" t="str">
        <f>IF(tbCronograma[[#This Row],[Término real]]="","",tbCronograma[[#This Row],[Término real]])</f>
        <v/>
      </c>
      <c r="NH110" s="59" t="s">
        <v>89</v>
      </c>
    </row>
    <row r="111" spans="2:372" ht="24.95" customHeight="1" x14ac:dyDescent="0.25">
      <c r="B111" s="37" t="str">
        <f>IF(tbCronograma[[#This Row],[Nome da tarefa]]="","",tbCronograma[[#This Row],[Nome da tarefa]])</f>
        <v/>
      </c>
      <c r="C111" s="38" t="str">
        <f>IF(tbCronograma[[#This Row],[Início previsto]]="","",tbCronograma[[#This Row],[Início previsto]])</f>
        <v/>
      </c>
      <c r="D111" s="38" t="str">
        <f>IF(tbCronograma[[#This Row],[Término previsto]]="","",tbCronograma[[#This Row],[Término previsto]])</f>
        <v/>
      </c>
      <c r="E111" s="38" t="str">
        <f>IF(tbCronograma[[#This Row],[Início real]]="","",tbCronograma[[#This Row],[Início real]])</f>
        <v/>
      </c>
      <c r="F111" s="38" t="str">
        <f>IF(tbCronograma[[#This Row],[Término real]]="","",tbCronograma[[#This Row],[Término real]])</f>
        <v/>
      </c>
      <c r="NH111" s="59" t="s">
        <v>89</v>
      </c>
    </row>
    <row r="112" spans="2:372" ht="24.95" customHeight="1" x14ac:dyDescent="0.25">
      <c r="B112" s="37" t="str">
        <f>IF(tbCronograma[[#This Row],[Nome da tarefa]]="","",tbCronograma[[#This Row],[Nome da tarefa]])</f>
        <v/>
      </c>
      <c r="C112" s="38" t="str">
        <f>IF(tbCronograma[[#This Row],[Início previsto]]="","",tbCronograma[[#This Row],[Início previsto]])</f>
        <v/>
      </c>
      <c r="D112" s="38" t="str">
        <f>IF(tbCronograma[[#This Row],[Término previsto]]="","",tbCronograma[[#This Row],[Término previsto]])</f>
        <v/>
      </c>
      <c r="E112" s="38" t="str">
        <f>IF(tbCronograma[[#This Row],[Início real]]="","",tbCronograma[[#This Row],[Início real]])</f>
        <v/>
      </c>
      <c r="F112" s="38" t="str">
        <f>IF(tbCronograma[[#This Row],[Término real]]="","",tbCronograma[[#This Row],[Término real]])</f>
        <v/>
      </c>
      <c r="NH112" s="59" t="s">
        <v>89</v>
      </c>
    </row>
    <row r="113" spans="2:372" ht="24.95" customHeight="1" x14ac:dyDescent="0.25">
      <c r="B113" s="37" t="str">
        <f>IF(tbCronograma[[#This Row],[Nome da tarefa]]="","",tbCronograma[[#This Row],[Nome da tarefa]])</f>
        <v/>
      </c>
      <c r="C113" s="38" t="str">
        <f>IF(tbCronograma[[#This Row],[Início previsto]]="","",tbCronograma[[#This Row],[Início previsto]])</f>
        <v/>
      </c>
      <c r="D113" s="38" t="str">
        <f>IF(tbCronograma[[#This Row],[Término previsto]]="","",tbCronograma[[#This Row],[Término previsto]])</f>
        <v/>
      </c>
      <c r="E113" s="38" t="str">
        <f>IF(tbCronograma[[#This Row],[Início real]]="","",tbCronograma[[#This Row],[Início real]])</f>
        <v/>
      </c>
      <c r="F113" s="38" t="str">
        <f>IF(tbCronograma[[#This Row],[Término real]]="","",tbCronograma[[#This Row],[Término real]])</f>
        <v/>
      </c>
      <c r="NH113" s="59" t="s">
        <v>89</v>
      </c>
    </row>
    <row r="114" spans="2:372" ht="24.95" customHeight="1" x14ac:dyDescent="0.25">
      <c r="B114" s="37" t="str">
        <f>IF(tbCronograma[[#This Row],[Nome da tarefa]]="","",tbCronograma[[#This Row],[Nome da tarefa]])</f>
        <v/>
      </c>
      <c r="C114" s="38" t="str">
        <f>IF(tbCronograma[[#This Row],[Início previsto]]="","",tbCronograma[[#This Row],[Início previsto]])</f>
        <v/>
      </c>
      <c r="D114" s="38" t="str">
        <f>IF(tbCronograma[[#This Row],[Término previsto]]="","",tbCronograma[[#This Row],[Término previsto]])</f>
        <v/>
      </c>
      <c r="E114" s="38" t="str">
        <f>IF(tbCronograma[[#This Row],[Início real]]="","",tbCronograma[[#This Row],[Início real]])</f>
        <v/>
      </c>
      <c r="F114" s="38" t="str">
        <f>IF(tbCronograma[[#This Row],[Término real]]="","",tbCronograma[[#This Row],[Término real]])</f>
        <v/>
      </c>
      <c r="NH114" s="59" t="s">
        <v>89</v>
      </c>
    </row>
    <row r="115" spans="2:372" ht="24.95" customHeight="1" x14ac:dyDescent="0.25">
      <c r="B115" s="37" t="str">
        <f>IF(tbCronograma[[#This Row],[Nome da tarefa]]="","",tbCronograma[[#This Row],[Nome da tarefa]])</f>
        <v/>
      </c>
      <c r="C115" s="38" t="str">
        <f>IF(tbCronograma[[#This Row],[Início previsto]]="","",tbCronograma[[#This Row],[Início previsto]])</f>
        <v/>
      </c>
      <c r="D115" s="38" t="str">
        <f>IF(tbCronograma[[#This Row],[Término previsto]]="","",tbCronograma[[#This Row],[Término previsto]])</f>
        <v/>
      </c>
      <c r="E115" s="38" t="str">
        <f>IF(tbCronograma[[#This Row],[Início real]]="","",tbCronograma[[#This Row],[Início real]])</f>
        <v/>
      </c>
      <c r="F115" s="38" t="str">
        <f>IF(tbCronograma[[#This Row],[Término real]]="","",tbCronograma[[#This Row],[Término real]])</f>
        <v/>
      </c>
      <c r="NH115" s="59" t="s">
        <v>89</v>
      </c>
    </row>
    <row r="116" spans="2:372" ht="24.95" customHeight="1" x14ac:dyDescent="0.25">
      <c r="B116" s="37" t="str">
        <f>IF(tbCronograma[[#This Row],[Nome da tarefa]]="","",tbCronograma[[#This Row],[Nome da tarefa]])</f>
        <v/>
      </c>
      <c r="C116" s="38" t="str">
        <f>IF(tbCronograma[[#This Row],[Início previsto]]="","",tbCronograma[[#This Row],[Início previsto]])</f>
        <v/>
      </c>
      <c r="D116" s="38" t="str">
        <f>IF(tbCronograma[[#This Row],[Término previsto]]="","",tbCronograma[[#This Row],[Término previsto]])</f>
        <v/>
      </c>
      <c r="E116" s="38" t="str">
        <f>IF(tbCronograma[[#This Row],[Início real]]="","",tbCronograma[[#This Row],[Início real]])</f>
        <v/>
      </c>
      <c r="F116" s="38" t="str">
        <f>IF(tbCronograma[[#This Row],[Término real]]="","",tbCronograma[[#This Row],[Término real]])</f>
        <v/>
      </c>
      <c r="NH116" s="59" t="s">
        <v>89</v>
      </c>
    </row>
    <row r="117" spans="2:372" ht="24.95" customHeight="1" x14ac:dyDescent="0.25">
      <c r="B117" s="37" t="str">
        <f>IF(tbCronograma[[#This Row],[Nome da tarefa]]="","",tbCronograma[[#This Row],[Nome da tarefa]])</f>
        <v/>
      </c>
      <c r="C117" s="38" t="str">
        <f>IF(tbCronograma[[#This Row],[Início previsto]]="","",tbCronograma[[#This Row],[Início previsto]])</f>
        <v/>
      </c>
      <c r="D117" s="38" t="str">
        <f>IF(tbCronograma[[#This Row],[Término previsto]]="","",tbCronograma[[#This Row],[Término previsto]])</f>
        <v/>
      </c>
      <c r="E117" s="38" t="str">
        <f>IF(tbCronograma[[#This Row],[Início real]]="","",tbCronograma[[#This Row],[Início real]])</f>
        <v/>
      </c>
      <c r="F117" s="38" t="str">
        <f>IF(tbCronograma[[#This Row],[Término real]]="","",tbCronograma[[#This Row],[Término real]])</f>
        <v/>
      </c>
      <c r="NH117" s="59" t="s">
        <v>89</v>
      </c>
    </row>
    <row r="118" spans="2:372" ht="24.95" customHeight="1" x14ac:dyDescent="0.25">
      <c r="B118" s="37" t="str">
        <f>IF(tbCronograma[[#This Row],[Nome da tarefa]]="","",tbCronograma[[#This Row],[Nome da tarefa]])</f>
        <v/>
      </c>
      <c r="C118" s="38" t="str">
        <f>IF(tbCronograma[[#This Row],[Início previsto]]="","",tbCronograma[[#This Row],[Início previsto]])</f>
        <v/>
      </c>
      <c r="D118" s="38" t="str">
        <f>IF(tbCronograma[[#This Row],[Término previsto]]="","",tbCronograma[[#This Row],[Término previsto]])</f>
        <v/>
      </c>
      <c r="E118" s="38" t="str">
        <f>IF(tbCronograma[[#This Row],[Início real]]="","",tbCronograma[[#This Row],[Início real]])</f>
        <v/>
      </c>
      <c r="F118" s="38" t="str">
        <f>IF(tbCronograma[[#This Row],[Término real]]="","",tbCronograma[[#This Row],[Término real]])</f>
        <v/>
      </c>
      <c r="NH118" s="59" t="s">
        <v>89</v>
      </c>
    </row>
    <row r="119" spans="2:372" ht="24.95" customHeight="1" x14ac:dyDescent="0.25">
      <c r="B119" s="37" t="str">
        <f>IF(tbCronograma[[#This Row],[Nome da tarefa]]="","",tbCronograma[[#This Row],[Nome da tarefa]])</f>
        <v/>
      </c>
      <c r="C119" s="38" t="str">
        <f>IF(tbCronograma[[#This Row],[Início previsto]]="","",tbCronograma[[#This Row],[Início previsto]])</f>
        <v/>
      </c>
      <c r="D119" s="38" t="str">
        <f>IF(tbCronograma[[#This Row],[Término previsto]]="","",tbCronograma[[#This Row],[Término previsto]])</f>
        <v/>
      </c>
      <c r="E119" s="38" t="str">
        <f>IF(tbCronograma[[#This Row],[Início real]]="","",tbCronograma[[#This Row],[Início real]])</f>
        <v/>
      </c>
      <c r="F119" s="38" t="str">
        <f>IF(tbCronograma[[#This Row],[Término real]]="","",tbCronograma[[#This Row],[Término real]])</f>
        <v/>
      </c>
      <c r="NH119" s="59" t="s">
        <v>89</v>
      </c>
    </row>
    <row r="120" spans="2:372" ht="24.95" customHeight="1" x14ac:dyDescent="0.25">
      <c r="B120" s="37" t="str">
        <f>IF(tbCronograma[[#This Row],[Nome da tarefa]]="","",tbCronograma[[#This Row],[Nome da tarefa]])</f>
        <v/>
      </c>
      <c r="C120" s="38" t="str">
        <f>IF(tbCronograma[[#This Row],[Início previsto]]="","",tbCronograma[[#This Row],[Início previsto]])</f>
        <v/>
      </c>
      <c r="D120" s="38" t="str">
        <f>IF(tbCronograma[[#This Row],[Término previsto]]="","",tbCronograma[[#This Row],[Término previsto]])</f>
        <v/>
      </c>
      <c r="E120" s="38" t="str">
        <f>IF(tbCronograma[[#This Row],[Início real]]="","",tbCronograma[[#This Row],[Início real]])</f>
        <v/>
      </c>
      <c r="F120" s="38" t="str">
        <f>IF(tbCronograma[[#This Row],[Término real]]="","",tbCronograma[[#This Row],[Término real]])</f>
        <v/>
      </c>
      <c r="NH120" s="59" t="s">
        <v>89</v>
      </c>
    </row>
    <row r="121" spans="2:372" ht="24.95" customHeight="1" x14ac:dyDescent="0.25">
      <c r="B121" s="37" t="str">
        <f>IF(tbCronograma[[#This Row],[Nome da tarefa]]="","",tbCronograma[[#This Row],[Nome da tarefa]])</f>
        <v/>
      </c>
      <c r="C121" s="38" t="str">
        <f>IF(tbCronograma[[#This Row],[Início previsto]]="","",tbCronograma[[#This Row],[Início previsto]])</f>
        <v/>
      </c>
      <c r="D121" s="38" t="str">
        <f>IF(tbCronograma[[#This Row],[Término previsto]]="","",tbCronograma[[#This Row],[Término previsto]])</f>
        <v/>
      </c>
      <c r="E121" s="38" t="str">
        <f>IF(tbCronograma[[#This Row],[Início real]]="","",tbCronograma[[#This Row],[Início real]])</f>
        <v/>
      </c>
      <c r="F121" s="38" t="str">
        <f>IF(tbCronograma[[#This Row],[Término real]]="","",tbCronograma[[#This Row],[Término real]])</f>
        <v/>
      </c>
      <c r="NH121" s="59" t="s">
        <v>89</v>
      </c>
    </row>
    <row r="122" spans="2:372" ht="24.95" customHeight="1" x14ac:dyDescent="0.25">
      <c r="B122" s="37" t="str">
        <f>IF(tbCronograma[[#This Row],[Nome da tarefa]]="","",tbCronograma[[#This Row],[Nome da tarefa]])</f>
        <v/>
      </c>
      <c r="C122" s="38" t="str">
        <f>IF(tbCronograma[[#This Row],[Início previsto]]="","",tbCronograma[[#This Row],[Início previsto]])</f>
        <v/>
      </c>
      <c r="D122" s="38" t="str">
        <f>IF(tbCronograma[[#This Row],[Término previsto]]="","",tbCronograma[[#This Row],[Término previsto]])</f>
        <v/>
      </c>
      <c r="E122" s="38" t="str">
        <f>IF(tbCronograma[[#This Row],[Início real]]="","",tbCronograma[[#This Row],[Início real]])</f>
        <v/>
      </c>
      <c r="F122" s="38" t="str">
        <f>IF(tbCronograma[[#This Row],[Término real]]="","",tbCronograma[[#This Row],[Término real]])</f>
        <v/>
      </c>
      <c r="NH122" s="59" t="s">
        <v>89</v>
      </c>
    </row>
    <row r="123" spans="2:372" ht="24.95" customHeight="1" x14ac:dyDescent="0.25">
      <c r="B123" s="37" t="str">
        <f>IF(tbCronograma[[#This Row],[Nome da tarefa]]="","",tbCronograma[[#This Row],[Nome da tarefa]])</f>
        <v/>
      </c>
      <c r="C123" s="38" t="str">
        <f>IF(tbCronograma[[#This Row],[Início previsto]]="","",tbCronograma[[#This Row],[Início previsto]])</f>
        <v/>
      </c>
      <c r="D123" s="38" t="str">
        <f>IF(tbCronograma[[#This Row],[Término previsto]]="","",tbCronograma[[#This Row],[Término previsto]])</f>
        <v/>
      </c>
      <c r="E123" s="38" t="str">
        <f>IF(tbCronograma[[#This Row],[Início real]]="","",tbCronograma[[#This Row],[Início real]])</f>
        <v/>
      </c>
      <c r="F123" s="38" t="str">
        <f>IF(tbCronograma[[#This Row],[Término real]]="","",tbCronograma[[#This Row],[Término real]])</f>
        <v/>
      </c>
      <c r="NH123" s="59" t="s">
        <v>89</v>
      </c>
    </row>
    <row r="124" spans="2:372" ht="24.95" customHeight="1" x14ac:dyDescent="0.25">
      <c r="B124" s="37" t="str">
        <f>IF(tbCronograma[[#This Row],[Nome da tarefa]]="","",tbCronograma[[#This Row],[Nome da tarefa]])</f>
        <v/>
      </c>
      <c r="C124" s="38" t="str">
        <f>IF(tbCronograma[[#This Row],[Início previsto]]="","",tbCronograma[[#This Row],[Início previsto]])</f>
        <v/>
      </c>
      <c r="D124" s="38" t="str">
        <f>IF(tbCronograma[[#This Row],[Término previsto]]="","",tbCronograma[[#This Row],[Término previsto]])</f>
        <v/>
      </c>
      <c r="E124" s="38" t="str">
        <f>IF(tbCronograma[[#This Row],[Início real]]="","",tbCronograma[[#This Row],[Início real]])</f>
        <v/>
      </c>
      <c r="F124" s="38" t="str">
        <f>IF(tbCronograma[[#This Row],[Término real]]="","",tbCronograma[[#This Row],[Término real]])</f>
        <v/>
      </c>
      <c r="NH124" s="59" t="s">
        <v>89</v>
      </c>
    </row>
    <row r="125" spans="2:372" ht="24.95" customHeight="1" x14ac:dyDescent="0.25">
      <c r="B125" s="37" t="str">
        <f>IF(tbCronograma[[#This Row],[Nome da tarefa]]="","",tbCronograma[[#This Row],[Nome da tarefa]])</f>
        <v/>
      </c>
      <c r="C125" s="38" t="str">
        <f>IF(tbCronograma[[#This Row],[Início previsto]]="","",tbCronograma[[#This Row],[Início previsto]])</f>
        <v/>
      </c>
      <c r="D125" s="38" t="str">
        <f>IF(tbCronograma[[#This Row],[Término previsto]]="","",tbCronograma[[#This Row],[Término previsto]])</f>
        <v/>
      </c>
      <c r="E125" s="38" t="str">
        <f>IF(tbCronograma[[#This Row],[Início real]]="","",tbCronograma[[#This Row],[Início real]])</f>
        <v/>
      </c>
      <c r="F125" s="38" t="str">
        <f>IF(tbCronograma[[#This Row],[Término real]]="","",tbCronograma[[#This Row],[Término real]])</f>
        <v/>
      </c>
      <c r="NH125" s="59" t="s">
        <v>89</v>
      </c>
    </row>
    <row r="126" spans="2:372" ht="24.95" customHeight="1" x14ac:dyDescent="0.25">
      <c r="B126" s="37" t="str">
        <f>IF(tbCronograma[[#This Row],[Nome da tarefa]]="","",tbCronograma[[#This Row],[Nome da tarefa]])</f>
        <v/>
      </c>
      <c r="C126" s="38" t="str">
        <f>IF(tbCronograma[[#This Row],[Início previsto]]="","",tbCronograma[[#This Row],[Início previsto]])</f>
        <v/>
      </c>
      <c r="D126" s="38" t="str">
        <f>IF(tbCronograma[[#This Row],[Término previsto]]="","",tbCronograma[[#This Row],[Término previsto]])</f>
        <v/>
      </c>
      <c r="E126" s="38" t="str">
        <f>IF(tbCronograma[[#This Row],[Início real]]="","",tbCronograma[[#This Row],[Início real]])</f>
        <v/>
      </c>
      <c r="F126" s="38" t="str">
        <f>IF(tbCronograma[[#This Row],[Término real]]="","",tbCronograma[[#This Row],[Término real]])</f>
        <v/>
      </c>
      <c r="NH126" s="59" t="s">
        <v>89</v>
      </c>
    </row>
    <row r="127" spans="2:372" ht="24.95" customHeight="1" x14ac:dyDescent="0.25">
      <c r="B127" s="37" t="str">
        <f>IF(tbCronograma[[#This Row],[Nome da tarefa]]="","",tbCronograma[[#This Row],[Nome da tarefa]])</f>
        <v/>
      </c>
      <c r="C127" s="38" t="str">
        <f>IF(tbCronograma[[#This Row],[Início previsto]]="","",tbCronograma[[#This Row],[Início previsto]])</f>
        <v/>
      </c>
      <c r="D127" s="38" t="str">
        <f>IF(tbCronograma[[#This Row],[Término previsto]]="","",tbCronograma[[#This Row],[Término previsto]])</f>
        <v/>
      </c>
      <c r="E127" s="38" t="str">
        <f>IF(tbCronograma[[#This Row],[Início real]]="","",tbCronograma[[#This Row],[Início real]])</f>
        <v/>
      </c>
      <c r="F127" s="38" t="str">
        <f>IF(tbCronograma[[#This Row],[Término real]]="","",tbCronograma[[#This Row],[Término real]])</f>
        <v/>
      </c>
      <c r="NH127" s="59" t="s">
        <v>89</v>
      </c>
    </row>
    <row r="128" spans="2:372" ht="24.95" customHeight="1" x14ac:dyDescent="0.25">
      <c r="B128" s="37" t="str">
        <f>IF(tbCronograma[[#This Row],[Nome da tarefa]]="","",tbCronograma[[#This Row],[Nome da tarefa]])</f>
        <v/>
      </c>
      <c r="C128" s="38" t="str">
        <f>IF(tbCronograma[[#This Row],[Início previsto]]="","",tbCronograma[[#This Row],[Início previsto]])</f>
        <v/>
      </c>
      <c r="D128" s="38" t="str">
        <f>IF(tbCronograma[[#This Row],[Término previsto]]="","",tbCronograma[[#This Row],[Término previsto]])</f>
        <v/>
      </c>
      <c r="E128" s="38" t="str">
        <f>IF(tbCronograma[[#This Row],[Início real]]="","",tbCronograma[[#This Row],[Início real]])</f>
        <v/>
      </c>
      <c r="F128" s="38" t="str">
        <f>IF(tbCronograma[[#This Row],[Término real]]="","",tbCronograma[[#This Row],[Término real]])</f>
        <v/>
      </c>
      <c r="NH128" s="59" t="s">
        <v>89</v>
      </c>
    </row>
    <row r="129" spans="2:372" ht="24.95" customHeight="1" x14ac:dyDescent="0.25">
      <c r="B129" s="37" t="str">
        <f>IF(tbCronograma[[#This Row],[Nome da tarefa]]="","",tbCronograma[[#This Row],[Nome da tarefa]])</f>
        <v/>
      </c>
      <c r="C129" s="38" t="str">
        <f>IF(tbCronograma[[#This Row],[Início previsto]]="","",tbCronograma[[#This Row],[Início previsto]])</f>
        <v/>
      </c>
      <c r="D129" s="38" t="str">
        <f>IF(tbCronograma[[#This Row],[Término previsto]]="","",tbCronograma[[#This Row],[Término previsto]])</f>
        <v/>
      </c>
      <c r="E129" s="38" t="str">
        <f>IF(tbCronograma[[#This Row],[Início real]]="","",tbCronograma[[#This Row],[Início real]])</f>
        <v/>
      </c>
      <c r="F129" s="38" t="str">
        <f>IF(tbCronograma[[#This Row],[Término real]]="","",tbCronograma[[#This Row],[Término real]])</f>
        <v/>
      </c>
      <c r="NH129" s="59" t="s">
        <v>89</v>
      </c>
    </row>
    <row r="130" spans="2:372" ht="24.95" customHeight="1" x14ac:dyDescent="0.25">
      <c r="B130" s="37" t="str">
        <f>IF(tbCronograma[[#This Row],[Nome da tarefa]]="","",tbCronograma[[#This Row],[Nome da tarefa]])</f>
        <v/>
      </c>
      <c r="C130" s="38" t="str">
        <f>IF(tbCronograma[[#This Row],[Início previsto]]="","",tbCronograma[[#This Row],[Início previsto]])</f>
        <v/>
      </c>
      <c r="D130" s="38" t="str">
        <f>IF(tbCronograma[[#This Row],[Término previsto]]="","",tbCronograma[[#This Row],[Término previsto]])</f>
        <v/>
      </c>
      <c r="E130" s="38" t="str">
        <f>IF(tbCronograma[[#This Row],[Início real]]="","",tbCronograma[[#This Row],[Início real]])</f>
        <v/>
      </c>
      <c r="F130" s="38" t="str">
        <f>IF(tbCronograma[[#This Row],[Término real]]="","",tbCronograma[[#This Row],[Término real]])</f>
        <v/>
      </c>
      <c r="NH130" s="59" t="s">
        <v>89</v>
      </c>
    </row>
    <row r="131" spans="2:372" ht="24.95" customHeight="1" x14ac:dyDescent="0.25">
      <c r="B131" s="37" t="str">
        <f>IF(tbCronograma[[#This Row],[Nome da tarefa]]="","",tbCronograma[[#This Row],[Nome da tarefa]])</f>
        <v/>
      </c>
      <c r="C131" s="38" t="str">
        <f>IF(tbCronograma[[#This Row],[Início previsto]]="","",tbCronograma[[#This Row],[Início previsto]])</f>
        <v/>
      </c>
      <c r="D131" s="38" t="str">
        <f>IF(tbCronograma[[#This Row],[Término previsto]]="","",tbCronograma[[#This Row],[Término previsto]])</f>
        <v/>
      </c>
      <c r="E131" s="38" t="str">
        <f>IF(tbCronograma[[#This Row],[Início real]]="","",tbCronograma[[#This Row],[Início real]])</f>
        <v/>
      </c>
      <c r="F131" s="38" t="str">
        <f>IF(tbCronograma[[#This Row],[Término real]]="","",tbCronograma[[#This Row],[Término real]])</f>
        <v/>
      </c>
      <c r="NH131" s="59" t="s">
        <v>89</v>
      </c>
    </row>
    <row r="132" spans="2:372" ht="24.95" customHeight="1" x14ac:dyDescent="0.25">
      <c r="B132" s="37" t="str">
        <f>IF(tbCronograma[[#This Row],[Nome da tarefa]]="","",tbCronograma[[#This Row],[Nome da tarefa]])</f>
        <v/>
      </c>
      <c r="C132" s="38" t="str">
        <f>IF(tbCronograma[[#This Row],[Início previsto]]="","",tbCronograma[[#This Row],[Início previsto]])</f>
        <v/>
      </c>
      <c r="D132" s="38" t="str">
        <f>IF(tbCronograma[[#This Row],[Término previsto]]="","",tbCronograma[[#This Row],[Término previsto]])</f>
        <v/>
      </c>
      <c r="E132" s="38" t="str">
        <f>IF(tbCronograma[[#This Row],[Início real]]="","",tbCronograma[[#This Row],[Início real]])</f>
        <v/>
      </c>
      <c r="F132" s="38" t="str">
        <f>IF(tbCronograma[[#This Row],[Término real]]="","",tbCronograma[[#This Row],[Término real]])</f>
        <v/>
      </c>
      <c r="NH132" s="59" t="s">
        <v>89</v>
      </c>
    </row>
    <row r="133" spans="2:372" ht="24.95" customHeight="1" x14ac:dyDescent="0.25">
      <c r="B133" s="37" t="str">
        <f>IF(tbCronograma[[#This Row],[Nome da tarefa]]="","",tbCronograma[[#This Row],[Nome da tarefa]])</f>
        <v/>
      </c>
      <c r="C133" s="38" t="str">
        <f>IF(tbCronograma[[#This Row],[Início previsto]]="","",tbCronograma[[#This Row],[Início previsto]])</f>
        <v/>
      </c>
      <c r="D133" s="38" t="str">
        <f>IF(tbCronograma[[#This Row],[Término previsto]]="","",tbCronograma[[#This Row],[Término previsto]])</f>
        <v/>
      </c>
      <c r="E133" s="38" t="str">
        <f>IF(tbCronograma[[#This Row],[Início real]]="","",tbCronograma[[#This Row],[Início real]])</f>
        <v/>
      </c>
      <c r="F133" s="38" t="str">
        <f>IF(tbCronograma[[#This Row],[Término real]]="","",tbCronograma[[#This Row],[Término real]])</f>
        <v/>
      </c>
      <c r="NH133" s="59" t="s">
        <v>89</v>
      </c>
    </row>
    <row r="134" spans="2:372" ht="24.95" customHeight="1" x14ac:dyDescent="0.25">
      <c r="B134" s="37" t="str">
        <f>IF(tbCronograma[[#This Row],[Nome da tarefa]]="","",tbCronograma[[#This Row],[Nome da tarefa]])</f>
        <v/>
      </c>
      <c r="C134" s="38" t="str">
        <f>IF(tbCronograma[[#This Row],[Início previsto]]="","",tbCronograma[[#This Row],[Início previsto]])</f>
        <v/>
      </c>
      <c r="D134" s="38" t="str">
        <f>IF(tbCronograma[[#This Row],[Término previsto]]="","",tbCronograma[[#This Row],[Término previsto]])</f>
        <v/>
      </c>
      <c r="E134" s="38" t="str">
        <f>IF(tbCronograma[[#This Row],[Início real]]="","",tbCronograma[[#This Row],[Início real]])</f>
        <v/>
      </c>
      <c r="F134" s="38" t="str">
        <f>IF(tbCronograma[[#This Row],[Término real]]="","",tbCronograma[[#This Row],[Término real]])</f>
        <v/>
      </c>
      <c r="NH134" s="59" t="s">
        <v>89</v>
      </c>
    </row>
    <row r="135" spans="2:372" ht="24.95" customHeight="1" x14ac:dyDescent="0.25">
      <c r="B135" s="37" t="str">
        <f>IF(tbCronograma[[#This Row],[Nome da tarefa]]="","",tbCronograma[[#This Row],[Nome da tarefa]])</f>
        <v/>
      </c>
      <c r="C135" s="38" t="str">
        <f>IF(tbCronograma[[#This Row],[Início previsto]]="","",tbCronograma[[#This Row],[Início previsto]])</f>
        <v/>
      </c>
      <c r="D135" s="38" t="str">
        <f>IF(tbCronograma[[#This Row],[Término previsto]]="","",tbCronograma[[#This Row],[Término previsto]])</f>
        <v/>
      </c>
      <c r="E135" s="38" t="str">
        <f>IF(tbCronograma[[#This Row],[Início real]]="","",tbCronograma[[#This Row],[Início real]])</f>
        <v/>
      </c>
      <c r="F135" s="38" t="str">
        <f>IF(tbCronograma[[#This Row],[Término real]]="","",tbCronograma[[#This Row],[Término real]])</f>
        <v/>
      </c>
      <c r="NH135" s="59" t="s">
        <v>89</v>
      </c>
    </row>
    <row r="136" spans="2:372" ht="24.95" customHeight="1" x14ac:dyDescent="0.25">
      <c r="B136" s="37" t="str">
        <f>IF(tbCronograma[[#This Row],[Nome da tarefa]]="","",tbCronograma[[#This Row],[Nome da tarefa]])</f>
        <v/>
      </c>
      <c r="C136" s="38" t="str">
        <f>IF(tbCronograma[[#This Row],[Início previsto]]="","",tbCronograma[[#This Row],[Início previsto]])</f>
        <v/>
      </c>
      <c r="D136" s="38" t="str">
        <f>IF(tbCronograma[[#This Row],[Término previsto]]="","",tbCronograma[[#This Row],[Término previsto]])</f>
        <v/>
      </c>
      <c r="E136" s="38" t="str">
        <f>IF(tbCronograma[[#This Row],[Início real]]="","",tbCronograma[[#This Row],[Início real]])</f>
        <v/>
      </c>
      <c r="F136" s="38" t="str">
        <f>IF(tbCronograma[[#This Row],[Término real]]="","",tbCronograma[[#This Row],[Término real]])</f>
        <v/>
      </c>
      <c r="NH136" s="59" t="s">
        <v>89</v>
      </c>
    </row>
    <row r="137" spans="2:372" ht="24.95" customHeight="1" x14ac:dyDescent="0.25">
      <c r="B137" s="37" t="str">
        <f>IF(tbCronograma[[#This Row],[Nome da tarefa]]="","",tbCronograma[[#This Row],[Nome da tarefa]])</f>
        <v/>
      </c>
      <c r="C137" s="38" t="str">
        <f>IF(tbCronograma[[#This Row],[Início previsto]]="","",tbCronograma[[#This Row],[Início previsto]])</f>
        <v/>
      </c>
      <c r="D137" s="38" t="str">
        <f>IF(tbCronograma[[#This Row],[Término previsto]]="","",tbCronograma[[#This Row],[Término previsto]])</f>
        <v/>
      </c>
      <c r="E137" s="38" t="str">
        <f>IF(tbCronograma[[#This Row],[Início real]]="","",tbCronograma[[#This Row],[Início real]])</f>
        <v/>
      </c>
      <c r="F137" s="38" t="str">
        <f>IF(tbCronograma[[#This Row],[Término real]]="","",tbCronograma[[#This Row],[Término real]])</f>
        <v/>
      </c>
      <c r="NH137" s="59" t="s">
        <v>89</v>
      </c>
    </row>
    <row r="138" spans="2:372" ht="24.95" customHeight="1" x14ac:dyDescent="0.25">
      <c r="B138" s="37" t="str">
        <f>IF(tbCronograma[[#This Row],[Nome da tarefa]]="","",tbCronograma[[#This Row],[Nome da tarefa]])</f>
        <v/>
      </c>
      <c r="C138" s="38" t="str">
        <f>IF(tbCronograma[[#This Row],[Início previsto]]="","",tbCronograma[[#This Row],[Início previsto]])</f>
        <v/>
      </c>
      <c r="D138" s="38" t="str">
        <f>IF(tbCronograma[[#This Row],[Término previsto]]="","",tbCronograma[[#This Row],[Término previsto]])</f>
        <v/>
      </c>
      <c r="E138" s="38" t="str">
        <f>IF(tbCronograma[[#This Row],[Início real]]="","",tbCronograma[[#This Row],[Início real]])</f>
        <v/>
      </c>
      <c r="F138" s="38" t="str">
        <f>IF(tbCronograma[[#This Row],[Término real]]="","",tbCronograma[[#This Row],[Término real]])</f>
        <v/>
      </c>
      <c r="NH138" s="59" t="s">
        <v>89</v>
      </c>
    </row>
    <row r="139" spans="2:372" ht="24.95" customHeight="1" x14ac:dyDescent="0.25">
      <c r="B139" s="37" t="str">
        <f>IF(tbCronograma[[#This Row],[Nome da tarefa]]="","",tbCronograma[[#This Row],[Nome da tarefa]])</f>
        <v/>
      </c>
      <c r="C139" s="38" t="str">
        <f>IF(tbCronograma[[#This Row],[Início previsto]]="","",tbCronograma[[#This Row],[Início previsto]])</f>
        <v/>
      </c>
      <c r="D139" s="38" t="str">
        <f>IF(tbCronograma[[#This Row],[Término previsto]]="","",tbCronograma[[#This Row],[Término previsto]])</f>
        <v/>
      </c>
      <c r="E139" s="38" t="str">
        <f>IF(tbCronograma[[#This Row],[Início real]]="","",tbCronograma[[#This Row],[Início real]])</f>
        <v/>
      </c>
      <c r="F139" s="38" t="str">
        <f>IF(tbCronograma[[#This Row],[Término real]]="","",tbCronograma[[#This Row],[Término real]])</f>
        <v/>
      </c>
      <c r="NH139" s="59" t="s">
        <v>89</v>
      </c>
    </row>
    <row r="140" spans="2:372" ht="24.95" customHeight="1" x14ac:dyDescent="0.25">
      <c r="B140" s="37" t="str">
        <f>IF(tbCronograma[[#This Row],[Nome da tarefa]]="","",tbCronograma[[#This Row],[Nome da tarefa]])</f>
        <v/>
      </c>
      <c r="C140" s="38" t="str">
        <f>IF(tbCronograma[[#This Row],[Início previsto]]="","",tbCronograma[[#This Row],[Início previsto]])</f>
        <v/>
      </c>
      <c r="D140" s="38" t="str">
        <f>IF(tbCronograma[[#This Row],[Término previsto]]="","",tbCronograma[[#This Row],[Término previsto]])</f>
        <v/>
      </c>
      <c r="E140" s="38" t="str">
        <f>IF(tbCronograma[[#This Row],[Início real]]="","",tbCronograma[[#This Row],[Início real]])</f>
        <v/>
      </c>
      <c r="F140" s="38" t="str">
        <f>IF(tbCronograma[[#This Row],[Término real]]="","",tbCronograma[[#This Row],[Término real]])</f>
        <v/>
      </c>
      <c r="NH140" s="59" t="s">
        <v>89</v>
      </c>
    </row>
    <row r="141" spans="2:372" ht="24.95" customHeight="1" x14ac:dyDescent="0.25">
      <c r="B141" s="37" t="str">
        <f>IF(tbCronograma[[#This Row],[Nome da tarefa]]="","",tbCronograma[[#This Row],[Nome da tarefa]])</f>
        <v/>
      </c>
      <c r="C141" s="38" t="str">
        <f>IF(tbCronograma[[#This Row],[Início previsto]]="","",tbCronograma[[#This Row],[Início previsto]])</f>
        <v/>
      </c>
      <c r="D141" s="38" t="str">
        <f>IF(tbCronograma[[#This Row],[Término previsto]]="","",tbCronograma[[#This Row],[Término previsto]])</f>
        <v/>
      </c>
      <c r="E141" s="38" t="str">
        <f>IF(tbCronograma[[#This Row],[Início real]]="","",tbCronograma[[#This Row],[Início real]])</f>
        <v/>
      </c>
      <c r="F141" s="38" t="str">
        <f>IF(tbCronograma[[#This Row],[Término real]]="","",tbCronograma[[#This Row],[Término real]])</f>
        <v/>
      </c>
      <c r="NH141" s="59" t="s">
        <v>89</v>
      </c>
    </row>
    <row r="142" spans="2:372" ht="24.95" customHeight="1" x14ac:dyDescent="0.25">
      <c r="B142" s="37" t="str">
        <f>IF(tbCronograma[[#This Row],[Nome da tarefa]]="","",tbCronograma[[#This Row],[Nome da tarefa]])</f>
        <v/>
      </c>
      <c r="C142" s="38" t="str">
        <f>IF(tbCronograma[[#This Row],[Início previsto]]="","",tbCronograma[[#This Row],[Início previsto]])</f>
        <v/>
      </c>
      <c r="D142" s="38" t="str">
        <f>IF(tbCronograma[[#This Row],[Término previsto]]="","",tbCronograma[[#This Row],[Término previsto]])</f>
        <v/>
      </c>
      <c r="E142" s="38" t="str">
        <f>IF(tbCronograma[[#This Row],[Início real]]="","",tbCronograma[[#This Row],[Início real]])</f>
        <v/>
      </c>
      <c r="F142" s="38" t="str">
        <f>IF(tbCronograma[[#This Row],[Término real]]="","",tbCronograma[[#This Row],[Término real]])</f>
        <v/>
      </c>
      <c r="NH142" s="59" t="s">
        <v>89</v>
      </c>
    </row>
    <row r="143" spans="2:372" ht="24.95" customHeight="1" x14ac:dyDescent="0.25">
      <c r="B143" s="37" t="str">
        <f>IF(tbCronograma[[#This Row],[Nome da tarefa]]="","",tbCronograma[[#This Row],[Nome da tarefa]])</f>
        <v/>
      </c>
      <c r="C143" s="38" t="str">
        <f>IF(tbCronograma[[#This Row],[Início previsto]]="","",tbCronograma[[#This Row],[Início previsto]])</f>
        <v/>
      </c>
      <c r="D143" s="38" t="str">
        <f>IF(tbCronograma[[#This Row],[Término previsto]]="","",tbCronograma[[#This Row],[Término previsto]])</f>
        <v/>
      </c>
      <c r="E143" s="38" t="str">
        <f>IF(tbCronograma[[#This Row],[Início real]]="","",tbCronograma[[#This Row],[Início real]])</f>
        <v/>
      </c>
      <c r="F143" s="38" t="str">
        <f>IF(tbCronograma[[#This Row],[Término real]]="","",tbCronograma[[#This Row],[Término real]])</f>
        <v/>
      </c>
      <c r="NH143" s="59" t="s">
        <v>89</v>
      </c>
    </row>
    <row r="144" spans="2:372" ht="24.95" customHeight="1" x14ac:dyDescent="0.25">
      <c r="B144" s="37" t="str">
        <f>IF(tbCronograma[[#This Row],[Nome da tarefa]]="","",tbCronograma[[#This Row],[Nome da tarefa]])</f>
        <v/>
      </c>
      <c r="C144" s="38" t="str">
        <f>IF(tbCronograma[[#This Row],[Início previsto]]="","",tbCronograma[[#This Row],[Início previsto]])</f>
        <v/>
      </c>
      <c r="D144" s="38" t="str">
        <f>IF(tbCronograma[[#This Row],[Término previsto]]="","",tbCronograma[[#This Row],[Término previsto]])</f>
        <v/>
      </c>
      <c r="E144" s="38" t="str">
        <f>IF(tbCronograma[[#This Row],[Início real]]="","",tbCronograma[[#This Row],[Início real]])</f>
        <v/>
      </c>
      <c r="F144" s="38" t="str">
        <f>IF(tbCronograma[[#This Row],[Término real]]="","",tbCronograma[[#This Row],[Término real]])</f>
        <v/>
      </c>
      <c r="NH144" s="59" t="s">
        <v>89</v>
      </c>
    </row>
    <row r="145" spans="2:372" ht="24.95" customHeight="1" x14ac:dyDescent="0.25">
      <c r="B145" s="37" t="str">
        <f>IF(tbCronograma[[#This Row],[Nome da tarefa]]="","",tbCronograma[[#This Row],[Nome da tarefa]])</f>
        <v/>
      </c>
      <c r="C145" s="38" t="str">
        <f>IF(tbCronograma[[#This Row],[Início previsto]]="","",tbCronograma[[#This Row],[Início previsto]])</f>
        <v/>
      </c>
      <c r="D145" s="38" t="str">
        <f>IF(tbCronograma[[#This Row],[Término previsto]]="","",tbCronograma[[#This Row],[Término previsto]])</f>
        <v/>
      </c>
      <c r="E145" s="38" t="str">
        <f>IF(tbCronograma[[#This Row],[Início real]]="","",tbCronograma[[#This Row],[Início real]])</f>
        <v/>
      </c>
      <c r="F145" s="38" t="str">
        <f>IF(tbCronograma[[#This Row],[Término real]]="","",tbCronograma[[#This Row],[Término real]])</f>
        <v/>
      </c>
      <c r="NH145" s="59" t="s">
        <v>89</v>
      </c>
    </row>
    <row r="146" spans="2:372" ht="24.95" customHeight="1" x14ac:dyDescent="0.25">
      <c r="B146" s="37" t="str">
        <f>IF(tbCronograma[[#This Row],[Nome da tarefa]]="","",tbCronograma[[#This Row],[Nome da tarefa]])</f>
        <v/>
      </c>
      <c r="C146" s="38" t="str">
        <f>IF(tbCronograma[[#This Row],[Início previsto]]="","",tbCronograma[[#This Row],[Início previsto]])</f>
        <v/>
      </c>
      <c r="D146" s="38" t="str">
        <f>IF(tbCronograma[[#This Row],[Término previsto]]="","",tbCronograma[[#This Row],[Término previsto]])</f>
        <v/>
      </c>
      <c r="E146" s="38" t="str">
        <f>IF(tbCronograma[[#This Row],[Início real]]="","",tbCronograma[[#This Row],[Início real]])</f>
        <v/>
      </c>
      <c r="F146" s="38" t="str">
        <f>IF(tbCronograma[[#This Row],[Término real]]="","",tbCronograma[[#This Row],[Término real]])</f>
        <v/>
      </c>
      <c r="NH146" s="59" t="s">
        <v>89</v>
      </c>
    </row>
    <row r="147" spans="2:372" ht="24.95" customHeight="1" x14ac:dyDescent="0.25">
      <c r="B147" s="37" t="str">
        <f>IF(tbCronograma[[#This Row],[Nome da tarefa]]="","",tbCronograma[[#This Row],[Nome da tarefa]])</f>
        <v/>
      </c>
      <c r="C147" s="38" t="str">
        <f>IF(tbCronograma[[#This Row],[Início previsto]]="","",tbCronograma[[#This Row],[Início previsto]])</f>
        <v/>
      </c>
      <c r="D147" s="38" t="str">
        <f>IF(tbCronograma[[#This Row],[Término previsto]]="","",tbCronograma[[#This Row],[Término previsto]])</f>
        <v/>
      </c>
      <c r="E147" s="38" t="str">
        <f>IF(tbCronograma[[#This Row],[Início real]]="","",tbCronograma[[#This Row],[Início real]])</f>
        <v/>
      </c>
      <c r="F147" s="38" t="str">
        <f>IF(tbCronograma[[#This Row],[Término real]]="","",tbCronograma[[#This Row],[Término real]])</f>
        <v/>
      </c>
      <c r="NH147" s="59" t="s">
        <v>89</v>
      </c>
    </row>
    <row r="148" spans="2:372" ht="24.95" customHeight="1" x14ac:dyDescent="0.25">
      <c r="B148" s="37" t="str">
        <f>IF(tbCronograma[[#This Row],[Nome da tarefa]]="","",tbCronograma[[#This Row],[Nome da tarefa]])</f>
        <v/>
      </c>
      <c r="C148" s="38" t="str">
        <f>IF(tbCronograma[[#This Row],[Início previsto]]="","",tbCronograma[[#This Row],[Início previsto]])</f>
        <v/>
      </c>
      <c r="D148" s="38" t="str">
        <f>IF(tbCronograma[[#This Row],[Término previsto]]="","",tbCronograma[[#This Row],[Término previsto]])</f>
        <v/>
      </c>
      <c r="E148" s="38" t="str">
        <f>IF(tbCronograma[[#This Row],[Início real]]="","",tbCronograma[[#This Row],[Início real]])</f>
        <v/>
      </c>
      <c r="F148" s="38" t="str">
        <f>IF(tbCronograma[[#This Row],[Término real]]="","",tbCronograma[[#This Row],[Término real]])</f>
        <v/>
      </c>
      <c r="NH148" s="59" t="s">
        <v>89</v>
      </c>
    </row>
    <row r="149" spans="2:372" ht="24.95" customHeight="1" x14ac:dyDescent="0.25">
      <c r="B149" s="37" t="str">
        <f>IF(tbCronograma[[#This Row],[Nome da tarefa]]="","",tbCronograma[[#This Row],[Nome da tarefa]])</f>
        <v/>
      </c>
      <c r="C149" s="38" t="str">
        <f>IF(tbCronograma[[#This Row],[Início previsto]]="","",tbCronograma[[#This Row],[Início previsto]])</f>
        <v/>
      </c>
      <c r="D149" s="38" t="str">
        <f>IF(tbCronograma[[#This Row],[Término previsto]]="","",tbCronograma[[#This Row],[Término previsto]])</f>
        <v/>
      </c>
      <c r="E149" s="38" t="str">
        <f>IF(tbCronograma[[#This Row],[Início real]]="","",tbCronograma[[#This Row],[Início real]])</f>
        <v/>
      </c>
      <c r="F149" s="38" t="str">
        <f>IF(tbCronograma[[#This Row],[Término real]]="","",tbCronograma[[#This Row],[Término real]])</f>
        <v/>
      </c>
      <c r="NH149" s="59" t="s">
        <v>89</v>
      </c>
    </row>
    <row r="150" spans="2:372" ht="24.95" customHeight="1" x14ac:dyDescent="0.25">
      <c r="B150" s="37" t="str">
        <f>IF(tbCronograma[[#This Row],[Nome da tarefa]]="","",tbCronograma[[#This Row],[Nome da tarefa]])</f>
        <v/>
      </c>
      <c r="C150" s="38" t="str">
        <f>IF(tbCronograma[[#This Row],[Início previsto]]="","",tbCronograma[[#This Row],[Início previsto]])</f>
        <v/>
      </c>
      <c r="D150" s="38" t="str">
        <f>IF(tbCronograma[[#This Row],[Término previsto]]="","",tbCronograma[[#This Row],[Término previsto]])</f>
        <v/>
      </c>
      <c r="E150" s="38" t="str">
        <f>IF(tbCronograma[[#This Row],[Início real]]="","",tbCronograma[[#This Row],[Início real]])</f>
        <v/>
      </c>
      <c r="F150" s="38" t="str">
        <f>IF(tbCronograma[[#This Row],[Término real]]="","",tbCronograma[[#This Row],[Término real]])</f>
        <v/>
      </c>
      <c r="NH150" s="59" t="s">
        <v>89</v>
      </c>
    </row>
    <row r="151" spans="2:372" ht="24.95" customHeight="1" x14ac:dyDescent="0.25">
      <c r="B151" s="37" t="str">
        <f>IF(tbCronograma[[#This Row],[Nome da tarefa]]="","",tbCronograma[[#This Row],[Nome da tarefa]])</f>
        <v/>
      </c>
      <c r="C151" s="38" t="str">
        <f>IF(tbCronograma[[#This Row],[Início previsto]]="","",tbCronograma[[#This Row],[Início previsto]])</f>
        <v/>
      </c>
      <c r="D151" s="38" t="str">
        <f>IF(tbCronograma[[#This Row],[Término previsto]]="","",tbCronograma[[#This Row],[Término previsto]])</f>
        <v/>
      </c>
      <c r="E151" s="38" t="str">
        <f>IF(tbCronograma[[#This Row],[Início real]]="","",tbCronograma[[#This Row],[Início real]])</f>
        <v/>
      </c>
      <c r="F151" s="38" t="str">
        <f>IF(tbCronograma[[#This Row],[Término real]]="","",tbCronograma[[#This Row],[Término real]])</f>
        <v/>
      </c>
      <c r="NH151" s="59" t="s">
        <v>89</v>
      </c>
    </row>
    <row r="152" spans="2:372" ht="24.95" customHeight="1" x14ac:dyDescent="0.25">
      <c r="B152" s="37" t="str">
        <f>IF(tbCronograma[[#This Row],[Nome da tarefa]]="","",tbCronograma[[#This Row],[Nome da tarefa]])</f>
        <v/>
      </c>
      <c r="C152" s="38" t="str">
        <f>IF(tbCronograma[[#This Row],[Início previsto]]="","",tbCronograma[[#This Row],[Início previsto]])</f>
        <v/>
      </c>
      <c r="D152" s="38" t="str">
        <f>IF(tbCronograma[[#This Row],[Término previsto]]="","",tbCronograma[[#This Row],[Término previsto]])</f>
        <v/>
      </c>
      <c r="E152" s="38" t="str">
        <f>IF(tbCronograma[[#This Row],[Início real]]="","",tbCronograma[[#This Row],[Início real]])</f>
        <v/>
      </c>
      <c r="F152" s="38" t="str">
        <f>IF(tbCronograma[[#This Row],[Término real]]="","",tbCronograma[[#This Row],[Término real]])</f>
        <v/>
      </c>
      <c r="NH152" s="59" t="s">
        <v>89</v>
      </c>
    </row>
    <row r="153" spans="2:372" ht="24.95" customHeight="1" x14ac:dyDescent="0.25">
      <c r="B153" s="37" t="str">
        <f>IF(tbCronograma[[#This Row],[Nome da tarefa]]="","",tbCronograma[[#This Row],[Nome da tarefa]])</f>
        <v/>
      </c>
      <c r="C153" s="38" t="str">
        <f>IF(tbCronograma[[#This Row],[Início previsto]]="","",tbCronograma[[#This Row],[Início previsto]])</f>
        <v/>
      </c>
      <c r="D153" s="38" t="str">
        <f>IF(tbCronograma[[#This Row],[Término previsto]]="","",tbCronograma[[#This Row],[Término previsto]])</f>
        <v/>
      </c>
      <c r="E153" s="38" t="str">
        <f>IF(tbCronograma[[#This Row],[Início real]]="","",tbCronograma[[#This Row],[Início real]])</f>
        <v/>
      </c>
      <c r="F153" s="38" t="str">
        <f>IF(tbCronograma[[#This Row],[Término real]]="","",tbCronograma[[#This Row],[Término real]])</f>
        <v/>
      </c>
      <c r="NH153" s="59" t="s">
        <v>89</v>
      </c>
    </row>
    <row r="154" spans="2:372" ht="24.95" customHeight="1" x14ac:dyDescent="0.25">
      <c r="B154" s="37" t="str">
        <f>IF(tbCronograma[[#This Row],[Nome da tarefa]]="","",tbCronograma[[#This Row],[Nome da tarefa]])</f>
        <v/>
      </c>
      <c r="C154" s="38" t="str">
        <f>IF(tbCronograma[[#This Row],[Início previsto]]="","",tbCronograma[[#This Row],[Início previsto]])</f>
        <v/>
      </c>
      <c r="D154" s="38" t="str">
        <f>IF(tbCronograma[[#This Row],[Término previsto]]="","",tbCronograma[[#This Row],[Término previsto]])</f>
        <v/>
      </c>
      <c r="E154" s="38" t="str">
        <f>IF(tbCronograma[[#This Row],[Início real]]="","",tbCronograma[[#This Row],[Início real]])</f>
        <v/>
      </c>
      <c r="F154" s="38" t="str">
        <f>IF(tbCronograma[[#This Row],[Término real]]="","",tbCronograma[[#This Row],[Término real]])</f>
        <v/>
      </c>
      <c r="NH154" s="59" t="s">
        <v>89</v>
      </c>
    </row>
    <row r="155" spans="2:372" ht="24.95" customHeight="1" x14ac:dyDescent="0.25">
      <c r="B155" s="37" t="str">
        <f>IF(tbCronograma[[#This Row],[Nome da tarefa]]="","",tbCronograma[[#This Row],[Nome da tarefa]])</f>
        <v/>
      </c>
      <c r="C155" s="38" t="str">
        <f>IF(tbCronograma[[#This Row],[Início previsto]]="","",tbCronograma[[#This Row],[Início previsto]])</f>
        <v/>
      </c>
      <c r="D155" s="38" t="str">
        <f>IF(tbCronograma[[#This Row],[Término previsto]]="","",tbCronograma[[#This Row],[Término previsto]])</f>
        <v/>
      </c>
      <c r="E155" s="38" t="str">
        <f>IF(tbCronograma[[#This Row],[Início real]]="","",tbCronograma[[#This Row],[Início real]])</f>
        <v/>
      </c>
      <c r="F155" s="38" t="str">
        <f>IF(tbCronograma[[#This Row],[Término real]]="","",tbCronograma[[#This Row],[Término real]])</f>
        <v/>
      </c>
      <c r="NH155" s="59" t="s">
        <v>89</v>
      </c>
    </row>
    <row r="156" spans="2:372" ht="24.95" customHeight="1" x14ac:dyDescent="0.25">
      <c r="B156" s="37" t="str">
        <f>IF(tbCronograma[[#This Row],[Nome da tarefa]]="","",tbCronograma[[#This Row],[Nome da tarefa]])</f>
        <v/>
      </c>
      <c r="C156" s="38" t="str">
        <f>IF(tbCronograma[[#This Row],[Início previsto]]="","",tbCronograma[[#This Row],[Início previsto]])</f>
        <v/>
      </c>
      <c r="D156" s="38" t="str">
        <f>IF(tbCronograma[[#This Row],[Término previsto]]="","",tbCronograma[[#This Row],[Término previsto]])</f>
        <v/>
      </c>
      <c r="E156" s="38" t="str">
        <f>IF(tbCronograma[[#This Row],[Início real]]="","",tbCronograma[[#This Row],[Início real]])</f>
        <v/>
      </c>
      <c r="F156" s="38" t="str">
        <f>IF(tbCronograma[[#This Row],[Término real]]="","",tbCronograma[[#This Row],[Término real]])</f>
        <v/>
      </c>
      <c r="NH156" s="59" t="s">
        <v>89</v>
      </c>
    </row>
    <row r="157" spans="2:372" ht="24.95" customHeight="1" x14ac:dyDescent="0.25">
      <c r="B157" s="37" t="str">
        <f>IF(tbCronograma[[#This Row],[Nome da tarefa]]="","",tbCronograma[[#This Row],[Nome da tarefa]])</f>
        <v/>
      </c>
      <c r="C157" s="38" t="str">
        <f>IF(tbCronograma[[#This Row],[Início previsto]]="","",tbCronograma[[#This Row],[Início previsto]])</f>
        <v/>
      </c>
      <c r="D157" s="38" t="str">
        <f>IF(tbCronograma[[#This Row],[Término previsto]]="","",tbCronograma[[#This Row],[Término previsto]])</f>
        <v/>
      </c>
      <c r="E157" s="38" t="str">
        <f>IF(tbCronograma[[#This Row],[Início real]]="","",tbCronograma[[#This Row],[Início real]])</f>
        <v/>
      </c>
      <c r="F157" s="38" t="str">
        <f>IF(tbCronograma[[#This Row],[Término real]]="","",tbCronograma[[#This Row],[Término real]])</f>
        <v/>
      </c>
      <c r="NH157" s="59" t="s">
        <v>89</v>
      </c>
    </row>
    <row r="158" spans="2:372" ht="24.95" customHeight="1" x14ac:dyDescent="0.25">
      <c r="B158" s="37" t="str">
        <f>IF(tbCronograma[[#This Row],[Nome da tarefa]]="","",tbCronograma[[#This Row],[Nome da tarefa]])</f>
        <v/>
      </c>
      <c r="C158" s="38" t="str">
        <f>IF(tbCronograma[[#This Row],[Início previsto]]="","",tbCronograma[[#This Row],[Início previsto]])</f>
        <v/>
      </c>
      <c r="D158" s="38" t="str">
        <f>IF(tbCronograma[[#This Row],[Término previsto]]="","",tbCronograma[[#This Row],[Término previsto]])</f>
        <v/>
      </c>
      <c r="E158" s="38" t="str">
        <f>IF(tbCronograma[[#This Row],[Início real]]="","",tbCronograma[[#This Row],[Início real]])</f>
        <v/>
      </c>
      <c r="F158" s="38" t="str">
        <f>IF(tbCronograma[[#This Row],[Término real]]="","",tbCronograma[[#This Row],[Término real]])</f>
        <v/>
      </c>
      <c r="NH158" s="59" t="s">
        <v>89</v>
      </c>
    </row>
    <row r="159" spans="2:372" s="8" customFormat="1" x14ac:dyDescent="0.25">
      <c r="B159" s="59" t="s">
        <v>89</v>
      </c>
      <c r="C159" s="59" t="s">
        <v>89</v>
      </c>
      <c r="D159" s="59" t="s">
        <v>89</v>
      </c>
      <c r="E159" s="59" t="s">
        <v>89</v>
      </c>
      <c r="F159" s="59" t="s">
        <v>89</v>
      </c>
      <c r="G159" s="8" t="s">
        <v>89</v>
      </c>
      <c r="H159" s="8" t="s">
        <v>89</v>
      </c>
      <c r="I159" s="8" t="s">
        <v>89</v>
      </c>
      <c r="J159" s="8" t="s">
        <v>89</v>
      </c>
      <c r="K159" s="8" t="s">
        <v>89</v>
      </c>
      <c r="L159" s="8" t="s">
        <v>89</v>
      </c>
      <c r="M159" s="8" t="s">
        <v>89</v>
      </c>
      <c r="N159" s="8" t="s">
        <v>89</v>
      </c>
      <c r="O159" s="8" t="s">
        <v>89</v>
      </c>
      <c r="P159" s="8" t="s">
        <v>89</v>
      </c>
      <c r="Q159" s="8" t="s">
        <v>89</v>
      </c>
      <c r="R159" s="8" t="s">
        <v>89</v>
      </c>
      <c r="S159" s="8" t="s">
        <v>89</v>
      </c>
      <c r="T159" s="8" t="s">
        <v>89</v>
      </c>
      <c r="U159" s="8" t="s">
        <v>89</v>
      </c>
      <c r="V159" s="8" t="s">
        <v>89</v>
      </c>
      <c r="W159" s="8" t="s">
        <v>89</v>
      </c>
      <c r="X159" s="8" t="s">
        <v>89</v>
      </c>
      <c r="Y159" s="8" t="s">
        <v>89</v>
      </c>
      <c r="Z159" s="8" t="s">
        <v>89</v>
      </c>
      <c r="AA159" s="8" t="s">
        <v>89</v>
      </c>
      <c r="AB159" s="8" t="s">
        <v>89</v>
      </c>
      <c r="AC159" s="8" t="s">
        <v>89</v>
      </c>
      <c r="AD159" s="8" t="s">
        <v>89</v>
      </c>
      <c r="AE159" s="8" t="s">
        <v>89</v>
      </c>
      <c r="AF159" s="8" t="s">
        <v>89</v>
      </c>
      <c r="AG159" s="8" t="s">
        <v>89</v>
      </c>
      <c r="AH159" s="8" t="s">
        <v>89</v>
      </c>
      <c r="AI159" s="8" t="s">
        <v>89</v>
      </c>
      <c r="AJ159" s="8" t="s">
        <v>89</v>
      </c>
      <c r="AK159" s="8" t="s">
        <v>89</v>
      </c>
      <c r="AL159" s="8" t="s">
        <v>89</v>
      </c>
      <c r="AM159" s="8" t="s">
        <v>89</v>
      </c>
      <c r="AN159" s="8" t="s">
        <v>89</v>
      </c>
      <c r="AO159" s="8" t="s">
        <v>89</v>
      </c>
      <c r="AP159" s="8" t="s">
        <v>89</v>
      </c>
      <c r="AQ159" s="8" t="s">
        <v>89</v>
      </c>
      <c r="AR159" s="8" t="s">
        <v>89</v>
      </c>
      <c r="AS159" s="8" t="s">
        <v>89</v>
      </c>
      <c r="AT159" s="8" t="s">
        <v>89</v>
      </c>
      <c r="AU159" s="8" t="s">
        <v>89</v>
      </c>
      <c r="AV159" s="8" t="s">
        <v>89</v>
      </c>
      <c r="AW159" s="8" t="s">
        <v>89</v>
      </c>
      <c r="AX159" s="8" t="s">
        <v>89</v>
      </c>
      <c r="AY159" s="8" t="s">
        <v>89</v>
      </c>
      <c r="AZ159" s="8" t="s">
        <v>89</v>
      </c>
      <c r="BA159" s="8" t="s">
        <v>89</v>
      </c>
      <c r="BB159" s="8" t="s">
        <v>89</v>
      </c>
      <c r="BC159" s="8" t="s">
        <v>89</v>
      </c>
      <c r="BD159" s="8" t="s">
        <v>89</v>
      </c>
      <c r="BE159" s="8" t="s">
        <v>89</v>
      </c>
      <c r="BF159" s="8" t="s">
        <v>89</v>
      </c>
      <c r="BG159" s="8" t="s">
        <v>89</v>
      </c>
      <c r="BH159" s="8" t="s">
        <v>89</v>
      </c>
      <c r="BI159" s="8" t="s">
        <v>89</v>
      </c>
      <c r="BJ159" s="8" t="s">
        <v>89</v>
      </c>
      <c r="BK159" s="8" t="s">
        <v>89</v>
      </c>
      <c r="BL159" s="8" t="s">
        <v>89</v>
      </c>
      <c r="BM159" s="8" t="s">
        <v>89</v>
      </c>
      <c r="BN159" s="8" t="s">
        <v>89</v>
      </c>
      <c r="BO159" s="8" t="s">
        <v>89</v>
      </c>
      <c r="BP159" s="8" t="s">
        <v>89</v>
      </c>
      <c r="BQ159" s="8" t="s">
        <v>89</v>
      </c>
      <c r="BR159" s="8" t="s">
        <v>89</v>
      </c>
      <c r="BS159" s="8" t="s">
        <v>89</v>
      </c>
      <c r="BT159" s="8" t="s">
        <v>89</v>
      </c>
      <c r="BU159" s="8" t="s">
        <v>89</v>
      </c>
      <c r="BV159" s="8" t="s">
        <v>89</v>
      </c>
      <c r="BW159" s="8" t="s">
        <v>89</v>
      </c>
      <c r="BX159" s="8" t="s">
        <v>89</v>
      </c>
      <c r="BY159" s="8" t="s">
        <v>89</v>
      </c>
      <c r="BZ159" s="8" t="s">
        <v>89</v>
      </c>
      <c r="CA159" s="8" t="s">
        <v>89</v>
      </c>
      <c r="CB159" s="8" t="s">
        <v>89</v>
      </c>
      <c r="CC159" s="8" t="s">
        <v>89</v>
      </c>
      <c r="CD159" s="8" t="s">
        <v>89</v>
      </c>
      <c r="CE159" s="8" t="s">
        <v>89</v>
      </c>
      <c r="CF159" s="8" t="s">
        <v>89</v>
      </c>
      <c r="CG159" s="8" t="s">
        <v>89</v>
      </c>
      <c r="CH159" s="8" t="s">
        <v>89</v>
      </c>
      <c r="CI159" s="8" t="s">
        <v>89</v>
      </c>
      <c r="CJ159" s="8" t="s">
        <v>89</v>
      </c>
      <c r="CK159" s="8" t="s">
        <v>89</v>
      </c>
      <c r="CL159" s="8" t="s">
        <v>89</v>
      </c>
      <c r="CM159" s="8" t="s">
        <v>89</v>
      </c>
      <c r="CN159" s="8" t="s">
        <v>89</v>
      </c>
      <c r="CO159" s="8" t="s">
        <v>89</v>
      </c>
      <c r="CP159" s="8" t="s">
        <v>89</v>
      </c>
      <c r="CQ159" s="8" t="s">
        <v>89</v>
      </c>
      <c r="CR159" s="8" t="s">
        <v>89</v>
      </c>
      <c r="CS159" s="8" t="s">
        <v>89</v>
      </c>
      <c r="CT159" s="8" t="s">
        <v>89</v>
      </c>
      <c r="CU159" s="8" t="s">
        <v>89</v>
      </c>
      <c r="CV159" s="8" t="s">
        <v>89</v>
      </c>
      <c r="CW159" s="8" t="s">
        <v>89</v>
      </c>
      <c r="CX159" s="8" t="s">
        <v>89</v>
      </c>
      <c r="CY159" s="8" t="s">
        <v>89</v>
      </c>
      <c r="CZ159" s="8" t="s">
        <v>89</v>
      </c>
      <c r="DA159" s="8" t="s">
        <v>89</v>
      </c>
      <c r="DB159" s="8" t="s">
        <v>89</v>
      </c>
      <c r="DC159" s="8" t="s">
        <v>89</v>
      </c>
      <c r="DD159" s="8" t="s">
        <v>89</v>
      </c>
      <c r="DE159" s="8" t="s">
        <v>89</v>
      </c>
      <c r="DF159" s="8" t="s">
        <v>89</v>
      </c>
      <c r="DG159" s="8" t="s">
        <v>89</v>
      </c>
      <c r="DH159" s="8" t="s">
        <v>89</v>
      </c>
      <c r="DI159" s="8" t="s">
        <v>89</v>
      </c>
      <c r="DJ159" s="8" t="s">
        <v>89</v>
      </c>
      <c r="DK159" s="8" t="s">
        <v>89</v>
      </c>
      <c r="DL159" s="8" t="s">
        <v>89</v>
      </c>
      <c r="DM159" s="8" t="s">
        <v>89</v>
      </c>
      <c r="DN159" s="8" t="s">
        <v>89</v>
      </c>
      <c r="DO159" s="8" t="s">
        <v>89</v>
      </c>
      <c r="DP159" s="8" t="s">
        <v>89</v>
      </c>
      <c r="DQ159" s="8" t="s">
        <v>89</v>
      </c>
      <c r="DR159" s="8" t="s">
        <v>89</v>
      </c>
      <c r="DS159" s="8" t="s">
        <v>89</v>
      </c>
      <c r="DT159" s="8" t="s">
        <v>89</v>
      </c>
      <c r="DU159" s="8" t="s">
        <v>89</v>
      </c>
      <c r="DV159" s="8" t="s">
        <v>89</v>
      </c>
      <c r="DW159" s="8" t="s">
        <v>89</v>
      </c>
      <c r="DX159" s="8" t="s">
        <v>89</v>
      </c>
      <c r="DY159" s="8" t="s">
        <v>89</v>
      </c>
      <c r="DZ159" s="8" t="s">
        <v>89</v>
      </c>
      <c r="EA159" s="8" t="s">
        <v>89</v>
      </c>
      <c r="EB159" s="8" t="s">
        <v>89</v>
      </c>
      <c r="EC159" s="8" t="s">
        <v>89</v>
      </c>
      <c r="ED159" s="8" t="s">
        <v>89</v>
      </c>
      <c r="EE159" s="8" t="s">
        <v>89</v>
      </c>
      <c r="EF159" s="8" t="s">
        <v>89</v>
      </c>
      <c r="EG159" s="8" t="s">
        <v>89</v>
      </c>
      <c r="EH159" s="8" t="s">
        <v>89</v>
      </c>
      <c r="EI159" s="8" t="s">
        <v>89</v>
      </c>
      <c r="EJ159" s="8" t="s">
        <v>89</v>
      </c>
      <c r="EK159" s="8" t="s">
        <v>89</v>
      </c>
      <c r="EL159" s="8" t="s">
        <v>89</v>
      </c>
      <c r="EM159" s="8" t="s">
        <v>89</v>
      </c>
      <c r="EN159" s="8" t="s">
        <v>89</v>
      </c>
      <c r="EO159" s="8" t="s">
        <v>89</v>
      </c>
      <c r="EP159" s="8" t="s">
        <v>89</v>
      </c>
      <c r="EQ159" s="8" t="s">
        <v>89</v>
      </c>
      <c r="ER159" s="8" t="s">
        <v>89</v>
      </c>
      <c r="ES159" s="8" t="s">
        <v>89</v>
      </c>
      <c r="ET159" s="8" t="s">
        <v>89</v>
      </c>
      <c r="EU159" s="8" t="s">
        <v>89</v>
      </c>
      <c r="EV159" s="8" t="s">
        <v>89</v>
      </c>
      <c r="EW159" s="8" t="s">
        <v>89</v>
      </c>
      <c r="EX159" s="8" t="s">
        <v>89</v>
      </c>
      <c r="EY159" s="8" t="s">
        <v>89</v>
      </c>
      <c r="EZ159" s="8" t="s">
        <v>89</v>
      </c>
      <c r="FA159" s="8" t="s">
        <v>89</v>
      </c>
      <c r="FB159" s="8" t="s">
        <v>89</v>
      </c>
      <c r="FC159" s="8" t="s">
        <v>89</v>
      </c>
      <c r="FD159" s="8" t="s">
        <v>89</v>
      </c>
      <c r="FE159" s="8" t="s">
        <v>89</v>
      </c>
      <c r="FF159" s="8" t="s">
        <v>89</v>
      </c>
      <c r="FG159" s="8" t="s">
        <v>89</v>
      </c>
      <c r="FH159" s="8" t="s">
        <v>89</v>
      </c>
      <c r="FI159" s="8" t="s">
        <v>89</v>
      </c>
      <c r="FJ159" s="8" t="s">
        <v>89</v>
      </c>
      <c r="FK159" s="8" t="s">
        <v>89</v>
      </c>
      <c r="FL159" s="8" t="s">
        <v>89</v>
      </c>
      <c r="FM159" s="8" t="s">
        <v>89</v>
      </c>
      <c r="FN159" s="8" t="s">
        <v>89</v>
      </c>
      <c r="FO159" s="8" t="s">
        <v>89</v>
      </c>
      <c r="FP159" s="8" t="s">
        <v>89</v>
      </c>
      <c r="FQ159" s="8" t="s">
        <v>89</v>
      </c>
      <c r="FR159" s="8" t="s">
        <v>89</v>
      </c>
      <c r="FS159" s="8" t="s">
        <v>89</v>
      </c>
      <c r="FT159" s="8" t="s">
        <v>89</v>
      </c>
      <c r="FU159" s="8" t="s">
        <v>89</v>
      </c>
      <c r="FV159" s="8" t="s">
        <v>89</v>
      </c>
      <c r="FW159" s="8" t="s">
        <v>89</v>
      </c>
      <c r="FX159" s="8" t="s">
        <v>89</v>
      </c>
      <c r="FY159" s="8" t="s">
        <v>89</v>
      </c>
      <c r="FZ159" s="8" t="s">
        <v>89</v>
      </c>
      <c r="GA159" s="8" t="s">
        <v>89</v>
      </c>
      <c r="GB159" s="8" t="s">
        <v>89</v>
      </c>
      <c r="GC159" s="8" t="s">
        <v>89</v>
      </c>
      <c r="GD159" s="8" t="s">
        <v>89</v>
      </c>
      <c r="GE159" s="8" t="s">
        <v>89</v>
      </c>
      <c r="GF159" s="8" t="s">
        <v>89</v>
      </c>
      <c r="GG159" s="8" t="s">
        <v>89</v>
      </c>
      <c r="GH159" s="8" t="s">
        <v>89</v>
      </c>
      <c r="GI159" s="8" t="s">
        <v>89</v>
      </c>
      <c r="GJ159" s="8" t="s">
        <v>89</v>
      </c>
      <c r="GK159" s="8" t="s">
        <v>89</v>
      </c>
      <c r="GL159" s="8" t="s">
        <v>89</v>
      </c>
      <c r="GM159" s="8" t="s">
        <v>89</v>
      </c>
      <c r="GN159" s="8" t="s">
        <v>89</v>
      </c>
      <c r="GO159" s="8" t="s">
        <v>89</v>
      </c>
      <c r="GP159" s="8" t="s">
        <v>89</v>
      </c>
      <c r="GQ159" s="8" t="s">
        <v>89</v>
      </c>
      <c r="GR159" s="8" t="s">
        <v>89</v>
      </c>
      <c r="GS159" s="8" t="s">
        <v>89</v>
      </c>
      <c r="GT159" s="8" t="s">
        <v>89</v>
      </c>
      <c r="GU159" s="8" t="s">
        <v>89</v>
      </c>
      <c r="GV159" s="8" t="s">
        <v>89</v>
      </c>
      <c r="GW159" s="8" t="s">
        <v>89</v>
      </c>
      <c r="GX159" s="8" t="s">
        <v>89</v>
      </c>
      <c r="GY159" s="8" t="s">
        <v>89</v>
      </c>
      <c r="GZ159" s="8" t="s">
        <v>89</v>
      </c>
      <c r="HA159" s="8" t="s">
        <v>89</v>
      </c>
      <c r="HB159" s="8" t="s">
        <v>89</v>
      </c>
      <c r="HC159" s="8" t="s">
        <v>89</v>
      </c>
      <c r="HD159" s="8" t="s">
        <v>89</v>
      </c>
      <c r="HE159" s="8" t="s">
        <v>89</v>
      </c>
      <c r="HF159" s="8" t="s">
        <v>89</v>
      </c>
      <c r="HG159" s="8" t="s">
        <v>89</v>
      </c>
      <c r="HH159" s="8" t="s">
        <v>89</v>
      </c>
      <c r="HI159" s="8" t="s">
        <v>89</v>
      </c>
      <c r="HJ159" s="8" t="s">
        <v>89</v>
      </c>
      <c r="HK159" s="8" t="s">
        <v>89</v>
      </c>
      <c r="HL159" s="8" t="s">
        <v>89</v>
      </c>
      <c r="HM159" s="8" t="s">
        <v>89</v>
      </c>
      <c r="HN159" s="8" t="s">
        <v>89</v>
      </c>
      <c r="HO159" s="8" t="s">
        <v>89</v>
      </c>
      <c r="HP159" s="8" t="s">
        <v>89</v>
      </c>
      <c r="HQ159" s="8" t="s">
        <v>89</v>
      </c>
      <c r="HR159" s="8" t="s">
        <v>89</v>
      </c>
      <c r="HS159" s="8" t="s">
        <v>89</v>
      </c>
      <c r="HT159" s="8" t="s">
        <v>89</v>
      </c>
      <c r="HU159" s="8" t="s">
        <v>89</v>
      </c>
      <c r="HV159" s="8" t="s">
        <v>89</v>
      </c>
      <c r="HW159" s="8" t="s">
        <v>89</v>
      </c>
      <c r="HX159" s="8" t="s">
        <v>89</v>
      </c>
      <c r="HY159" s="8" t="s">
        <v>89</v>
      </c>
      <c r="HZ159" s="8" t="s">
        <v>89</v>
      </c>
      <c r="IA159" s="8" t="s">
        <v>89</v>
      </c>
      <c r="IB159" s="8" t="s">
        <v>89</v>
      </c>
      <c r="IC159" s="8" t="s">
        <v>89</v>
      </c>
      <c r="ID159" s="8" t="s">
        <v>89</v>
      </c>
      <c r="IE159" s="8" t="s">
        <v>89</v>
      </c>
      <c r="IF159" s="8" t="s">
        <v>89</v>
      </c>
      <c r="IG159" s="8" t="s">
        <v>89</v>
      </c>
      <c r="IH159" s="8" t="s">
        <v>89</v>
      </c>
      <c r="II159" s="8" t="s">
        <v>89</v>
      </c>
      <c r="IJ159" s="8" t="s">
        <v>89</v>
      </c>
      <c r="IK159" s="8" t="s">
        <v>89</v>
      </c>
      <c r="IL159" s="8" t="s">
        <v>89</v>
      </c>
      <c r="IM159" s="8" t="s">
        <v>89</v>
      </c>
      <c r="IN159" s="8" t="s">
        <v>89</v>
      </c>
      <c r="IO159" s="8" t="s">
        <v>89</v>
      </c>
      <c r="IP159" s="8" t="s">
        <v>89</v>
      </c>
      <c r="IQ159" s="8" t="s">
        <v>89</v>
      </c>
      <c r="IR159" s="8" t="s">
        <v>89</v>
      </c>
      <c r="IS159" s="8" t="s">
        <v>89</v>
      </c>
      <c r="IT159" s="8" t="s">
        <v>89</v>
      </c>
      <c r="IU159" s="8" t="s">
        <v>89</v>
      </c>
      <c r="IV159" s="8" t="s">
        <v>89</v>
      </c>
      <c r="IW159" s="8" t="s">
        <v>89</v>
      </c>
      <c r="IX159" s="8" t="s">
        <v>89</v>
      </c>
      <c r="IY159" s="8" t="s">
        <v>89</v>
      </c>
      <c r="IZ159" s="8" t="s">
        <v>89</v>
      </c>
      <c r="JA159" s="8" t="s">
        <v>89</v>
      </c>
      <c r="JB159" s="8" t="s">
        <v>89</v>
      </c>
      <c r="JC159" s="8" t="s">
        <v>89</v>
      </c>
      <c r="JD159" s="8" t="s">
        <v>89</v>
      </c>
      <c r="JE159" s="8" t="s">
        <v>89</v>
      </c>
      <c r="JF159" s="8" t="s">
        <v>89</v>
      </c>
      <c r="JG159" s="8" t="s">
        <v>89</v>
      </c>
      <c r="JH159" s="8" t="s">
        <v>89</v>
      </c>
      <c r="JI159" s="8" t="s">
        <v>89</v>
      </c>
      <c r="JJ159" s="8" t="s">
        <v>89</v>
      </c>
      <c r="JK159" s="8" t="s">
        <v>89</v>
      </c>
      <c r="JL159" s="8" t="s">
        <v>89</v>
      </c>
      <c r="JM159" s="8" t="s">
        <v>89</v>
      </c>
      <c r="JN159" s="8" t="s">
        <v>89</v>
      </c>
      <c r="JO159" s="8" t="s">
        <v>89</v>
      </c>
      <c r="JP159" s="8" t="s">
        <v>89</v>
      </c>
      <c r="JQ159" s="8" t="s">
        <v>89</v>
      </c>
      <c r="JR159" s="8" t="s">
        <v>89</v>
      </c>
      <c r="JS159" s="8" t="s">
        <v>89</v>
      </c>
      <c r="JT159" s="8" t="s">
        <v>89</v>
      </c>
      <c r="JU159" s="8" t="s">
        <v>89</v>
      </c>
      <c r="JV159" s="8" t="s">
        <v>89</v>
      </c>
      <c r="JW159" s="8" t="s">
        <v>89</v>
      </c>
      <c r="JX159" s="8" t="s">
        <v>89</v>
      </c>
      <c r="JY159" s="8" t="s">
        <v>89</v>
      </c>
      <c r="JZ159" s="8" t="s">
        <v>89</v>
      </c>
      <c r="KA159" s="8" t="s">
        <v>89</v>
      </c>
      <c r="KB159" s="8" t="s">
        <v>89</v>
      </c>
      <c r="KC159" s="8" t="s">
        <v>89</v>
      </c>
      <c r="KD159" s="8" t="s">
        <v>89</v>
      </c>
      <c r="KE159" s="8" t="s">
        <v>89</v>
      </c>
      <c r="KF159" s="8" t="s">
        <v>89</v>
      </c>
      <c r="KG159" s="8" t="s">
        <v>89</v>
      </c>
      <c r="KH159" s="8" t="s">
        <v>89</v>
      </c>
      <c r="KI159" s="8" t="s">
        <v>89</v>
      </c>
      <c r="KJ159" s="8" t="s">
        <v>89</v>
      </c>
      <c r="KK159" s="8" t="s">
        <v>89</v>
      </c>
      <c r="KL159" s="8" t="s">
        <v>89</v>
      </c>
      <c r="KM159" s="8" t="s">
        <v>89</v>
      </c>
      <c r="KN159" s="8" t="s">
        <v>89</v>
      </c>
      <c r="KO159" s="8" t="s">
        <v>89</v>
      </c>
      <c r="KP159" s="8" t="s">
        <v>89</v>
      </c>
      <c r="KQ159" s="8" t="s">
        <v>89</v>
      </c>
      <c r="KR159" s="8" t="s">
        <v>89</v>
      </c>
      <c r="KS159" s="8" t="s">
        <v>89</v>
      </c>
      <c r="KT159" s="8" t="s">
        <v>89</v>
      </c>
      <c r="KU159" s="8" t="s">
        <v>89</v>
      </c>
      <c r="KV159" s="8" t="s">
        <v>89</v>
      </c>
      <c r="KW159" s="8" t="s">
        <v>89</v>
      </c>
      <c r="KX159" s="8" t="s">
        <v>89</v>
      </c>
      <c r="KY159" s="8" t="s">
        <v>89</v>
      </c>
      <c r="KZ159" s="8" t="s">
        <v>89</v>
      </c>
      <c r="LA159" s="8" t="s">
        <v>89</v>
      </c>
      <c r="LB159" s="8" t="s">
        <v>89</v>
      </c>
      <c r="LC159" s="8" t="s">
        <v>89</v>
      </c>
      <c r="LD159" s="8" t="s">
        <v>89</v>
      </c>
      <c r="LE159" s="8" t="s">
        <v>89</v>
      </c>
      <c r="LF159" s="8" t="s">
        <v>89</v>
      </c>
      <c r="LG159" s="8" t="s">
        <v>89</v>
      </c>
      <c r="LH159" s="8" t="s">
        <v>89</v>
      </c>
      <c r="LI159" s="8" t="s">
        <v>89</v>
      </c>
      <c r="LJ159" s="8" t="s">
        <v>89</v>
      </c>
      <c r="LK159" s="8" t="s">
        <v>89</v>
      </c>
      <c r="LL159" s="8" t="s">
        <v>89</v>
      </c>
      <c r="LM159" s="8" t="s">
        <v>89</v>
      </c>
      <c r="LN159" s="8" t="s">
        <v>89</v>
      </c>
      <c r="LO159" s="8" t="s">
        <v>89</v>
      </c>
      <c r="LP159" s="8" t="s">
        <v>89</v>
      </c>
      <c r="LQ159" s="8" t="s">
        <v>89</v>
      </c>
      <c r="LR159" s="8" t="s">
        <v>89</v>
      </c>
      <c r="LS159" s="8" t="s">
        <v>89</v>
      </c>
      <c r="LT159" s="8" t="s">
        <v>89</v>
      </c>
      <c r="LU159" s="8" t="s">
        <v>89</v>
      </c>
      <c r="LV159" s="8" t="s">
        <v>89</v>
      </c>
      <c r="LW159" s="8" t="s">
        <v>89</v>
      </c>
      <c r="LX159" s="8" t="s">
        <v>89</v>
      </c>
      <c r="LY159" s="8" t="s">
        <v>89</v>
      </c>
      <c r="LZ159" s="8" t="s">
        <v>89</v>
      </c>
      <c r="MA159" s="8" t="s">
        <v>89</v>
      </c>
      <c r="MB159" s="8" t="s">
        <v>89</v>
      </c>
      <c r="MC159" s="8" t="s">
        <v>89</v>
      </c>
      <c r="MD159" s="8" t="s">
        <v>89</v>
      </c>
      <c r="ME159" s="8" t="s">
        <v>89</v>
      </c>
      <c r="MF159" s="8" t="s">
        <v>89</v>
      </c>
      <c r="MG159" s="8" t="s">
        <v>89</v>
      </c>
      <c r="MH159" s="8" t="s">
        <v>89</v>
      </c>
      <c r="MI159" s="8" t="s">
        <v>89</v>
      </c>
      <c r="MJ159" s="8" t="s">
        <v>89</v>
      </c>
      <c r="MK159" s="8" t="s">
        <v>89</v>
      </c>
      <c r="ML159" s="8" t="s">
        <v>89</v>
      </c>
      <c r="MM159" s="8" t="s">
        <v>89</v>
      </c>
      <c r="MN159" s="8" t="s">
        <v>89</v>
      </c>
      <c r="MO159" s="8" t="s">
        <v>89</v>
      </c>
      <c r="MP159" s="8" t="s">
        <v>89</v>
      </c>
      <c r="MQ159" s="8" t="s">
        <v>89</v>
      </c>
      <c r="MR159" s="8" t="s">
        <v>89</v>
      </c>
      <c r="MS159" s="8" t="s">
        <v>89</v>
      </c>
      <c r="MT159" s="8" t="s">
        <v>89</v>
      </c>
      <c r="MU159" s="8" t="s">
        <v>89</v>
      </c>
      <c r="MV159" s="8" t="s">
        <v>89</v>
      </c>
      <c r="MW159" s="8" t="s">
        <v>89</v>
      </c>
      <c r="MX159" s="8" t="s">
        <v>89</v>
      </c>
      <c r="MY159" s="8" t="s">
        <v>89</v>
      </c>
      <c r="MZ159" s="8" t="s">
        <v>89</v>
      </c>
      <c r="NA159" s="8" t="s">
        <v>89</v>
      </c>
      <c r="NB159" s="8" t="s">
        <v>89</v>
      </c>
      <c r="NC159" s="8" t="s">
        <v>89</v>
      </c>
      <c r="ND159" s="8" t="s">
        <v>89</v>
      </c>
      <c r="NE159" s="8" t="s">
        <v>89</v>
      </c>
      <c r="NF159" s="8" t="s">
        <v>89</v>
      </c>
      <c r="NG159" s="8" t="s">
        <v>89</v>
      </c>
      <c r="NH159" s="59" t="s">
        <v>89</v>
      </c>
    </row>
  </sheetData>
  <sheetProtection password="9084" sheet="1" objects="1" scenarios="1"/>
  <conditionalFormatting sqref="G8:NG8">
    <cfRule type="expression" dxfId="35" priority="8">
      <formula>AND($C8&lt;=G$7,$E8&lt;=G$7,$D8&gt;=G$7,$F8&lt;&gt;"",$F8&gt;=G$7)</formula>
    </cfRule>
    <cfRule type="expression" dxfId="34" priority="9">
      <formula>AND($E8&lt;=G$7,$F8&gt;=G$7,$F8&lt;&gt;"")</formula>
    </cfRule>
    <cfRule type="expression" dxfId="33" priority="10">
      <formula>AND(G$7&lt;&gt;"",$B8&lt;&gt;"")</formula>
    </cfRule>
    <cfRule type="expression" dxfId="32" priority="11">
      <formula>AND($E8&gt;=G$7,$C8&gt;=G$7,$F8&lt;=G$7)</formula>
    </cfRule>
    <cfRule type="expression" dxfId="31" priority="12">
      <formula>AND($C8&lt;=G$7,$D8&gt;=G$7)</formula>
    </cfRule>
    <cfRule type="expression" dxfId="30" priority="13">
      <formula>AND($F8="",G$7="")</formula>
    </cfRule>
    <cfRule type="expression" dxfId="29" priority="14">
      <formula>OR($C8="",$E8="")</formula>
    </cfRule>
  </conditionalFormatting>
  <conditionalFormatting sqref="G9:NG158">
    <cfRule type="expression" dxfId="28" priority="1">
      <formula>AND($C9&lt;=G$7,$E9&lt;=G$7,$D9&gt;=G$7,$F9&lt;&gt;"",$F9&gt;=G$7)</formula>
    </cfRule>
    <cfRule type="expression" dxfId="27" priority="2">
      <formula>AND($E9&lt;=G$7,$F9&gt;=G$7,$F9&lt;&gt;"")</formula>
    </cfRule>
    <cfRule type="expression" dxfId="26" priority="3">
      <formula>AND(G$7&lt;&gt;"",$B9&lt;&gt;"")</formula>
    </cfRule>
    <cfRule type="expression" dxfId="25" priority="4">
      <formula>AND($E9&gt;=G$7,$C9&gt;=G$7,$F9&lt;=G$7)</formula>
    </cfRule>
    <cfRule type="expression" dxfId="24" priority="5">
      <formula>AND($C9&lt;=G$7,$D9&gt;=G$7)</formula>
    </cfRule>
    <cfRule type="expression" dxfId="23" priority="6">
      <formula>AND($F9="",G$7="")</formula>
    </cfRule>
    <cfRule type="expression" dxfId="22" priority="7">
      <formula>OR($C9="",$E9="")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8" scale="55" fitToHeight="10000" orientation="landscape" r:id="rId1"/>
  <headerFooter>
    <oddHeader>&amp;C&amp;"-,Negrito"GERENCIAMENTO DE PROJETOS&amp;"-,Regular"
Cronograma de Tarefas</oddHeader>
    <oddFooter>&amp;LImpresso em &amp;D as &amp;T&amp;RPágina &amp;P de &amp;N páginas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5"/>
  <sheetViews>
    <sheetView showGridLines="0" zoomScaleNormal="100" workbookViewId="0"/>
  </sheetViews>
  <sheetFormatPr defaultRowHeight="15" x14ac:dyDescent="0.25"/>
  <cols>
    <col min="1" max="1" width="2.7109375" style="10" customWidth="1"/>
    <col min="2" max="2" width="29.7109375" style="3" customWidth="1"/>
    <col min="3" max="7" width="14.7109375" style="3" customWidth="1"/>
    <col min="8" max="9" width="17.7109375" style="3" customWidth="1"/>
    <col min="10" max="10" width="9.140625" style="3"/>
    <col min="11" max="26" width="9.140625" style="3" customWidth="1"/>
    <col min="27" max="27" width="14.140625" style="3" bestFit="1" customWidth="1"/>
    <col min="28" max="28" width="10.140625" style="3" customWidth="1"/>
    <col min="29" max="16384" width="9.140625" style="3"/>
  </cols>
  <sheetData>
    <row r="1" spans="1:28" s="1" customFormat="1" ht="30" customHeight="1" x14ac:dyDescent="0.25">
      <c r="A1" s="54"/>
    </row>
    <row r="2" spans="1:28" s="2" customFormat="1" ht="24.95" customHeight="1" x14ac:dyDescent="0.25">
      <c r="A2" s="55"/>
    </row>
    <row r="3" spans="1:28" ht="20.100000000000001" customHeight="1" x14ac:dyDescent="0.25"/>
    <row r="4" spans="1:28" ht="21" x14ac:dyDescent="0.35">
      <c r="B4" s="4" t="s">
        <v>62</v>
      </c>
    </row>
    <row r="6" spans="1:28" ht="31.5" customHeight="1" x14ac:dyDescent="0.25">
      <c r="A6" s="5">
        <f>IFERROR(B7*100,0)</f>
        <v>100</v>
      </c>
      <c r="B6" s="6" t="s">
        <v>67</v>
      </c>
      <c r="C6" s="65" t="str">
        <f>IFERROR(IF($B$7="","",IF(B7=1,$AB$6,IF($A$7&gt;=0,$AB$7,IF($A$7&lt;0,$AB$8,"")))),"")</f>
        <v>Parabéns! Você finalizou o projeto.</v>
      </c>
      <c r="D6" s="66"/>
      <c r="E6" s="66"/>
      <c r="F6" s="66"/>
      <c r="G6" s="66"/>
      <c r="H6" s="66"/>
      <c r="I6" s="67"/>
      <c r="AA6" s="7" t="s">
        <v>85</v>
      </c>
      <c r="AB6" s="7" t="s">
        <v>70</v>
      </c>
    </row>
    <row r="7" spans="1:28" ht="46.5" x14ac:dyDescent="0.25">
      <c r="A7" s="8">
        <f ca="1">IFERROR(IF(Pro!$C$15="","",Pro!$C$15-TODAY()),"")</f>
        <v>26</v>
      </c>
      <c r="B7" s="9">
        <f>IFERROR(SUM($D$11:$D$15)/SUM($C$11:$C$15),0)</f>
        <v>1</v>
      </c>
      <c r="C7" s="68"/>
      <c r="D7" s="69"/>
      <c r="E7" s="69"/>
      <c r="F7" s="69"/>
      <c r="G7" s="69"/>
      <c r="H7" s="69"/>
      <c r="I7" s="70"/>
      <c r="AA7" s="7" t="s">
        <v>84</v>
      </c>
      <c r="AB7" s="7" t="str">
        <f>"Já foi concluído "&amp;ROUND($A$6,0)&amp;"% do total planejado para o projeto e você ainda está dentro do prazo. Mantenha a execução para finalizar o projeto sem atraso e verifique se há tarefas finalizadas que ainda não foram marcadas no cronograma."</f>
        <v>Já foi concluído 100% do total planejado para o projeto e você ainda está dentro do prazo. Mantenha a execução para finalizar o projeto sem atraso e verifique se há tarefas finalizadas que ainda não foram marcadas no cronograma.</v>
      </c>
    </row>
    <row r="8" spans="1:28" ht="20.100000000000001" customHeight="1" x14ac:dyDescent="0.25">
      <c r="B8" s="71" t="str">
        <f>IF($B$7="","",IF($B$7&gt;=1,"PARABÉNS! VOCÊ FINALIZOU O PROJETO",IF(AND($B$7&lt;1,$A$7&lt;0),"SEU PROJETO ESTÁ "&amp;ABS($A$7)&amp;" DIA(S) ATRASADO",IF(AND($B$7&lt;1,$A$7=0),"ATENÇÃO! HOJE É O ÚLTIMO DIA PARA CONCLUIR O PROJETO",IF(AND($B$7&lt;1,$A$7&lt;1),"RESTA(M) "&amp;ABS($A$7)&amp;" DIA(S) PARA A CONCLUSÃO DO PROJETO","")))))</f>
        <v>PARABÉNS! VOCÊ FINALIZOU O PROJETO</v>
      </c>
      <c r="C8" s="71"/>
      <c r="D8" s="71"/>
      <c r="E8" s="71"/>
      <c r="F8" s="71"/>
      <c r="G8" s="71"/>
      <c r="H8" s="71"/>
      <c r="I8" s="71"/>
      <c r="AA8" s="7" t="s">
        <v>83</v>
      </c>
      <c r="AB8" s="7" t="str">
        <f ca="1">"Já foi concluído "&amp;ROUND($A$6,0)&amp;"% do total planejado para o projeto e você está atrasado "&amp;ABS($A$7)&amp;" dias. Mantenha a execução para finalizar o projeto sem atraso e verifique se há tarefas finalizadas que ainda não foram marcadas no cronograma."</f>
        <v>Já foi concluído 100% do total planejado para o projeto e você está atrasado 26 dias. Mantenha a execução para finalizar o projeto sem atraso e verifique se há tarefas finalizadas que ainda não foram marcadas no cronograma.</v>
      </c>
    </row>
    <row r="9" spans="1:28" ht="9.9499999999999993" customHeight="1" thickBot="1" x14ac:dyDescent="0.3">
      <c r="AA9" s="7"/>
      <c r="AB9" s="7"/>
    </row>
    <row r="10" spans="1:28" ht="30" customHeight="1" thickTop="1" thickBot="1" x14ac:dyDescent="0.3">
      <c r="B10" s="11" t="s">
        <v>35</v>
      </c>
      <c r="C10" s="12" t="s">
        <v>63</v>
      </c>
      <c r="D10" s="12" t="s">
        <v>64</v>
      </c>
      <c r="E10" s="12" t="s">
        <v>65</v>
      </c>
      <c r="F10" s="12" t="s">
        <v>66</v>
      </c>
      <c r="G10" s="12" t="s">
        <v>86</v>
      </c>
      <c r="H10" s="12" t="s">
        <v>68</v>
      </c>
      <c r="I10" s="12" t="s">
        <v>69</v>
      </c>
    </row>
    <row r="11" spans="1:28" ht="30" customHeight="1" thickTop="1" x14ac:dyDescent="0.25">
      <c r="B11" s="13" t="str">
        <f>IF(Eap!AA8="","",Eap!AA8)</f>
        <v>Análise SWOT</v>
      </c>
      <c r="C11" s="14">
        <f>IFERROR(COUNTIFS(tbCronograma[Fase do projeto],$B11,tbCronograma[Início previsto],"&gt;"&amp;0,tbCronograma[Término previsto],"&gt;"&amp;0),0)</f>
        <v>4</v>
      </c>
      <c r="D11" s="14">
        <f>IFERROR(COUNTIFS(tbCronograma[Fase do projeto],$B11,tbCronograma[Início real],"&gt;"&amp;0,tbCronograma[Término real],"&gt;"&amp;0),0)</f>
        <v>4</v>
      </c>
      <c r="E11" s="15">
        <f>IFERROR(D11/C11,0)</f>
        <v>1</v>
      </c>
      <c r="F11" s="16">
        <f t="array" ref="F11">IFERROR(INDEX(tbCronograma[],MATCH(LARGE(IF(tbCronograma[Fase do projeto]=$B11,tbCronograma[Término previsto]),1),IF(tbCronograma[Fase do projeto]=$B11,tbCronograma[Término previsto]),0),5),"")</f>
        <v>45015</v>
      </c>
      <c r="G11" s="16">
        <f t="array" ref="G11">IFERROR(INDEX(tbCronograma[],MATCH(LARGE(IF(tbCronograma[Fase do projeto]=$B11,tbCronograma[Término real]),1),IF(tbCronograma[Fase do projeto]=$B11,tbCronograma[Término real]),0),8),"")</f>
        <v>45254</v>
      </c>
      <c r="H11" s="17">
        <f>IFERROR(SUMIF(tbCronograma[Fase do projeto],$B11,tbCronograma[Valor previsto (R$)]),0)</f>
        <v>9756</v>
      </c>
      <c r="I11" s="17">
        <f>IFERROR(SUMIF(tbCronograma[Fase do projeto],$B11,tbCronograma[Valor real (R$)]),0)</f>
        <v>11696</v>
      </c>
    </row>
    <row r="12" spans="1:28" ht="30" customHeight="1" x14ac:dyDescent="0.25">
      <c r="B12" s="13" t="str">
        <f>IF(Eap!AA9="","",Eap!AA9)</f>
        <v>Identidade Organizacional</v>
      </c>
      <c r="C12" s="18">
        <f>IFERROR(COUNTIFS(tbCronograma[Fase do projeto],$B12,tbCronograma[Início previsto],"&gt;"&amp;0,tbCronograma[Término previsto],"&gt;"&amp;0),0)</f>
        <v>0</v>
      </c>
      <c r="D12" s="18">
        <f>IFERROR(COUNTIFS(tbCronograma[Fase do projeto],$B12,tbCronograma[Início real],"&gt;"&amp;0,tbCronograma[Término real],"&gt;"&amp;0),0)</f>
        <v>0</v>
      </c>
      <c r="E12" s="19">
        <f t="shared" ref="E12:E15" si="0">IFERROR(D12/C12,0)</f>
        <v>0</v>
      </c>
      <c r="F12" s="20" t="str">
        <f t="array" ref="F12">IFERROR(INDEX(tbCronograma[],MATCH(LARGE(IF(tbCronograma[Fase do projeto]=$B12,tbCronograma[Término previsto]),1),IF(tbCronograma[Fase do projeto]=$B12,tbCronograma[Término previsto]),0),5),"")</f>
        <v/>
      </c>
      <c r="G12" s="20" t="str">
        <f t="array" ref="G12">IFERROR(INDEX(tbCronograma[],MATCH(LARGE(IF(tbCronograma[Fase do projeto]=$B12,tbCronograma[Término real]),1),IF(tbCronograma[Fase do projeto]=$B12,tbCronograma[Término real]),0),8),"")</f>
        <v/>
      </c>
      <c r="H12" s="21">
        <f>IFERROR(SUMIF(tbCronograma[Fase do projeto],$B12,tbCronograma[Valor previsto (R$)]),0)</f>
        <v>0</v>
      </c>
      <c r="I12" s="21">
        <f>IFERROR(SUMIF(tbCronograma[Fase do projeto],$B12,tbCronograma[Valor real (R$)]),0)</f>
        <v>0</v>
      </c>
    </row>
    <row r="13" spans="1:28" ht="30" customHeight="1" x14ac:dyDescent="0.25">
      <c r="B13" s="13" t="str">
        <f>IF(Eap!AA10="","",Eap!AA10)</f>
        <v>Definição de Objetivos</v>
      </c>
      <c r="C13" s="18">
        <f>IFERROR(COUNTIFS(tbCronograma[Fase do projeto],$B13,tbCronograma[Início previsto],"&gt;"&amp;0,tbCronograma[Término previsto],"&gt;"&amp;0),0)</f>
        <v>0</v>
      </c>
      <c r="D13" s="18">
        <f>IFERROR(COUNTIFS(tbCronograma[Fase do projeto],$B13,tbCronograma[Início real],"&gt;"&amp;0,tbCronograma[Término real],"&gt;"&amp;0),0)</f>
        <v>0</v>
      </c>
      <c r="E13" s="19">
        <f t="shared" si="0"/>
        <v>0</v>
      </c>
      <c r="F13" s="20" t="str">
        <f t="array" ref="F13">IFERROR(INDEX(tbCronograma[],MATCH(LARGE(IF(tbCronograma[Fase do projeto]=$B13,tbCronograma[Término previsto]),1),IF(tbCronograma[Fase do projeto]=$B13,tbCronograma[Término previsto]),0),5),"")</f>
        <v/>
      </c>
      <c r="G13" s="20" t="str">
        <f t="array" ref="G13">IFERROR(INDEX(tbCronograma[],MATCH(LARGE(IF(tbCronograma[Fase do projeto]=$B13,tbCronograma[Término real]),1),IF(tbCronograma[Fase do projeto]=$B13,tbCronograma[Término real]),0),8),"")</f>
        <v/>
      </c>
      <c r="H13" s="21">
        <f>IFERROR(SUMIF(tbCronograma[Fase do projeto],$B13,tbCronograma[Valor previsto (R$)]),0)</f>
        <v>0</v>
      </c>
      <c r="I13" s="21">
        <f>IFERROR(SUMIF(tbCronograma[Fase do projeto],$B13,tbCronograma[Valor real (R$)]),0)</f>
        <v>0</v>
      </c>
    </row>
    <row r="14" spans="1:28" ht="30" customHeight="1" x14ac:dyDescent="0.25">
      <c r="B14" s="13" t="str">
        <f>IF(Eap!AA11="","",Eap!AA11)</f>
        <v>Mapa Estratégico BSC</v>
      </c>
      <c r="C14" s="18">
        <f>IFERROR(COUNTIFS(tbCronograma[Fase do projeto],$B14,tbCronograma[Início previsto],"&gt;"&amp;0,tbCronograma[Término previsto],"&gt;"&amp;0),0)</f>
        <v>0</v>
      </c>
      <c r="D14" s="18">
        <f>IFERROR(COUNTIFS(tbCronograma[Fase do projeto],$B14,tbCronograma[Início real],"&gt;"&amp;0,tbCronograma[Término real],"&gt;"&amp;0),0)</f>
        <v>0</v>
      </c>
      <c r="E14" s="19">
        <f t="shared" si="0"/>
        <v>0</v>
      </c>
      <c r="F14" s="20" t="str">
        <f t="array" ref="F14">IFERROR(INDEX(tbCronograma[],MATCH(LARGE(IF(tbCronograma[Fase do projeto]=$B14,tbCronograma[Término previsto]),1),IF(tbCronograma[Fase do projeto]=$B14,tbCronograma[Término previsto]),0),5),"")</f>
        <v/>
      </c>
      <c r="G14" s="20" t="str">
        <f t="array" ref="G14">IFERROR(INDEX(tbCronograma[],MATCH(LARGE(IF(tbCronograma[Fase do projeto]=$B14,tbCronograma[Término real]),1),IF(tbCronograma[Fase do projeto]=$B14,tbCronograma[Término real]),0),8),"")</f>
        <v/>
      </c>
      <c r="H14" s="21">
        <f>IFERROR(SUMIF(tbCronograma[Fase do projeto],$B14,tbCronograma[Valor previsto (R$)]),0)</f>
        <v>0</v>
      </c>
      <c r="I14" s="21">
        <f>IFERROR(SUMIF(tbCronograma[Fase do projeto],$B14,tbCronograma[Valor real (R$)]),0)</f>
        <v>0</v>
      </c>
    </row>
    <row r="15" spans="1:28" ht="30" customHeight="1" x14ac:dyDescent="0.25">
      <c r="B15" s="13" t="str">
        <f>IF(Eap!AA12="","",Eap!AA12)</f>
        <v>Planos de Ação</v>
      </c>
      <c r="C15" s="18">
        <f>IFERROR(COUNTIFS(tbCronograma[Fase do projeto],$B15,tbCronograma[Início previsto],"&gt;"&amp;0,tbCronograma[Término previsto],"&gt;"&amp;0),0)</f>
        <v>0</v>
      </c>
      <c r="D15" s="18">
        <f>IFERROR(COUNTIFS(tbCronograma[Fase do projeto],$B15,tbCronograma[Início real],"&gt;"&amp;0,tbCronograma[Término real],"&gt;"&amp;0),0)</f>
        <v>0</v>
      </c>
      <c r="E15" s="19">
        <f t="shared" si="0"/>
        <v>0</v>
      </c>
      <c r="F15" s="20" t="str">
        <f t="array" ref="F15">IFERROR(INDEX(tbCronograma[],MATCH(LARGE(IF(tbCronograma[Fase do projeto]=$B15,tbCronograma[Término previsto]),1),IF(tbCronograma[Fase do projeto]=$B15,tbCronograma[Término previsto]),0),5),"")</f>
        <v/>
      </c>
      <c r="G15" s="20" t="str">
        <f t="array" ref="G15">IFERROR(INDEX(tbCronograma[],MATCH(LARGE(IF(tbCronograma[Fase do projeto]=$B15,tbCronograma[Término real]),1),IF(tbCronograma[Fase do projeto]=$B15,tbCronograma[Término real]),0),8),"")</f>
        <v/>
      </c>
      <c r="H15" s="21">
        <f>IFERROR(SUMIF(tbCronograma[Fase do projeto],$B15,tbCronograma[Valor previsto (R$)]),0)</f>
        <v>0</v>
      </c>
      <c r="I15" s="21">
        <f>IFERROR(SUMIF(tbCronograma[Fase do projeto],$B15,tbCronograma[Valor real (R$)]),0)</f>
        <v>0</v>
      </c>
    </row>
  </sheetData>
  <sheetProtection password="9084" sheet="1" objects="1" scenarios="1"/>
  <mergeCells count="2">
    <mergeCell ref="C6:I7"/>
    <mergeCell ref="B8:I8"/>
  </mergeCells>
  <conditionalFormatting sqref="B6:B7">
    <cfRule type="expression" dxfId="21" priority="2">
      <formula>$B$7&lt;0.5</formula>
    </cfRule>
    <cfRule type="expression" dxfId="20" priority="3">
      <formula>AND($B$7&gt;=0.5,$B$7&lt;1)</formula>
    </cfRule>
    <cfRule type="expression" dxfId="19" priority="4">
      <formula>$B$7=1</formula>
    </cfRule>
  </conditionalFormatting>
  <conditionalFormatting sqref="F11:G15">
    <cfRule type="cellIs" dxfId="18" priority="1" operator="lessThan">
      <formula>36526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&amp;C&amp;"-,Negrito"GERENCIAMENTO DE PROJETOS&amp;"-,Regular"
Relatório de Conclusão do Projeto</oddHeader>
    <oddFooter>&amp;LImpresso em &amp;D as &amp;T&amp;RPágina &amp;P de &amp;N páginas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17"/>
  <sheetViews>
    <sheetView showGridLines="0" zoomScaleNormal="100" workbookViewId="0"/>
  </sheetViews>
  <sheetFormatPr defaultRowHeight="15" x14ac:dyDescent="0.25"/>
  <cols>
    <col min="1" max="1" width="2.7109375" style="3" customWidth="1"/>
    <col min="2" max="2" width="20.5703125" style="3" customWidth="1"/>
    <col min="3" max="3" width="2.7109375" style="3" customWidth="1"/>
    <col min="4" max="4" width="20.5703125" style="3" customWidth="1"/>
    <col min="5" max="5" width="2.7109375" style="3" customWidth="1"/>
    <col min="6" max="6" width="19" style="3" customWidth="1"/>
    <col min="7" max="7" width="2.7109375" style="3" customWidth="1"/>
    <col min="8" max="8" width="20.5703125" style="3" customWidth="1"/>
    <col min="9" max="9" width="2.7109375" style="3" customWidth="1"/>
    <col min="10" max="10" width="20.5703125" style="3" customWidth="1"/>
    <col min="11" max="11" width="2.7109375" style="3" customWidth="1"/>
    <col min="12" max="12" width="21.7109375" style="3" customWidth="1"/>
    <col min="13" max="13" width="2.7109375" style="3" customWidth="1"/>
    <col min="14" max="14" width="20.5703125" style="3" customWidth="1"/>
    <col min="15" max="15" width="2.7109375" style="3" customWidth="1"/>
    <col min="16" max="16" width="20.5703125" style="3" customWidth="1"/>
    <col min="17" max="17" width="8.7109375" style="3" customWidth="1"/>
    <col min="18" max="25" width="9.140625" style="3" customWidth="1"/>
    <col min="26" max="26" width="9.140625" style="3"/>
    <col min="27" max="32" width="1.7109375" style="3" customWidth="1"/>
    <col min="33" max="16384" width="9.140625" style="3"/>
  </cols>
  <sheetData>
    <row r="1" spans="2:32" s="1" customFormat="1" ht="30" customHeight="1" x14ac:dyDescent="0.25"/>
    <row r="2" spans="2:32" s="2" customFormat="1" ht="24.95" customHeight="1" x14ac:dyDescent="0.25"/>
    <row r="3" spans="2:32" ht="20.100000000000001" hidden="1" customHeight="1" x14ac:dyDescent="0.25"/>
    <row r="4" spans="2:32" s="39" customFormat="1" ht="32.25" customHeight="1" x14ac:dyDescent="0.25">
      <c r="B4" s="61" t="s">
        <v>63</v>
      </c>
      <c r="C4" s="61"/>
      <c r="D4" s="61" t="s">
        <v>64</v>
      </c>
      <c r="E4" s="61"/>
      <c r="F4" s="61" t="s">
        <v>73</v>
      </c>
      <c r="G4" s="61"/>
      <c r="H4" s="61" t="s">
        <v>44</v>
      </c>
      <c r="I4" s="61"/>
      <c r="J4" s="61" t="str">
        <f>IF($F$5&gt;=1,"Término realizado","Data última tarefa")</f>
        <v>Término realizado</v>
      </c>
      <c r="K4" s="61"/>
      <c r="L4" s="61" t="s">
        <v>76</v>
      </c>
      <c r="M4" s="61"/>
      <c r="N4" s="61" t="s">
        <v>74</v>
      </c>
      <c r="O4" s="61"/>
      <c r="P4" s="61" t="s">
        <v>75</v>
      </c>
    </row>
    <row r="5" spans="2:32" s="39" customFormat="1" ht="21" x14ac:dyDescent="0.25">
      <c r="B5" s="40">
        <f>IFERROR(SUM(RelCus!$C$11:$C$15),0)</f>
        <v>4</v>
      </c>
      <c r="C5" s="41"/>
      <c r="D5" s="40">
        <f>IFERROR(SUM(RelCus!$D$11:$D$15),0)</f>
        <v>4</v>
      </c>
      <c r="E5" s="41"/>
      <c r="F5" s="42">
        <f>IFERROR(D5/B5,0)</f>
        <v>1</v>
      </c>
      <c r="G5" s="43"/>
      <c r="H5" s="44">
        <f>Pro!$C$15</f>
        <v>45280</v>
      </c>
      <c r="I5" s="43"/>
      <c r="J5" s="44">
        <f ca="1">IFERROR(LARGE(tbCronograma[Término real],1),TODAY())</f>
        <v>45254</v>
      </c>
      <c r="K5" s="41"/>
      <c r="L5" s="40">
        <f ca="1">ABS($AF$6)</f>
        <v>26</v>
      </c>
      <c r="M5" s="41"/>
      <c r="N5" s="45">
        <f>Pro!$C$9</f>
        <v>20000</v>
      </c>
      <c r="O5" s="41"/>
      <c r="P5" s="45">
        <f>IFERROR(SUM(RelCus!$I$11:$I$15),0)</f>
        <v>11696</v>
      </c>
    </row>
    <row r="6" spans="2:32" x14ac:dyDescent="0.25">
      <c r="AA6" s="3" t="s">
        <v>63</v>
      </c>
      <c r="AB6" s="3">
        <f>$B$5</f>
        <v>4</v>
      </c>
      <c r="AE6" s="3" t="s">
        <v>76</v>
      </c>
      <c r="AF6" s="39">
        <f ca="1">IFERROR(IF($F$5&gt;=1,$J$5-$H$5,TODAY()-$H$5),0)</f>
        <v>-26</v>
      </c>
    </row>
    <row r="7" spans="2:32" x14ac:dyDescent="0.25">
      <c r="AA7" s="3" t="s">
        <v>64</v>
      </c>
      <c r="AB7" s="3">
        <f>$D$5</f>
        <v>4</v>
      </c>
    </row>
    <row r="9" spans="2:32" x14ac:dyDescent="0.25">
      <c r="AA9" s="3" t="s">
        <v>74</v>
      </c>
      <c r="AB9" s="46">
        <f>N5</f>
        <v>20000</v>
      </c>
    </row>
    <row r="10" spans="2:32" x14ac:dyDescent="0.25">
      <c r="AA10" s="3" t="s">
        <v>75</v>
      </c>
      <c r="AB10" s="46">
        <f>P5</f>
        <v>11696</v>
      </c>
    </row>
    <row r="12" spans="2:32" x14ac:dyDescent="0.25">
      <c r="AA12" s="3" t="s">
        <v>35</v>
      </c>
      <c r="AB12" s="3" t="s">
        <v>55</v>
      </c>
      <c r="AC12" s="3" t="s">
        <v>77</v>
      </c>
    </row>
    <row r="13" spans="2:32" x14ac:dyDescent="0.25">
      <c r="AA13" s="3" t="str">
        <f>Eap!AA8</f>
        <v>Análise SWOT</v>
      </c>
      <c r="AB13" s="3">
        <f>IFERROR(SUMIF(tbCronograma[Fase do projeto],$AA13,tbCronograma[Dias previsto]),0)</f>
        <v>19</v>
      </c>
      <c r="AC13" s="3">
        <f ca="1">IFERROR(SUMIF(tbCronograma[Fase do projeto],$AA13,tbCronograma[Dias real]),0)</f>
        <v>262</v>
      </c>
    </row>
    <row r="14" spans="2:32" x14ac:dyDescent="0.25">
      <c r="AA14" s="3" t="str">
        <f>Eap!AA9</f>
        <v>Identidade Organizacional</v>
      </c>
      <c r="AB14" s="3">
        <f>IFERROR(SUMIF(tbCronograma[Fase do projeto],$AA14,tbCronograma[Dias previsto]),0)</f>
        <v>0</v>
      </c>
      <c r="AC14" s="3">
        <f>IFERROR(SUMIF(tbCronograma[Fase do projeto],$AA14,tbCronograma[Dias real]),0)</f>
        <v>0</v>
      </c>
    </row>
    <row r="15" spans="2:32" x14ac:dyDescent="0.25">
      <c r="AA15" s="3" t="str">
        <f>Eap!AA10</f>
        <v>Definição de Objetivos</v>
      </c>
      <c r="AB15" s="3">
        <f>IFERROR(SUMIF(tbCronograma[Fase do projeto],$AA15,tbCronograma[Dias previsto]),0)</f>
        <v>0</v>
      </c>
      <c r="AC15" s="3">
        <f>IFERROR(SUMIF(tbCronograma[Fase do projeto],$AA15,tbCronograma[Dias real]),0)</f>
        <v>0</v>
      </c>
    </row>
    <row r="16" spans="2:32" x14ac:dyDescent="0.25">
      <c r="AA16" s="3" t="str">
        <f>Eap!AA11</f>
        <v>Mapa Estratégico BSC</v>
      </c>
      <c r="AB16" s="3">
        <f>IFERROR(SUMIF(tbCronograma[Fase do projeto],$AA16,tbCronograma[Dias previsto]),0)</f>
        <v>0</v>
      </c>
      <c r="AC16" s="3">
        <f>IFERROR(SUMIF(tbCronograma[Fase do projeto],$AA16,tbCronograma[Dias real]),0)</f>
        <v>0</v>
      </c>
    </row>
    <row r="17" spans="27:29" x14ac:dyDescent="0.25">
      <c r="AA17" s="3" t="str">
        <f>Eap!AA12</f>
        <v>Planos de Ação</v>
      </c>
      <c r="AB17" s="3">
        <f>IFERROR(SUMIF(tbCronograma[Fase do projeto],$AA17,tbCronograma[Dias previsto]),0)</f>
        <v>0</v>
      </c>
      <c r="AC17" s="3">
        <f>IFERROR(SUMIF(tbCronograma[Fase do projeto],$AA17,tbCronograma[Dias real]),0)</f>
        <v>0</v>
      </c>
    </row>
  </sheetData>
  <sheetProtection password="9084" sheet="1" objects="1" scenarios="1"/>
  <conditionalFormatting sqref="L5">
    <cfRule type="expression" dxfId="17" priority="1">
      <formula>$AF$6&gt;0</formula>
    </cfRule>
    <cfRule type="expression" dxfId="16" priority="2">
      <formula>$AF$6&lt;=0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headerFooter>
    <oddHeader>&amp;C&amp;"-,Negrito"GERENCIAMENTO DE PROJETOS&amp;"-,Regular"
Indicadores de Desempenho do Projeto</oddHeader>
    <oddFooter>&amp;LImpresso em &amp;D as &amp;T&amp;RPágina &amp;P de &amp;N páginas</oddFooter>
  </headerFooter>
  <colBreaks count="1" manualBreakCount="1">
    <brk id="16" min="3" max="3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18"/>
  <sheetViews>
    <sheetView showGridLines="0" tabSelected="1" workbookViewId="0"/>
  </sheetViews>
  <sheetFormatPr defaultRowHeight="15" x14ac:dyDescent="0.25"/>
  <cols>
    <col min="1" max="1" width="2.7109375" style="3" customWidth="1"/>
    <col min="2" max="2" width="27.7109375" style="3" bestFit="1" customWidth="1"/>
    <col min="3" max="16384" width="9.140625" style="3"/>
  </cols>
  <sheetData>
    <row r="1" spans="2:21" s="1" customFormat="1" ht="30" customHeight="1" x14ac:dyDescent="0.25"/>
    <row r="2" spans="2:21" s="2" customFormat="1" ht="24.95" customHeight="1" x14ac:dyDescent="0.25"/>
    <row r="3" spans="2:21" ht="5.0999999999999996" customHeight="1" x14ac:dyDescent="0.25"/>
    <row r="4" spans="2:21" ht="26.25" x14ac:dyDescent="0.4">
      <c r="B4" s="72" t="s">
        <v>78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3"/>
      <c r="P4" s="73"/>
      <c r="Q4" s="73"/>
      <c r="R4" s="73"/>
      <c r="S4" s="73"/>
      <c r="T4" s="73"/>
      <c r="U4" s="73"/>
    </row>
    <row r="5" spans="2:21" ht="70.5" x14ac:dyDescent="0.9">
      <c r="B5" s="74" t="s">
        <v>79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5"/>
      <c r="Q5" s="75"/>
      <c r="R5" s="75"/>
      <c r="S5" s="75"/>
      <c r="T5" s="75"/>
      <c r="U5" s="75"/>
    </row>
    <row r="6" spans="2:21" s="79" customFormat="1" ht="36" x14ac:dyDescent="0.25">
      <c r="B6" s="76" t="s">
        <v>119</v>
      </c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8"/>
      <c r="Q6" s="78"/>
      <c r="R6" s="78"/>
      <c r="S6" s="78"/>
      <c r="T6" s="78"/>
      <c r="U6" s="78"/>
    </row>
    <row r="7" spans="2:21" ht="5.0999999999999996" customHeight="1" x14ac:dyDescent="0.25"/>
    <row r="8" spans="2:21" ht="35.1" customHeight="1" x14ac:dyDescent="0.25">
      <c r="B8" s="80" t="s">
        <v>9</v>
      </c>
      <c r="C8" s="81" t="s">
        <v>114</v>
      </c>
      <c r="D8" s="81"/>
      <c r="E8" s="81"/>
      <c r="F8" s="81"/>
      <c r="G8" s="81"/>
      <c r="H8" s="81"/>
      <c r="I8" s="81"/>
      <c r="J8" s="81"/>
      <c r="K8" s="81"/>
      <c r="L8" s="81"/>
      <c r="M8" s="81"/>
      <c r="N8" s="82"/>
      <c r="O8" s="83"/>
    </row>
    <row r="9" spans="2:21" ht="5.0999999999999996" customHeight="1" x14ac:dyDescent="0.25"/>
    <row r="10" spans="2:21" ht="35.1" customHeight="1" x14ac:dyDescent="0.25">
      <c r="B10" s="80" t="s">
        <v>10</v>
      </c>
      <c r="C10" s="81" t="s">
        <v>115</v>
      </c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2"/>
      <c r="O10" s="83"/>
    </row>
    <row r="11" spans="2:21" ht="5.0999999999999996" customHeight="1" x14ac:dyDescent="0.25"/>
    <row r="12" spans="2:21" ht="35.1" customHeight="1" x14ac:dyDescent="0.25">
      <c r="B12" s="80" t="s">
        <v>54</v>
      </c>
      <c r="C12" s="81" t="s">
        <v>116</v>
      </c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2"/>
      <c r="O12" s="83"/>
    </row>
    <row r="13" spans="2:21" ht="5.0999999999999996" customHeight="1" x14ac:dyDescent="0.25"/>
    <row r="14" spans="2:21" ht="35.1" customHeight="1" x14ac:dyDescent="0.25">
      <c r="B14" s="80" t="s">
        <v>80</v>
      </c>
      <c r="C14" s="81" t="s">
        <v>117</v>
      </c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2"/>
      <c r="O14" s="83"/>
    </row>
    <row r="15" spans="2:21" ht="5.0999999999999996" customHeight="1" x14ac:dyDescent="0.25"/>
    <row r="16" spans="2:21" ht="35.1" customHeight="1" x14ac:dyDescent="0.25">
      <c r="B16" s="80" t="s">
        <v>62</v>
      </c>
      <c r="C16" s="81" t="s">
        <v>118</v>
      </c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2"/>
      <c r="O16" s="83"/>
    </row>
    <row r="17" spans="2:15" ht="5.0999999999999996" customHeight="1" x14ac:dyDescent="0.25"/>
    <row r="18" spans="2:15" ht="35.1" customHeight="1" x14ac:dyDescent="0.25">
      <c r="B18" s="80" t="s">
        <v>81</v>
      </c>
      <c r="C18" s="81" t="s">
        <v>82</v>
      </c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2"/>
      <c r="O18" s="83"/>
    </row>
  </sheetData>
  <sheetProtection password="9084" sheet="1" objects="1" scenarios="1"/>
  <mergeCells count="8">
    <mergeCell ref="C8:N8"/>
    <mergeCell ref="B4:N4"/>
    <mergeCell ref="C18:N18"/>
    <mergeCell ref="C16:N16"/>
    <mergeCell ref="C14:N14"/>
    <mergeCell ref="C12:N12"/>
    <mergeCell ref="C10:N10"/>
    <mergeCell ref="B5:O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showGridLines="0" zoomScaleNormal="100" workbookViewId="0"/>
  </sheetViews>
  <sheetFormatPr defaultRowHeight="15" x14ac:dyDescent="0.25"/>
  <cols>
    <col min="1" max="1" width="2.7109375" style="62" customWidth="1"/>
    <col min="2" max="2" width="85.5703125" style="87" customWidth="1"/>
    <col min="3" max="3" width="3.5703125" style="87" customWidth="1"/>
    <col min="4" max="4" width="85.5703125" style="87" customWidth="1"/>
    <col min="5" max="6" width="9.140625" style="87"/>
    <col min="7" max="16384" width="9.140625" style="95"/>
  </cols>
  <sheetData>
    <row r="1" spans="1:4" s="84" customFormat="1" ht="30" customHeight="1" x14ac:dyDescent="0.25"/>
    <row r="2" spans="1:4" s="85" customFormat="1" ht="24.95" customHeight="1" x14ac:dyDescent="0.25"/>
    <row r="3" spans="1:4" s="86" customFormat="1" ht="20.100000000000001" customHeight="1" x14ac:dyDescent="0.25"/>
    <row r="4" spans="1:4" s="87" customFormat="1" x14ac:dyDescent="0.25">
      <c r="A4" s="62"/>
    </row>
    <row r="5" spans="1:4" s="87" customFormat="1" ht="18.75" x14ac:dyDescent="0.25">
      <c r="A5" s="62"/>
      <c r="B5" s="88" t="s">
        <v>92</v>
      </c>
      <c r="C5" s="89"/>
      <c r="D5" s="88" t="s">
        <v>93</v>
      </c>
    </row>
    <row r="6" spans="1:4" s="87" customFormat="1" ht="66" customHeight="1" x14ac:dyDescent="0.25">
      <c r="A6" s="62"/>
      <c r="B6" s="90" t="s">
        <v>94</v>
      </c>
      <c r="C6" s="89"/>
      <c r="D6" s="90" t="s">
        <v>95</v>
      </c>
    </row>
    <row r="7" spans="1:4" s="87" customFormat="1" ht="9.9499999999999993" customHeight="1" x14ac:dyDescent="0.25">
      <c r="A7" s="62"/>
      <c r="B7" s="91"/>
      <c r="C7" s="89"/>
      <c r="D7" s="91"/>
    </row>
    <row r="8" spans="1:4" s="87" customFormat="1" ht="18.75" x14ac:dyDescent="0.25">
      <c r="A8" s="62"/>
      <c r="B8" s="88" t="s">
        <v>96</v>
      </c>
      <c r="C8" s="89"/>
      <c r="D8" s="88" t="s">
        <v>97</v>
      </c>
    </row>
    <row r="9" spans="1:4" s="87" customFormat="1" ht="66" customHeight="1" x14ac:dyDescent="0.25">
      <c r="A9" s="62"/>
      <c r="B9" s="90" t="s">
        <v>94</v>
      </c>
      <c r="C9" s="89"/>
      <c r="D9" s="90" t="s">
        <v>98</v>
      </c>
    </row>
    <row r="10" spans="1:4" s="87" customFormat="1" ht="9.9499999999999993" customHeight="1" x14ac:dyDescent="0.25">
      <c r="A10" s="62"/>
      <c r="B10" s="91"/>
      <c r="C10" s="89"/>
      <c r="D10" s="91"/>
    </row>
    <row r="11" spans="1:4" s="87" customFormat="1" ht="18.75" x14ac:dyDescent="0.25">
      <c r="A11" s="62"/>
      <c r="B11" s="88" t="s">
        <v>99</v>
      </c>
      <c r="C11" s="89"/>
      <c r="D11" s="88" t="s">
        <v>100</v>
      </c>
    </row>
    <row r="12" spans="1:4" s="87" customFormat="1" ht="66" customHeight="1" x14ac:dyDescent="0.25">
      <c r="A12" s="62"/>
      <c r="B12" s="90" t="s">
        <v>101</v>
      </c>
      <c r="C12" s="89"/>
      <c r="D12" s="92" t="s">
        <v>102</v>
      </c>
    </row>
    <row r="13" spans="1:4" s="87" customFormat="1" ht="9.9499999999999993" customHeight="1" x14ac:dyDescent="0.25">
      <c r="A13" s="62"/>
      <c r="B13" s="91"/>
      <c r="C13" s="89"/>
      <c r="D13" s="93"/>
    </row>
    <row r="14" spans="1:4" s="87" customFormat="1" ht="18.75" x14ac:dyDescent="0.25">
      <c r="A14" s="62"/>
      <c r="B14" s="88" t="s">
        <v>103</v>
      </c>
      <c r="C14" s="89"/>
      <c r="D14" s="88" t="s">
        <v>104</v>
      </c>
    </row>
    <row r="15" spans="1:4" s="87" customFormat="1" ht="66" customHeight="1" x14ac:dyDescent="0.25">
      <c r="A15" s="62"/>
      <c r="B15" s="90" t="s">
        <v>105</v>
      </c>
      <c r="C15" s="89"/>
      <c r="D15" s="90" t="s">
        <v>106</v>
      </c>
    </row>
    <row r="16" spans="1:4" s="87" customFormat="1" x14ac:dyDescent="0.25">
      <c r="A16" s="62"/>
    </row>
    <row r="17" spans="1:9" s="87" customFormat="1" x14ac:dyDescent="0.25">
      <c r="A17" s="62"/>
    </row>
    <row r="18" spans="1:9" s="87" customFormat="1" x14ac:dyDescent="0.25">
      <c r="A18" s="62"/>
    </row>
    <row r="19" spans="1:9" s="87" customFormat="1" x14ac:dyDescent="0.25">
      <c r="A19" s="62"/>
    </row>
    <row r="20" spans="1:9" s="87" customFormat="1" x14ac:dyDescent="0.25">
      <c r="A20" s="62"/>
    </row>
    <row r="21" spans="1:9" s="87" customFormat="1" x14ac:dyDescent="0.25">
      <c r="A21" s="62"/>
    </row>
    <row r="22" spans="1:9" s="87" customFormat="1" x14ac:dyDescent="0.25">
      <c r="A22" s="62"/>
    </row>
    <row r="23" spans="1:9" s="87" customFormat="1" x14ac:dyDescent="0.25">
      <c r="A23" s="62"/>
    </row>
    <row r="24" spans="1:9" s="87" customFormat="1" x14ac:dyDescent="0.25">
      <c r="A24" s="62"/>
    </row>
    <row r="25" spans="1:9" s="87" customFormat="1" x14ac:dyDescent="0.25">
      <c r="A25" s="62"/>
    </row>
    <row r="26" spans="1:9" s="87" customFormat="1" x14ac:dyDescent="0.25">
      <c r="A26" s="62"/>
    </row>
    <row r="27" spans="1:9" s="87" customFormat="1" x14ac:dyDescent="0.25">
      <c r="A27" s="62"/>
      <c r="B27" s="87" t="str">
        <f t="shared" ref="B27:B28" si="0">IF(D27="","",C27&amp;". "&amp;D27)</f>
        <v/>
      </c>
      <c r="I27" s="94"/>
    </row>
    <row r="28" spans="1:9" s="87" customFormat="1" x14ac:dyDescent="0.25">
      <c r="A28" s="62"/>
      <c r="B28" s="87" t="str">
        <f t="shared" si="0"/>
        <v/>
      </c>
    </row>
    <row r="29" spans="1:9" s="87" customFormat="1" x14ac:dyDescent="0.25">
      <c r="A29" s="62"/>
    </row>
    <row r="30" spans="1:9" s="87" customFormat="1" x14ac:dyDescent="0.25">
      <c r="A30" s="62"/>
    </row>
  </sheetData>
  <sheetProtection password="9084" sheet="1" objects="1" scenarios="1" formatColumns="0" formatRows="0" selectLockedCells="1" autoFilter="0"/>
  <pageMargins left="0.23622047244094491" right="0.23622047244094491" top="0.74803149606299213" bottom="0.74803149606299213" header="0.31496062992125984" footer="0.31496062992125984"/>
  <pageSetup paperSize="9" scale="80" fitToHeight="100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3"/>
  <sheetViews>
    <sheetView showGridLines="0" zoomScaleNormal="100" workbookViewId="0"/>
  </sheetViews>
  <sheetFormatPr defaultColWidth="0" defaultRowHeight="15" customHeight="1" zeroHeight="1" x14ac:dyDescent="0.25"/>
  <cols>
    <col min="1" max="1" width="2.7109375" style="62" customWidth="1"/>
    <col min="2" max="2" width="8.7109375" style="107" customWidth="1"/>
    <col min="3" max="3" width="71.140625" style="107" customWidth="1"/>
    <col min="4" max="4" width="17.140625" style="107" customWidth="1"/>
    <col min="5" max="5" width="11.28515625" style="107" customWidth="1"/>
    <col min="6" max="6" width="6.140625" style="107" customWidth="1"/>
    <col min="7" max="8" width="8.85546875" style="107" customWidth="1"/>
    <col min="9" max="9" width="17.5703125" style="107" customWidth="1"/>
    <col min="10" max="10" width="14.7109375" style="107" customWidth="1"/>
    <col min="11" max="11" width="8.42578125" style="107" customWidth="1"/>
    <col min="12" max="12" width="2.28515625" style="107" customWidth="1"/>
    <col min="13" max="17" width="8.85546875" style="107" customWidth="1"/>
    <col min="18" max="18" width="22.28515625" style="107" customWidth="1"/>
    <col min="19" max="30" width="8.85546875" style="107" customWidth="1"/>
    <col min="31" max="31" width="0" style="107" hidden="1" customWidth="1"/>
    <col min="32" max="16384" width="8.85546875" style="107" hidden="1"/>
  </cols>
  <sheetData>
    <row r="1" spans="1:30" s="84" customFormat="1" ht="30" customHeight="1" x14ac:dyDescent="0.25"/>
    <row r="2" spans="1:30" s="85" customFormat="1" ht="24.95" customHeight="1" x14ac:dyDescent="0.25"/>
    <row r="3" spans="1:30" s="86" customFormat="1" ht="20.100000000000001" customHeight="1" x14ac:dyDescent="0.25"/>
    <row r="4" spans="1:30" s="100" customFormat="1" ht="24" customHeight="1" x14ac:dyDescent="0.35">
      <c r="A4" s="63"/>
      <c r="B4" s="96"/>
      <c r="C4" s="97"/>
      <c r="D4" s="98"/>
      <c r="E4" s="98"/>
      <c r="F4" s="98"/>
      <c r="G4" s="98"/>
      <c r="H4" s="98"/>
      <c r="I4" s="98"/>
      <c r="J4" s="99"/>
      <c r="K4" s="99"/>
      <c r="L4" s="99"/>
      <c r="M4" s="99"/>
      <c r="N4" s="99"/>
      <c r="O4" s="99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</row>
    <row r="5" spans="1:30" s="100" customFormat="1" ht="24" customHeight="1" x14ac:dyDescent="0.25">
      <c r="A5" s="63"/>
      <c r="B5" s="101">
        <v>1</v>
      </c>
      <c r="C5" s="102" t="s">
        <v>107</v>
      </c>
      <c r="D5" s="103" t="s">
        <v>108</v>
      </c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</row>
    <row r="6" spans="1:30" ht="24" customHeight="1" x14ac:dyDescent="0.25">
      <c r="A6" s="64"/>
      <c r="B6" s="105"/>
      <c r="C6" s="88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</row>
    <row r="7" spans="1:30" ht="24" customHeight="1" x14ac:dyDescent="0.25">
      <c r="B7" s="101">
        <v>2</v>
      </c>
      <c r="C7" s="102" t="s">
        <v>109</v>
      </c>
      <c r="D7" s="103" t="s">
        <v>108</v>
      </c>
    </row>
    <row r="8" spans="1:30" ht="24" customHeight="1" x14ac:dyDescent="0.3">
      <c r="B8" s="105"/>
      <c r="C8" s="108"/>
      <c r="D8" s="109"/>
      <c r="E8" s="109"/>
      <c r="F8" s="109"/>
      <c r="G8" s="109"/>
      <c r="H8" s="109"/>
      <c r="I8" s="109"/>
      <c r="J8" s="109"/>
    </row>
    <row r="9" spans="1:30" ht="24" customHeight="1" x14ac:dyDescent="0.25">
      <c r="B9" s="101">
        <v>3</v>
      </c>
      <c r="C9" s="102" t="s">
        <v>110</v>
      </c>
      <c r="D9" s="103" t="s">
        <v>108</v>
      </c>
      <c r="J9" s="110"/>
      <c r="K9" s="111"/>
      <c r="L9" s="111"/>
      <c r="M9" s="111"/>
      <c r="N9" s="111"/>
    </row>
    <row r="10" spans="1:30" ht="24" customHeight="1" x14ac:dyDescent="0.3">
      <c r="B10" s="105"/>
      <c r="C10" s="108"/>
    </row>
    <row r="11" spans="1:30" ht="24" customHeight="1" x14ac:dyDescent="0.25">
      <c r="B11" s="101">
        <v>4</v>
      </c>
      <c r="C11" s="102" t="s">
        <v>111</v>
      </c>
      <c r="D11" s="103" t="s">
        <v>108</v>
      </c>
    </row>
    <row r="12" spans="1:30" ht="24" customHeight="1" x14ac:dyDescent="0.3">
      <c r="B12" s="105"/>
      <c r="C12" s="108"/>
    </row>
    <row r="13" spans="1:30" ht="24" customHeight="1" x14ac:dyDescent="0.25">
      <c r="B13" s="112"/>
      <c r="C13" s="113"/>
      <c r="D13" s="114"/>
    </row>
    <row r="14" spans="1:30" x14ac:dyDescent="0.25"/>
    <row r="15" spans="1:30" x14ac:dyDescent="0.25"/>
    <row r="16" spans="1:30" ht="21" x14ac:dyDescent="0.25">
      <c r="J16" s="115"/>
    </row>
    <row r="17" spans="10:10" x14ac:dyDescent="0.25">
      <c r="J17" s="110"/>
    </row>
    <row r="18" spans="10:10" x14ac:dyDescent="0.25"/>
    <row r="19" spans="10:10" x14ac:dyDescent="0.25"/>
    <row r="20" spans="10:10" ht="21" x14ac:dyDescent="0.25">
      <c r="J20" s="115"/>
    </row>
    <row r="21" spans="10:10" x14ac:dyDescent="0.25">
      <c r="J21" s="110"/>
    </row>
    <row r="22" spans="10:10" x14ac:dyDescent="0.25"/>
    <row r="23" spans="10:10" x14ac:dyDescent="0.25"/>
    <row r="24" spans="10:10" ht="21" x14ac:dyDescent="0.25">
      <c r="J24" s="116"/>
    </row>
    <row r="25" spans="10:10" x14ac:dyDescent="0.25">
      <c r="J25" s="110"/>
    </row>
    <row r="26" spans="10:10" x14ac:dyDescent="0.25"/>
    <row r="27" spans="10:10" x14ac:dyDescent="0.25"/>
    <row r="28" spans="10:10" x14ac:dyDescent="0.25"/>
    <row r="29" spans="10:10" x14ac:dyDescent="0.25"/>
    <row r="30" spans="10:10" x14ac:dyDescent="0.25"/>
    <row r="31" spans="10:10" x14ac:dyDescent="0.25"/>
    <row r="32" spans="10:10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spans="10:10" x14ac:dyDescent="0.25"/>
    <row r="50" spans="10:10" x14ac:dyDescent="0.25"/>
    <row r="51" spans="10:10" x14ac:dyDescent="0.25"/>
    <row r="52" spans="10:10" x14ac:dyDescent="0.25"/>
    <row r="53" spans="10:10" x14ac:dyDescent="0.25">
      <c r="J53" s="117"/>
    </row>
    <row r="54" spans="10:10" x14ac:dyDescent="0.25"/>
    <row r="55" spans="10:10" x14ac:dyDescent="0.25"/>
    <row r="56" spans="10:10" x14ac:dyDescent="0.25"/>
    <row r="57" spans="10:10" x14ac:dyDescent="0.25"/>
    <row r="58" spans="10:10" x14ac:dyDescent="0.25"/>
    <row r="59" spans="10:10" x14ac:dyDescent="0.25"/>
    <row r="60" spans="10:10" x14ac:dyDescent="0.25"/>
    <row r="61" spans="10:10" x14ac:dyDescent="0.25"/>
    <row r="62" spans="10:10" x14ac:dyDescent="0.25"/>
    <row r="63" spans="10:10" x14ac:dyDescent="0.25"/>
  </sheetData>
  <sheetProtection password="9084" sheet="1" objects="1" scenarios="1" formatColumns="0" formatRows="0" selectLockedCells="1" autoFilter="0"/>
  <hyperlinks>
    <hyperlink ref="D24:J24" r:id="rId1" display="Planilha de Avaliação de Desempenho por Competências"/>
    <hyperlink ref="D9" r:id="rId2"/>
    <hyperlink ref="D7" r:id="rId3"/>
    <hyperlink ref="D11" r:id="rId4"/>
    <hyperlink ref="D5" r:id="rId5"/>
  </hyperlinks>
  <pageMargins left="0.75" right="0.75" top="1" bottom="1" header="0.5" footer="0.5"/>
  <pageSetup paperSize="9" orientation="portrait" horizontalDpi="4294967292" verticalDpi="4294967292" r:id="rId6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11</vt:i4>
      </vt:variant>
    </vt:vector>
  </HeadingPairs>
  <TitlesOfParts>
    <vt:vector size="21" baseType="lpstr">
      <vt:lpstr>Pro</vt:lpstr>
      <vt:lpstr>Eap</vt:lpstr>
      <vt:lpstr>Cro</vt:lpstr>
      <vt:lpstr>Gant</vt:lpstr>
      <vt:lpstr>RelCus</vt:lpstr>
      <vt:lpstr>Das</vt:lpstr>
      <vt:lpstr>Ini</vt:lpstr>
      <vt:lpstr>Duv</vt:lpstr>
      <vt:lpstr>Sug</vt:lpstr>
      <vt:lpstr>Sou</vt:lpstr>
      <vt:lpstr>Cro!Area_de_impressao</vt:lpstr>
      <vt:lpstr>Das!Area_de_impressao</vt:lpstr>
      <vt:lpstr>Gant!Area_de_impressao</vt:lpstr>
      <vt:lpstr>RelCus!Area_de_impressao</vt:lpstr>
      <vt:lpstr>listaTarefas1</vt:lpstr>
      <vt:lpstr>listaTarefas2</vt:lpstr>
      <vt:lpstr>listaTarefas3</vt:lpstr>
      <vt:lpstr>listaTarefas4</vt:lpstr>
      <vt:lpstr>listaTarefas5</vt:lpstr>
      <vt:lpstr>Cro!Titulos_de_impressao</vt:lpstr>
      <vt:lpstr>Gant!Titulos_de_impressao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Flavio Dias de Souza</cp:lastModifiedBy>
  <cp:lastPrinted>2023-11-15T19:06:12Z</cp:lastPrinted>
  <dcterms:created xsi:type="dcterms:W3CDTF">2023-10-18T14:16:19Z</dcterms:created>
  <dcterms:modified xsi:type="dcterms:W3CDTF">2023-11-25T01:17:12Z</dcterms:modified>
</cp:coreProperties>
</file>