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360" yWindow="105" windowWidth="17175" windowHeight="6150" tabRatio="0" activeTab="12"/>
  </bookViews>
  <sheets>
    <sheet name="cad_cf" sheetId="3" r:id="rId1"/>
    <sheet name="cad_imp" sheetId="5" r:id="rId2"/>
    <sheet name="cad_mp" sheetId="7" r:id="rId3"/>
    <sheet name="cad_pro" sheetId="6" r:id="rId4"/>
    <sheet name="pre_ge" sheetId="15" r:id="rId5"/>
    <sheet name="peq_ge" sheetId="17" r:id="rId6"/>
    <sheet name="peq_pro" sheetId="18" r:id="rId7"/>
    <sheet name="ana_com" sheetId="19" r:id="rId8"/>
    <sheet name="rel_cen" sheetId="20" r:id="rId9"/>
    <sheet name="rel_ran" sheetId="21" r:id="rId10"/>
    <sheet name="das_ger" sheetId="22" r:id="rId11"/>
    <sheet name="das_pro" sheetId="23" r:id="rId12"/>
    <sheet name="Inicio" sheetId="13" r:id="rId13"/>
    <sheet name="Duvidas" sheetId="12" r:id="rId14"/>
  </sheets>
  <definedNames>
    <definedName name="_xlnm.Print_Area" localSheetId="7">ana_com!#REF!</definedName>
    <definedName name="_xlnm.Print_Area" localSheetId="10">das_ger!#REF!</definedName>
    <definedName name="_xlnm.Print_Area" localSheetId="11">das_pro!#REF!</definedName>
    <definedName name="_xlnm.Print_Area" localSheetId="5">peq_ge!$B$6:$I$28</definedName>
    <definedName name="_xlnm.Print_Area" localSheetId="6">peq_pro!#REF!</definedName>
    <definedName name="_xlnm.Print_Area" localSheetId="8">rel_cen!$B$6:$H$506</definedName>
    <definedName name="_xlnm.Print_Area" localSheetId="9">rel_ran!#REF!</definedName>
    <definedName name="ListaProdutos">OFFSET(cad_pro!$C$9,0,0,COUNTA(cad_pro!$C$9:$C$508))</definedName>
  </definedNames>
  <calcPr calcId="145621" concurrentCalc="0"/>
</workbook>
</file>

<file path=xl/calcChain.xml><?xml version="1.0" encoding="utf-8"?>
<calcChain xmlns="http://schemas.openxmlformats.org/spreadsheetml/2006/main">
  <c r="H7" i="23" l="1"/>
  <c r="B7" i="15"/>
  <c r="E9" i="6"/>
  <c r="D7" i="15"/>
  <c r="C7" i="15"/>
  <c r="E7" i="15"/>
  <c r="B8" i="15"/>
  <c r="E10" i="6"/>
  <c r="D8" i="15"/>
  <c r="C8" i="15"/>
  <c r="E8" i="15"/>
  <c r="B9" i="15"/>
  <c r="E11" i="6"/>
  <c r="D9" i="15"/>
  <c r="C9" i="15"/>
  <c r="E9" i="15"/>
  <c r="B10" i="15"/>
  <c r="E12" i="6"/>
  <c r="D10" i="15"/>
  <c r="C10" i="15"/>
  <c r="E10" i="15"/>
  <c r="B11" i="15"/>
  <c r="C11" i="15"/>
  <c r="E13" i="6"/>
  <c r="D11"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76" i="15"/>
  <c r="E377" i="15"/>
  <c r="E378" i="15"/>
  <c r="E379" i="15"/>
  <c r="E380" i="15"/>
  <c r="E381" i="15"/>
  <c r="E382" i="15"/>
  <c r="E383" i="15"/>
  <c r="E384" i="15"/>
  <c r="E385" i="15"/>
  <c r="E386" i="15"/>
  <c r="E387" i="15"/>
  <c r="E388" i="15"/>
  <c r="E389" i="15"/>
  <c r="E390" i="15"/>
  <c r="E391" i="15"/>
  <c r="E392" i="15"/>
  <c r="E393" i="15"/>
  <c r="E394" i="15"/>
  <c r="E395" i="15"/>
  <c r="E396" i="15"/>
  <c r="E397" i="15"/>
  <c r="E398" i="15"/>
  <c r="E399" i="15"/>
  <c r="E400" i="15"/>
  <c r="E401" i="15"/>
  <c r="E402" i="15"/>
  <c r="E403" i="15"/>
  <c r="E404" i="15"/>
  <c r="E405" i="15"/>
  <c r="E406" i="15"/>
  <c r="E407" i="15"/>
  <c r="E408" i="15"/>
  <c r="E409" i="15"/>
  <c r="E410" i="15"/>
  <c r="E411" i="15"/>
  <c r="E412" i="15"/>
  <c r="E413" i="15"/>
  <c r="E414" i="15"/>
  <c r="E415" i="15"/>
  <c r="E416" i="15"/>
  <c r="E417" i="15"/>
  <c r="E418" i="15"/>
  <c r="E419" i="15"/>
  <c r="E420" i="15"/>
  <c r="E421" i="15"/>
  <c r="E422" i="15"/>
  <c r="E423" i="15"/>
  <c r="E424" i="15"/>
  <c r="E425" i="15"/>
  <c r="E426" i="15"/>
  <c r="E427" i="15"/>
  <c r="E428" i="15"/>
  <c r="E429" i="15"/>
  <c r="E430" i="15"/>
  <c r="E431" i="15"/>
  <c r="E432" i="15"/>
  <c r="E433" i="15"/>
  <c r="E434" i="15"/>
  <c r="E435" i="15"/>
  <c r="E436" i="15"/>
  <c r="E437" i="15"/>
  <c r="E438" i="15"/>
  <c r="E439" i="15"/>
  <c r="E440" i="15"/>
  <c r="E441" i="15"/>
  <c r="E442" i="15"/>
  <c r="E443" i="15"/>
  <c r="E444" i="15"/>
  <c r="E445" i="15"/>
  <c r="E446" i="15"/>
  <c r="E447" i="15"/>
  <c r="E448" i="15"/>
  <c r="E449" i="15"/>
  <c r="E450" i="15"/>
  <c r="E451" i="15"/>
  <c r="E452" i="15"/>
  <c r="E453" i="15"/>
  <c r="E454" i="15"/>
  <c r="E455" i="15"/>
  <c r="E456" i="15"/>
  <c r="E457" i="15"/>
  <c r="E458" i="15"/>
  <c r="E459" i="15"/>
  <c r="E460" i="15"/>
  <c r="E461" i="15"/>
  <c r="E462" i="15"/>
  <c r="E463" i="15"/>
  <c r="E464" i="15"/>
  <c r="E465" i="15"/>
  <c r="E466" i="15"/>
  <c r="E467" i="15"/>
  <c r="E468" i="15"/>
  <c r="E469" i="15"/>
  <c r="E470" i="15"/>
  <c r="E471" i="15"/>
  <c r="E472" i="15"/>
  <c r="E473" i="15"/>
  <c r="E474" i="15"/>
  <c r="E475" i="15"/>
  <c r="E476" i="15"/>
  <c r="E477" i="15"/>
  <c r="E478" i="15"/>
  <c r="E479" i="15"/>
  <c r="E480" i="15"/>
  <c r="E481" i="15"/>
  <c r="E482" i="15"/>
  <c r="E483" i="15"/>
  <c r="E484" i="15"/>
  <c r="E485" i="15"/>
  <c r="E486" i="15"/>
  <c r="E487" i="15"/>
  <c r="E488" i="15"/>
  <c r="E489" i="15"/>
  <c r="E490" i="15"/>
  <c r="E491" i="15"/>
  <c r="E492" i="15"/>
  <c r="E493" i="15"/>
  <c r="E494" i="15"/>
  <c r="E495" i="15"/>
  <c r="E496" i="15"/>
  <c r="E497" i="15"/>
  <c r="E498" i="15"/>
  <c r="E499" i="15"/>
  <c r="E500" i="15"/>
  <c r="E501" i="15"/>
  <c r="E502" i="15"/>
  <c r="E503" i="15"/>
  <c r="E504" i="15"/>
  <c r="E505" i="15"/>
  <c r="E506" i="15"/>
  <c r="E6" i="22"/>
  <c r="L14" i="23"/>
  <c r="AC6" i="15"/>
  <c r="AC7" i="15"/>
  <c r="G7" i="15"/>
  <c r="N7" i="15"/>
  <c r="O7" i="15"/>
  <c r="P7" i="15"/>
  <c r="Q7" i="15"/>
  <c r="R7" i="15"/>
  <c r="S7" i="15"/>
  <c r="T7" i="15"/>
  <c r="U7" i="15"/>
  <c r="V7" i="15"/>
  <c r="W7" i="15"/>
  <c r="X7" i="15"/>
  <c r="Y7" i="15"/>
  <c r="Z7" i="15"/>
  <c r="AA7" i="15"/>
  <c r="AB7" i="15"/>
  <c r="M7" i="15"/>
  <c r="H7" i="15"/>
  <c r="I7" i="15"/>
  <c r="J7" i="15"/>
  <c r="AC8" i="15"/>
  <c r="G8" i="15"/>
  <c r="N8" i="15"/>
  <c r="O8" i="15"/>
  <c r="P8" i="15"/>
  <c r="Q8" i="15"/>
  <c r="R8" i="15"/>
  <c r="S8" i="15"/>
  <c r="T8" i="15"/>
  <c r="U8" i="15"/>
  <c r="V8" i="15"/>
  <c r="W8" i="15"/>
  <c r="X8" i="15"/>
  <c r="Y8" i="15"/>
  <c r="Z8" i="15"/>
  <c r="AA8" i="15"/>
  <c r="AB8" i="15"/>
  <c r="M8" i="15"/>
  <c r="H8" i="15"/>
  <c r="I8" i="15"/>
  <c r="J8" i="15"/>
  <c r="AC9" i="15"/>
  <c r="G9" i="15"/>
  <c r="N9" i="15"/>
  <c r="O9" i="15"/>
  <c r="P9" i="15"/>
  <c r="Q9" i="15"/>
  <c r="R9" i="15"/>
  <c r="S9" i="15"/>
  <c r="T9" i="15"/>
  <c r="U9" i="15"/>
  <c r="V9" i="15"/>
  <c r="W9" i="15"/>
  <c r="X9" i="15"/>
  <c r="Y9" i="15"/>
  <c r="Z9" i="15"/>
  <c r="AA9" i="15"/>
  <c r="AB9" i="15"/>
  <c r="M9" i="15"/>
  <c r="H9" i="15"/>
  <c r="I9" i="15"/>
  <c r="J9" i="15"/>
  <c r="AC10" i="15"/>
  <c r="G10" i="15"/>
  <c r="N10" i="15"/>
  <c r="O10" i="15"/>
  <c r="P10" i="15"/>
  <c r="Q10" i="15"/>
  <c r="R10" i="15"/>
  <c r="S10" i="15"/>
  <c r="T10" i="15"/>
  <c r="U10" i="15"/>
  <c r="V10" i="15"/>
  <c r="W10" i="15"/>
  <c r="X10" i="15"/>
  <c r="Y10" i="15"/>
  <c r="Z10" i="15"/>
  <c r="AA10" i="15"/>
  <c r="AB10" i="15"/>
  <c r="M10" i="15"/>
  <c r="H10" i="15"/>
  <c r="I10" i="15"/>
  <c r="J10" i="15"/>
  <c r="AC11" i="15"/>
  <c r="G11" i="15"/>
  <c r="N11" i="15"/>
  <c r="O11" i="15"/>
  <c r="P11" i="15"/>
  <c r="Q11" i="15"/>
  <c r="R11" i="15"/>
  <c r="S11" i="15"/>
  <c r="T11" i="15"/>
  <c r="U11" i="15"/>
  <c r="V11" i="15"/>
  <c r="W11" i="15"/>
  <c r="X11" i="15"/>
  <c r="Y11" i="15"/>
  <c r="Z11" i="15"/>
  <c r="AA11" i="15"/>
  <c r="AB11" i="15"/>
  <c r="M11" i="15"/>
  <c r="H11" i="15"/>
  <c r="I11"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J331" i="15"/>
  <c r="J332" i="15"/>
  <c r="J333" i="15"/>
  <c r="J334" i="15"/>
  <c r="J335" i="15"/>
  <c r="J336" i="15"/>
  <c r="J337" i="15"/>
  <c r="J338" i="15"/>
  <c r="J339" i="15"/>
  <c r="J340" i="15"/>
  <c r="J341" i="15"/>
  <c r="J342" i="15"/>
  <c r="J343" i="15"/>
  <c r="J344" i="15"/>
  <c r="J345" i="15"/>
  <c r="J346" i="15"/>
  <c r="J347" i="15"/>
  <c r="J348" i="15"/>
  <c r="J349" i="15"/>
  <c r="J350" i="15"/>
  <c r="J351" i="15"/>
  <c r="J352" i="15"/>
  <c r="J353" i="15"/>
  <c r="J354" i="15"/>
  <c r="J355" i="15"/>
  <c r="J356" i="15"/>
  <c r="J357" i="15"/>
  <c r="J358" i="15"/>
  <c r="J359" i="15"/>
  <c r="J360" i="15"/>
  <c r="J361" i="15"/>
  <c r="J362" i="15"/>
  <c r="J363" i="15"/>
  <c r="J364" i="15"/>
  <c r="J365" i="15"/>
  <c r="J366" i="15"/>
  <c r="J367" i="15"/>
  <c r="J368" i="15"/>
  <c r="J369" i="15"/>
  <c r="J370" i="15"/>
  <c r="J371" i="15"/>
  <c r="J372" i="15"/>
  <c r="J373" i="15"/>
  <c r="J374" i="15"/>
  <c r="J375" i="15"/>
  <c r="J376" i="15"/>
  <c r="J377" i="15"/>
  <c r="J378" i="15"/>
  <c r="J379" i="15"/>
  <c r="J380" i="15"/>
  <c r="J381" i="15"/>
  <c r="J382" i="15"/>
  <c r="J383" i="15"/>
  <c r="J384" i="15"/>
  <c r="J385" i="15"/>
  <c r="J386" i="15"/>
  <c r="J387" i="15"/>
  <c r="J388" i="15"/>
  <c r="J389" i="15"/>
  <c r="J390" i="15"/>
  <c r="J391" i="15"/>
  <c r="J392" i="15"/>
  <c r="J393" i="15"/>
  <c r="J394" i="15"/>
  <c r="J395" i="15"/>
  <c r="J396" i="15"/>
  <c r="J397" i="15"/>
  <c r="J398" i="15"/>
  <c r="J399" i="15"/>
  <c r="J400" i="15"/>
  <c r="J401" i="15"/>
  <c r="J402" i="15"/>
  <c r="J403" i="15"/>
  <c r="J404" i="15"/>
  <c r="J405" i="15"/>
  <c r="J406" i="15"/>
  <c r="J407" i="15"/>
  <c r="J408" i="15"/>
  <c r="J409" i="15"/>
  <c r="J410" i="15"/>
  <c r="J411" i="15"/>
  <c r="J412" i="15"/>
  <c r="J413" i="15"/>
  <c r="J414" i="15"/>
  <c r="J415" i="15"/>
  <c r="J416" i="15"/>
  <c r="J417" i="15"/>
  <c r="J418" i="15"/>
  <c r="J419" i="15"/>
  <c r="J420" i="15"/>
  <c r="J421" i="15"/>
  <c r="J422" i="15"/>
  <c r="J423" i="15"/>
  <c r="J424" i="15"/>
  <c r="J425" i="15"/>
  <c r="J426" i="15"/>
  <c r="J427" i="15"/>
  <c r="J428" i="15"/>
  <c r="J429" i="15"/>
  <c r="J430" i="15"/>
  <c r="J431" i="15"/>
  <c r="J432" i="15"/>
  <c r="J433" i="15"/>
  <c r="J434" i="15"/>
  <c r="J435" i="15"/>
  <c r="J436" i="15"/>
  <c r="J437" i="15"/>
  <c r="J438" i="15"/>
  <c r="J439" i="15"/>
  <c r="J440" i="15"/>
  <c r="J441" i="15"/>
  <c r="J442" i="15"/>
  <c r="J443" i="15"/>
  <c r="J444" i="15"/>
  <c r="J445" i="15"/>
  <c r="J446" i="15"/>
  <c r="J447" i="15"/>
  <c r="J448" i="15"/>
  <c r="J449" i="15"/>
  <c r="J450" i="15"/>
  <c r="J451" i="15"/>
  <c r="J452" i="15"/>
  <c r="J453" i="15"/>
  <c r="J454" i="15"/>
  <c r="J455" i="15"/>
  <c r="J456" i="15"/>
  <c r="J457" i="15"/>
  <c r="J458" i="15"/>
  <c r="J459" i="15"/>
  <c r="J460" i="15"/>
  <c r="J461" i="15"/>
  <c r="J462" i="15"/>
  <c r="J463" i="15"/>
  <c r="J464" i="15"/>
  <c r="J465" i="15"/>
  <c r="J466" i="15"/>
  <c r="J467" i="15"/>
  <c r="J468" i="15"/>
  <c r="J469" i="15"/>
  <c r="J470" i="15"/>
  <c r="J471" i="15"/>
  <c r="J472" i="15"/>
  <c r="J473" i="15"/>
  <c r="J474" i="15"/>
  <c r="J475" i="15"/>
  <c r="J476" i="15"/>
  <c r="J477" i="15"/>
  <c r="J478" i="15"/>
  <c r="J479" i="15"/>
  <c r="J480" i="15"/>
  <c r="J481" i="15"/>
  <c r="J482" i="15"/>
  <c r="J483" i="15"/>
  <c r="J484" i="15"/>
  <c r="J485" i="15"/>
  <c r="J486" i="15"/>
  <c r="J487" i="15"/>
  <c r="J488" i="15"/>
  <c r="J489" i="15"/>
  <c r="J490" i="15"/>
  <c r="J491" i="15"/>
  <c r="J492" i="15"/>
  <c r="J493" i="15"/>
  <c r="J494" i="15"/>
  <c r="J495" i="15"/>
  <c r="J496" i="15"/>
  <c r="J497" i="15"/>
  <c r="J498" i="15"/>
  <c r="J499" i="15"/>
  <c r="J500" i="15"/>
  <c r="J501" i="15"/>
  <c r="J502" i="15"/>
  <c r="J503" i="15"/>
  <c r="J504" i="15"/>
  <c r="J505" i="15"/>
  <c r="J506" i="15"/>
  <c r="F11" i="17"/>
  <c r="O14" i="23"/>
  <c r="N14" i="23"/>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1" i="15"/>
  <c r="I342" i="15"/>
  <c r="I343" i="15"/>
  <c r="I344" i="15"/>
  <c r="I345"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I417" i="15"/>
  <c r="I418" i="15"/>
  <c r="I419" i="15"/>
  <c r="I420" i="15"/>
  <c r="I421" i="15"/>
  <c r="I422" i="15"/>
  <c r="I423" i="15"/>
  <c r="I424" i="15"/>
  <c r="I425" i="15"/>
  <c r="I426" i="15"/>
  <c r="I427" i="15"/>
  <c r="I428" i="15"/>
  <c r="I429" i="15"/>
  <c r="I430" i="15"/>
  <c r="I431" i="15"/>
  <c r="I432" i="15"/>
  <c r="I433" i="15"/>
  <c r="I434" i="15"/>
  <c r="I435" i="15"/>
  <c r="I436" i="15"/>
  <c r="I437" i="15"/>
  <c r="I438" i="15"/>
  <c r="I439" i="15"/>
  <c r="I440" i="15"/>
  <c r="I441" i="15"/>
  <c r="I442" i="15"/>
  <c r="I443" i="15"/>
  <c r="I444" i="15"/>
  <c r="I445" i="15"/>
  <c r="I446" i="15"/>
  <c r="I447" i="15"/>
  <c r="I448" i="15"/>
  <c r="I449" i="15"/>
  <c r="I450" i="15"/>
  <c r="I451" i="15"/>
  <c r="I452" i="15"/>
  <c r="I453" i="15"/>
  <c r="I454" i="15"/>
  <c r="I455" i="15"/>
  <c r="I456" i="15"/>
  <c r="I457" i="15"/>
  <c r="I458" i="15"/>
  <c r="I459" i="15"/>
  <c r="I460" i="15"/>
  <c r="I461" i="15"/>
  <c r="I462" i="15"/>
  <c r="I463" i="15"/>
  <c r="I464" i="15"/>
  <c r="I465" i="15"/>
  <c r="I466" i="15"/>
  <c r="I467" i="15"/>
  <c r="I468" i="15"/>
  <c r="I469" i="15"/>
  <c r="I470" i="15"/>
  <c r="I471" i="15"/>
  <c r="I472" i="15"/>
  <c r="I473" i="15"/>
  <c r="I474" i="15"/>
  <c r="I475" i="15"/>
  <c r="I476" i="15"/>
  <c r="I477" i="15"/>
  <c r="I478" i="15"/>
  <c r="I479" i="15"/>
  <c r="I480" i="15"/>
  <c r="I481" i="15"/>
  <c r="I482" i="15"/>
  <c r="I483" i="15"/>
  <c r="I484" i="15"/>
  <c r="I485" i="15"/>
  <c r="I486" i="15"/>
  <c r="I487" i="15"/>
  <c r="I488" i="15"/>
  <c r="I489" i="15"/>
  <c r="I490" i="15"/>
  <c r="I491" i="15"/>
  <c r="I492" i="15"/>
  <c r="I493" i="15"/>
  <c r="I494" i="15"/>
  <c r="I495" i="15"/>
  <c r="I496" i="15"/>
  <c r="I497" i="15"/>
  <c r="I498" i="15"/>
  <c r="I499" i="15"/>
  <c r="I500" i="15"/>
  <c r="I501" i="15"/>
  <c r="I502" i="15"/>
  <c r="I503" i="15"/>
  <c r="I504" i="15"/>
  <c r="I505" i="15"/>
  <c r="I506" i="15"/>
  <c r="F9" i="17"/>
  <c r="M14" i="23"/>
  <c r="F7" i="23"/>
  <c r="K9" i="23"/>
  <c r="O13" i="23"/>
  <c r="N13" i="23"/>
  <c r="D7" i="23"/>
  <c r="M13" i="23"/>
  <c r="B7" i="23"/>
  <c r="L13" i="23"/>
  <c r="K13" i="23"/>
  <c r="AB5" i="15"/>
  <c r="AA5" i="15"/>
  <c r="Z5" i="15"/>
  <c r="Y5" i="15"/>
  <c r="X5" i="15"/>
  <c r="W5" i="15"/>
  <c r="V5" i="15"/>
  <c r="U5" i="15"/>
  <c r="T5" i="15"/>
  <c r="S5" i="15"/>
  <c r="N5" i="15"/>
  <c r="O5" i="15"/>
  <c r="P5" i="15"/>
  <c r="Q5" i="15"/>
  <c r="R5" i="15"/>
  <c r="B7" i="20"/>
  <c r="AF7" i="22"/>
  <c r="C7" i="20"/>
  <c r="AG7" i="22"/>
  <c r="E7" i="20"/>
  <c r="J7" i="20"/>
  <c r="F7" i="20"/>
  <c r="AH7" i="22"/>
  <c r="AI7" i="22"/>
  <c r="AE7" i="22"/>
  <c r="B8" i="20"/>
  <c r="AF8" i="22"/>
  <c r="C8" i="20"/>
  <c r="AG8" i="22"/>
  <c r="E8" i="20"/>
  <c r="J8" i="20"/>
  <c r="F8" i="20"/>
  <c r="AH8" i="22"/>
  <c r="AI8" i="22"/>
  <c r="AD8" i="22"/>
  <c r="AE8" i="22"/>
  <c r="B9" i="20"/>
  <c r="AF9" i="22"/>
  <c r="C9" i="20"/>
  <c r="AG9" i="22"/>
  <c r="E9" i="20"/>
  <c r="J9" i="20"/>
  <c r="F9" i="20"/>
  <c r="AH9" i="22"/>
  <c r="AI9" i="22"/>
  <c r="AD9" i="22"/>
  <c r="AE9" i="22"/>
  <c r="B10" i="20"/>
  <c r="AF10" i="22"/>
  <c r="C10" i="20"/>
  <c r="AG10" i="22"/>
  <c r="E10" i="20"/>
  <c r="J10" i="20"/>
  <c r="F10" i="20"/>
  <c r="AH10" i="22"/>
  <c r="AI10" i="22"/>
  <c r="AD10" i="22"/>
  <c r="AE10" i="22"/>
  <c r="B11" i="20"/>
  <c r="AF11" i="22"/>
  <c r="C11" i="20"/>
  <c r="AG11" i="22"/>
  <c r="E11" i="20"/>
  <c r="J11" i="20"/>
  <c r="F11" i="20"/>
  <c r="AH11" i="22"/>
  <c r="AI11" i="22"/>
  <c r="AD11" i="22"/>
  <c r="AE11" i="22"/>
  <c r="AF12" i="22"/>
  <c r="AE12" i="22"/>
  <c r="AF13" i="22"/>
  <c r="AE13" i="22"/>
  <c r="AF14" i="22"/>
  <c r="AE14" i="22"/>
  <c r="AF15" i="22"/>
  <c r="AE15" i="22"/>
  <c r="AF16" i="22"/>
  <c r="AE16" i="22"/>
  <c r="AF17" i="22"/>
  <c r="AE17" i="22"/>
  <c r="AF18" i="22"/>
  <c r="AE18" i="22"/>
  <c r="AF19" i="22"/>
  <c r="AE19" i="22"/>
  <c r="AF20" i="22"/>
  <c r="AE20" i="22"/>
  <c r="AF21" i="22"/>
  <c r="AE21" i="22"/>
  <c r="AF22" i="22"/>
  <c r="AE22" i="22"/>
  <c r="AF23" i="22"/>
  <c r="AE23" i="22"/>
  <c r="AF24" i="22"/>
  <c r="AE24" i="22"/>
  <c r="AF25" i="22"/>
  <c r="AE25" i="22"/>
  <c r="AF26" i="22"/>
  <c r="AE26" i="22"/>
  <c r="AF27" i="22"/>
  <c r="AE27" i="22"/>
  <c r="AF28" i="22"/>
  <c r="AE28" i="22"/>
  <c r="AF29" i="22"/>
  <c r="AE29" i="22"/>
  <c r="AF30" i="22"/>
  <c r="AE30" i="22"/>
  <c r="AF31" i="22"/>
  <c r="AE31" i="22"/>
  <c r="AF32" i="22"/>
  <c r="AE32" i="22"/>
  <c r="AF33" i="22"/>
  <c r="AE33" i="22"/>
  <c r="AF34" i="22"/>
  <c r="AE34" i="22"/>
  <c r="AF35" i="22"/>
  <c r="AE35" i="22"/>
  <c r="AF36" i="22"/>
  <c r="AE36" i="22"/>
  <c r="AF37" i="22"/>
  <c r="AE37" i="22"/>
  <c r="AF38" i="22"/>
  <c r="AE38" i="22"/>
  <c r="AF39" i="22"/>
  <c r="AE39" i="22"/>
  <c r="AF40" i="22"/>
  <c r="AE40" i="22"/>
  <c r="AF41" i="22"/>
  <c r="AE41" i="22"/>
  <c r="AF42" i="22"/>
  <c r="AE42" i="22"/>
  <c r="AF43" i="22"/>
  <c r="AE43" i="22"/>
  <c r="AF44" i="22"/>
  <c r="AE44" i="22"/>
  <c r="AF45" i="22"/>
  <c r="AE45" i="22"/>
  <c r="AF46" i="22"/>
  <c r="AE46" i="22"/>
  <c r="AF47" i="22"/>
  <c r="AE47" i="22"/>
  <c r="AF48" i="22"/>
  <c r="AE48" i="22"/>
  <c r="AF49" i="22"/>
  <c r="AE49" i="22"/>
  <c r="AF50" i="22"/>
  <c r="AE50" i="22"/>
  <c r="AF51" i="22"/>
  <c r="AE51" i="22"/>
  <c r="AF52" i="22"/>
  <c r="AE52" i="22"/>
  <c r="AF53" i="22"/>
  <c r="AE53" i="22"/>
  <c r="AF54" i="22"/>
  <c r="AE54" i="22"/>
  <c r="AF55" i="22"/>
  <c r="AE55" i="22"/>
  <c r="AF56" i="22"/>
  <c r="AE56" i="22"/>
  <c r="AF57" i="22"/>
  <c r="AE57" i="22"/>
  <c r="AF58" i="22"/>
  <c r="AE58" i="22"/>
  <c r="AF59" i="22"/>
  <c r="AE59" i="22"/>
  <c r="AF60" i="22"/>
  <c r="AE60" i="22"/>
  <c r="AF61" i="22"/>
  <c r="AE61" i="22"/>
  <c r="AF62" i="22"/>
  <c r="AE62" i="22"/>
  <c r="AF63" i="22"/>
  <c r="AE63" i="22"/>
  <c r="AF64" i="22"/>
  <c r="AE64" i="22"/>
  <c r="AF65" i="22"/>
  <c r="AE65" i="22"/>
  <c r="AF66" i="22"/>
  <c r="AE66" i="22"/>
  <c r="AF67" i="22"/>
  <c r="AE67" i="22"/>
  <c r="AF68" i="22"/>
  <c r="AE68" i="22"/>
  <c r="AF69" i="22"/>
  <c r="AE69" i="22"/>
  <c r="AF70" i="22"/>
  <c r="AE70" i="22"/>
  <c r="AF71" i="22"/>
  <c r="AE71" i="22"/>
  <c r="AF72" i="22"/>
  <c r="AE72" i="22"/>
  <c r="AF73" i="22"/>
  <c r="AE73" i="22"/>
  <c r="AF74" i="22"/>
  <c r="AE74" i="22"/>
  <c r="AF75" i="22"/>
  <c r="AE75" i="22"/>
  <c r="AF76" i="22"/>
  <c r="AE76" i="22"/>
  <c r="AF77" i="22"/>
  <c r="AE77" i="22"/>
  <c r="AF78" i="22"/>
  <c r="AE78" i="22"/>
  <c r="AF79" i="22"/>
  <c r="AE79" i="22"/>
  <c r="AF80" i="22"/>
  <c r="AE80" i="22"/>
  <c r="AF81" i="22"/>
  <c r="AE81" i="22"/>
  <c r="AF82" i="22"/>
  <c r="AE82" i="22"/>
  <c r="AF83" i="22"/>
  <c r="AE83" i="22"/>
  <c r="AF84" i="22"/>
  <c r="AE84" i="22"/>
  <c r="AF85" i="22"/>
  <c r="AE85" i="22"/>
  <c r="AF86" i="22"/>
  <c r="AE86" i="22"/>
  <c r="AF87" i="22"/>
  <c r="AE87" i="22"/>
  <c r="AF88" i="22"/>
  <c r="AE88" i="22"/>
  <c r="AF89" i="22"/>
  <c r="AE89" i="22"/>
  <c r="AF90" i="22"/>
  <c r="AE90" i="22"/>
  <c r="AF91" i="22"/>
  <c r="AE91" i="22"/>
  <c r="AF92" i="22"/>
  <c r="AE92" i="22"/>
  <c r="AF93" i="22"/>
  <c r="AE93" i="22"/>
  <c r="AF94" i="22"/>
  <c r="AE94" i="22"/>
  <c r="AF95" i="22"/>
  <c r="AE95" i="22"/>
  <c r="AF96" i="22"/>
  <c r="AE96" i="22"/>
  <c r="AF97" i="22"/>
  <c r="AE97" i="22"/>
  <c r="AF98" i="22"/>
  <c r="AE98" i="22"/>
  <c r="AF99" i="22"/>
  <c r="AE99" i="22"/>
  <c r="AF100" i="22"/>
  <c r="AE100" i="22"/>
  <c r="AF101" i="22"/>
  <c r="AE101" i="22"/>
  <c r="AF102" i="22"/>
  <c r="AE102" i="22"/>
  <c r="AF103" i="22"/>
  <c r="AE103" i="22"/>
  <c r="AF104" i="22"/>
  <c r="AE104" i="22"/>
  <c r="AF105" i="22"/>
  <c r="AE105" i="22"/>
  <c r="AF106" i="22"/>
  <c r="AE106" i="22"/>
  <c r="AF107" i="22"/>
  <c r="AE107" i="22"/>
  <c r="AF108" i="22"/>
  <c r="AE108" i="22"/>
  <c r="AF109" i="22"/>
  <c r="AE109" i="22"/>
  <c r="AF110" i="22"/>
  <c r="AE110" i="22"/>
  <c r="AF111" i="22"/>
  <c r="AE111" i="22"/>
  <c r="AF112" i="22"/>
  <c r="AE112" i="22"/>
  <c r="AF113" i="22"/>
  <c r="AE113" i="22"/>
  <c r="AF114" i="22"/>
  <c r="AE114" i="22"/>
  <c r="AF115" i="22"/>
  <c r="AE115" i="22"/>
  <c r="AF116" i="22"/>
  <c r="AE116" i="22"/>
  <c r="AF117" i="22"/>
  <c r="AE117" i="22"/>
  <c r="AF118" i="22"/>
  <c r="AE118" i="22"/>
  <c r="AF119" i="22"/>
  <c r="AE119" i="22"/>
  <c r="AF120" i="22"/>
  <c r="AE120" i="22"/>
  <c r="AF121" i="22"/>
  <c r="AE121" i="22"/>
  <c r="AF122" i="22"/>
  <c r="AE122" i="22"/>
  <c r="AF123" i="22"/>
  <c r="AE123" i="22"/>
  <c r="AF124" i="22"/>
  <c r="AE124" i="22"/>
  <c r="AF125" i="22"/>
  <c r="AE125" i="22"/>
  <c r="AF126" i="22"/>
  <c r="AE126" i="22"/>
  <c r="AF127" i="22"/>
  <c r="AE127" i="22"/>
  <c r="AF128" i="22"/>
  <c r="AE128" i="22"/>
  <c r="AF129" i="22"/>
  <c r="AE129" i="22"/>
  <c r="AF130" i="22"/>
  <c r="AE130" i="22"/>
  <c r="AF131" i="22"/>
  <c r="AE131" i="22"/>
  <c r="AF132" i="22"/>
  <c r="AE132" i="22"/>
  <c r="AF133" i="22"/>
  <c r="AE133" i="22"/>
  <c r="AF134" i="22"/>
  <c r="AE134" i="22"/>
  <c r="AF135" i="22"/>
  <c r="AE135" i="22"/>
  <c r="AF136" i="22"/>
  <c r="AE136" i="22"/>
  <c r="AF137" i="22"/>
  <c r="AE137" i="22"/>
  <c r="AF138" i="22"/>
  <c r="AE138" i="22"/>
  <c r="AF139" i="22"/>
  <c r="AE139" i="22"/>
  <c r="AF140" i="22"/>
  <c r="AE140" i="22"/>
  <c r="AF141" i="22"/>
  <c r="AE141" i="22"/>
  <c r="AF142" i="22"/>
  <c r="AE142" i="22"/>
  <c r="AF143" i="22"/>
  <c r="AE143" i="22"/>
  <c r="AF144" i="22"/>
  <c r="AE144" i="22"/>
  <c r="AF145" i="22"/>
  <c r="AE145" i="22"/>
  <c r="AF146" i="22"/>
  <c r="AE146" i="22"/>
  <c r="AF147" i="22"/>
  <c r="AE147" i="22"/>
  <c r="AF148" i="22"/>
  <c r="AE148" i="22"/>
  <c r="AF149" i="22"/>
  <c r="AE149" i="22"/>
  <c r="AF150" i="22"/>
  <c r="AE150" i="22"/>
  <c r="AF151" i="22"/>
  <c r="AE151" i="22"/>
  <c r="AF152" i="22"/>
  <c r="AE152" i="22"/>
  <c r="AF153" i="22"/>
  <c r="AE153" i="22"/>
  <c r="AF154" i="22"/>
  <c r="AE154" i="22"/>
  <c r="AF155" i="22"/>
  <c r="AE155" i="22"/>
  <c r="AF156" i="22"/>
  <c r="AE156" i="22"/>
  <c r="AF157" i="22"/>
  <c r="AE157" i="22"/>
  <c r="AF158" i="22"/>
  <c r="AE158" i="22"/>
  <c r="AF159" i="22"/>
  <c r="AE159" i="22"/>
  <c r="AF160" i="22"/>
  <c r="AE160" i="22"/>
  <c r="AF161" i="22"/>
  <c r="AE161" i="22"/>
  <c r="AF162" i="22"/>
  <c r="AE162" i="22"/>
  <c r="AF163" i="22"/>
  <c r="AE163" i="22"/>
  <c r="AF164" i="22"/>
  <c r="AE164" i="22"/>
  <c r="AF165" i="22"/>
  <c r="AE165" i="22"/>
  <c r="AF166" i="22"/>
  <c r="AE166" i="22"/>
  <c r="AF167" i="22"/>
  <c r="AE167" i="22"/>
  <c r="AF168" i="22"/>
  <c r="AE168" i="22"/>
  <c r="AF169" i="22"/>
  <c r="AE169" i="22"/>
  <c r="AF170" i="22"/>
  <c r="AE170" i="22"/>
  <c r="AF171" i="22"/>
  <c r="AE171" i="22"/>
  <c r="AF172" i="22"/>
  <c r="AE172" i="22"/>
  <c r="AF173" i="22"/>
  <c r="AE173" i="22"/>
  <c r="AF174" i="22"/>
  <c r="AE174" i="22"/>
  <c r="AF175" i="22"/>
  <c r="AE175" i="22"/>
  <c r="AF176" i="22"/>
  <c r="AE176" i="22"/>
  <c r="AF177" i="22"/>
  <c r="AE177" i="22"/>
  <c r="AF178" i="22"/>
  <c r="AE178" i="22"/>
  <c r="AF179" i="22"/>
  <c r="AE179" i="22"/>
  <c r="AF180" i="22"/>
  <c r="AE180" i="22"/>
  <c r="AF181" i="22"/>
  <c r="AE181" i="22"/>
  <c r="AF182" i="22"/>
  <c r="AE182" i="22"/>
  <c r="AF183" i="22"/>
  <c r="AE183" i="22"/>
  <c r="AF184" i="22"/>
  <c r="AE184" i="22"/>
  <c r="AF185" i="22"/>
  <c r="AE185" i="22"/>
  <c r="AF186" i="22"/>
  <c r="AE186" i="22"/>
  <c r="AF187" i="22"/>
  <c r="AE187" i="22"/>
  <c r="AF188" i="22"/>
  <c r="AE188" i="22"/>
  <c r="AF189" i="22"/>
  <c r="AE189" i="22"/>
  <c r="AF190" i="22"/>
  <c r="AE190" i="22"/>
  <c r="AF191" i="22"/>
  <c r="AE191" i="22"/>
  <c r="AF192" i="22"/>
  <c r="AE192" i="22"/>
  <c r="AF193" i="22"/>
  <c r="AE193" i="22"/>
  <c r="AF194" i="22"/>
  <c r="AE194" i="22"/>
  <c r="AF195" i="22"/>
  <c r="AE195" i="22"/>
  <c r="AF196" i="22"/>
  <c r="AE196" i="22"/>
  <c r="AF197" i="22"/>
  <c r="AE197" i="22"/>
  <c r="AF198" i="22"/>
  <c r="AE198" i="22"/>
  <c r="AF199" i="22"/>
  <c r="AE199" i="22"/>
  <c r="AF200" i="22"/>
  <c r="AE200" i="22"/>
  <c r="AF201" i="22"/>
  <c r="AE201" i="22"/>
  <c r="AF202" i="22"/>
  <c r="AE202" i="22"/>
  <c r="AF203" i="22"/>
  <c r="AE203" i="22"/>
  <c r="AF204" i="22"/>
  <c r="AE204" i="22"/>
  <c r="AF205" i="22"/>
  <c r="AE205" i="22"/>
  <c r="AF206" i="22"/>
  <c r="AE206" i="22"/>
  <c r="AF207" i="22"/>
  <c r="AE207" i="22"/>
  <c r="AF208" i="22"/>
  <c r="AE208" i="22"/>
  <c r="AF209" i="22"/>
  <c r="AE209" i="22"/>
  <c r="AF210" i="22"/>
  <c r="AE210" i="22"/>
  <c r="AF211" i="22"/>
  <c r="AE211" i="22"/>
  <c r="AF212" i="22"/>
  <c r="AE212" i="22"/>
  <c r="AF213" i="22"/>
  <c r="AE213" i="22"/>
  <c r="AF214" i="22"/>
  <c r="AE214" i="22"/>
  <c r="AF215" i="22"/>
  <c r="AE215" i="22"/>
  <c r="AF216" i="22"/>
  <c r="AE216" i="22"/>
  <c r="AF217" i="22"/>
  <c r="AE217" i="22"/>
  <c r="AF218" i="22"/>
  <c r="AE218" i="22"/>
  <c r="AF219" i="22"/>
  <c r="AE219" i="22"/>
  <c r="AF220" i="22"/>
  <c r="AE220" i="22"/>
  <c r="AF221" i="22"/>
  <c r="AE221" i="22"/>
  <c r="AF222" i="22"/>
  <c r="AE222" i="22"/>
  <c r="AF223" i="22"/>
  <c r="AE223" i="22"/>
  <c r="AF224" i="22"/>
  <c r="AE224" i="22"/>
  <c r="AF225" i="22"/>
  <c r="AE225" i="22"/>
  <c r="AF226" i="22"/>
  <c r="AE226" i="22"/>
  <c r="AF227" i="22"/>
  <c r="AE227" i="22"/>
  <c r="AF228" i="22"/>
  <c r="AE228" i="22"/>
  <c r="AF229" i="22"/>
  <c r="AE229" i="22"/>
  <c r="AF230" i="22"/>
  <c r="AE230" i="22"/>
  <c r="AF231" i="22"/>
  <c r="AE231" i="22"/>
  <c r="AF232" i="22"/>
  <c r="AE232" i="22"/>
  <c r="AF233" i="22"/>
  <c r="AE233" i="22"/>
  <c r="AF234" i="22"/>
  <c r="AE234" i="22"/>
  <c r="AF235" i="22"/>
  <c r="AE235" i="22"/>
  <c r="AF236" i="22"/>
  <c r="AE236" i="22"/>
  <c r="AF237" i="22"/>
  <c r="AE237" i="22"/>
  <c r="AF238" i="22"/>
  <c r="AE238" i="22"/>
  <c r="AF239" i="22"/>
  <c r="AE239" i="22"/>
  <c r="AF240" i="22"/>
  <c r="AE240" i="22"/>
  <c r="AF241" i="22"/>
  <c r="AE241" i="22"/>
  <c r="AF242" i="22"/>
  <c r="AE242" i="22"/>
  <c r="AF243" i="22"/>
  <c r="AE243" i="22"/>
  <c r="AF244" i="22"/>
  <c r="AE244" i="22"/>
  <c r="AF245" i="22"/>
  <c r="AE245" i="22"/>
  <c r="AF246" i="22"/>
  <c r="AE246" i="22"/>
  <c r="AF247" i="22"/>
  <c r="AE247" i="22"/>
  <c r="AF248" i="22"/>
  <c r="AE248" i="22"/>
  <c r="AF249" i="22"/>
  <c r="AE249" i="22"/>
  <c r="AF250" i="22"/>
  <c r="AE250" i="22"/>
  <c r="AF251" i="22"/>
  <c r="AE251" i="22"/>
  <c r="AF252" i="22"/>
  <c r="AE252" i="22"/>
  <c r="AF253" i="22"/>
  <c r="AE253" i="22"/>
  <c r="AF254" i="22"/>
  <c r="AE254" i="22"/>
  <c r="AF255" i="22"/>
  <c r="AE255" i="22"/>
  <c r="AF256" i="22"/>
  <c r="AE256" i="22"/>
  <c r="AF257" i="22"/>
  <c r="AE257" i="22"/>
  <c r="AF258" i="22"/>
  <c r="AE258" i="22"/>
  <c r="AF259" i="22"/>
  <c r="AE259" i="22"/>
  <c r="AF260" i="22"/>
  <c r="AE260" i="22"/>
  <c r="AF261" i="22"/>
  <c r="AE261" i="22"/>
  <c r="AF262" i="22"/>
  <c r="AE262" i="22"/>
  <c r="AF263" i="22"/>
  <c r="AE263" i="22"/>
  <c r="AF264" i="22"/>
  <c r="AE264" i="22"/>
  <c r="AF265" i="22"/>
  <c r="AE265" i="22"/>
  <c r="AF266" i="22"/>
  <c r="AE266" i="22"/>
  <c r="AF267" i="22"/>
  <c r="AE267" i="22"/>
  <c r="AF268" i="22"/>
  <c r="AE268" i="22"/>
  <c r="AF269" i="22"/>
  <c r="AE269" i="22"/>
  <c r="AF270" i="22"/>
  <c r="AE270" i="22"/>
  <c r="AF271" i="22"/>
  <c r="AE271" i="22"/>
  <c r="AF272" i="22"/>
  <c r="AE272" i="22"/>
  <c r="AF273" i="22"/>
  <c r="AE273" i="22"/>
  <c r="AF274" i="22"/>
  <c r="AE274" i="22"/>
  <c r="AF275" i="22"/>
  <c r="AE275" i="22"/>
  <c r="AF276" i="22"/>
  <c r="AE276" i="22"/>
  <c r="AF277" i="22"/>
  <c r="AE277" i="22"/>
  <c r="AF278" i="22"/>
  <c r="AE278" i="22"/>
  <c r="AF279" i="22"/>
  <c r="AE279" i="22"/>
  <c r="AF280" i="22"/>
  <c r="AE280" i="22"/>
  <c r="AF281" i="22"/>
  <c r="AE281" i="22"/>
  <c r="AF282" i="22"/>
  <c r="AE282" i="22"/>
  <c r="AF283" i="22"/>
  <c r="AE283" i="22"/>
  <c r="AF284" i="22"/>
  <c r="AE284" i="22"/>
  <c r="AF285" i="22"/>
  <c r="AE285" i="22"/>
  <c r="AF286" i="22"/>
  <c r="AE286" i="22"/>
  <c r="AF287" i="22"/>
  <c r="AE287" i="22"/>
  <c r="AF288" i="22"/>
  <c r="AE288" i="22"/>
  <c r="AF289" i="22"/>
  <c r="AE289" i="22"/>
  <c r="AF290" i="22"/>
  <c r="AE290" i="22"/>
  <c r="AF291" i="22"/>
  <c r="AE291" i="22"/>
  <c r="AF292" i="22"/>
  <c r="AE292" i="22"/>
  <c r="AF293" i="22"/>
  <c r="AE293" i="22"/>
  <c r="AF294" i="22"/>
  <c r="AE294" i="22"/>
  <c r="AF295" i="22"/>
  <c r="AE295" i="22"/>
  <c r="AF296" i="22"/>
  <c r="AE296" i="22"/>
  <c r="AF297" i="22"/>
  <c r="AE297" i="22"/>
  <c r="AF298" i="22"/>
  <c r="AE298" i="22"/>
  <c r="AF299" i="22"/>
  <c r="AE299" i="22"/>
  <c r="AF300" i="22"/>
  <c r="AE300" i="22"/>
  <c r="AF301" i="22"/>
  <c r="AE301" i="22"/>
  <c r="AF302" i="22"/>
  <c r="AE302" i="22"/>
  <c r="AF303" i="22"/>
  <c r="AE303" i="22"/>
  <c r="AF304" i="22"/>
  <c r="AE304" i="22"/>
  <c r="AF305" i="22"/>
  <c r="AE305" i="22"/>
  <c r="AF306" i="22"/>
  <c r="AE306" i="22"/>
  <c r="AF307" i="22"/>
  <c r="AE307" i="22"/>
  <c r="AF308" i="22"/>
  <c r="AE308" i="22"/>
  <c r="AF309" i="22"/>
  <c r="AE309" i="22"/>
  <c r="AF310" i="22"/>
  <c r="AE310" i="22"/>
  <c r="AF311" i="22"/>
  <c r="AE311" i="22"/>
  <c r="AF312" i="22"/>
  <c r="AE312" i="22"/>
  <c r="AF313" i="22"/>
  <c r="AE313" i="22"/>
  <c r="AF314" i="22"/>
  <c r="AE314" i="22"/>
  <c r="AF315" i="22"/>
  <c r="AE315" i="22"/>
  <c r="AF316" i="22"/>
  <c r="AE316" i="22"/>
  <c r="AF317" i="22"/>
  <c r="AE317" i="22"/>
  <c r="AF318" i="22"/>
  <c r="AE318" i="22"/>
  <c r="AF319" i="22"/>
  <c r="AE319" i="22"/>
  <c r="AF320" i="22"/>
  <c r="AE320" i="22"/>
  <c r="AF321" i="22"/>
  <c r="AE321" i="22"/>
  <c r="AF322" i="22"/>
  <c r="AE322" i="22"/>
  <c r="AF323" i="22"/>
  <c r="AE323" i="22"/>
  <c r="AF324" i="22"/>
  <c r="AE324" i="22"/>
  <c r="AF325" i="22"/>
  <c r="AE325" i="22"/>
  <c r="AF326" i="22"/>
  <c r="AE326" i="22"/>
  <c r="AF327" i="22"/>
  <c r="AE327" i="22"/>
  <c r="AF328" i="22"/>
  <c r="AE328" i="22"/>
  <c r="AF329" i="22"/>
  <c r="AE329" i="22"/>
  <c r="AF330" i="22"/>
  <c r="AE330" i="22"/>
  <c r="AF331" i="22"/>
  <c r="AE331" i="22"/>
  <c r="AF332" i="22"/>
  <c r="AE332" i="22"/>
  <c r="AF333" i="22"/>
  <c r="AE333" i="22"/>
  <c r="AF334" i="22"/>
  <c r="AE334" i="22"/>
  <c r="AF335" i="22"/>
  <c r="AE335" i="22"/>
  <c r="AF336" i="22"/>
  <c r="AE336" i="22"/>
  <c r="AF337" i="22"/>
  <c r="AE337" i="22"/>
  <c r="AF338" i="22"/>
  <c r="AE338" i="22"/>
  <c r="AF339" i="22"/>
  <c r="AE339" i="22"/>
  <c r="AF340" i="22"/>
  <c r="AE340" i="22"/>
  <c r="AF341" i="22"/>
  <c r="AE341" i="22"/>
  <c r="AF342" i="22"/>
  <c r="AE342" i="22"/>
  <c r="AF343" i="22"/>
  <c r="AE343" i="22"/>
  <c r="AF344" i="22"/>
  <c r="AE344" i="22"/>
  <c r="AF345" i="22"/>
  <c r="AE345" i="22"/>
  <c r="AF346" i="22"/>
  <c r="AE346" i="22"/>
  <c r="AF347" i="22"/>
  <c r="AE347" i="22"/>
  <c r="AF348" i="22"/>
  <c r="AE348" i="22"/>
  <c r="AF349" i="22"/>
  <c r="AE349" i="22"/>
  <c r="AF350" i="22"/>
  <c r="AE350" i="22"/>
  <c r="AF351" i="22"/>
  <c r="AE351" i="22"/>
  <c r="AF352" i="22"/>
  <c r="AE352" i="22"/>
  <c r="AF353" i="22"/>
  <c r="AE353" i="22"/>
  <c r="AF354" i="22"/>
  <c r="AE354" i="22"/>
  <c r="AF355" i="22"/>
  <c r="AE355" i="22"/>
  <c r="AF356" i="22"/>
  <c r="AE356" i="22"/>
  <c r="AF357" i="22"/>
  <c r="AE357" i="22"/>
  <c r="AF358" i="22"/>
  <c r="AE358" i="22"/>
  <c r="AF359" i="22"/>
  <c r="AE359" i="22"/>
  <c r="AF360" i="22"/>
  <c r="AE360" i="22"/>
  <c r="AF361" i="22"/>
  <c r="AE361" i="22"/>
  <c r="AF362" i="22"/>
  <c r="AE362" i="22"/>
  <c r="AF363" i="22"/>
  <c r="AE363" i="22"/>
  <c r="AF364" i="22"/>
  <c r="AE364" i="22"/>
  <c r="AF365" i="22"/>
  <c r="AE365" i="22"/>
  <c r="AF366" i="22"/>
  <c r="AE366" i="22"/>
  <c r="AF367" i="22"/>
  <c r="AE367" i="22"/>
  <c r="AF368" i="22"/>
  <c r="AE368" i="22"/>
  <c r="AF369" i="22"/>
  <c r="AE369" i="22"/>
  <c r="AF370" i="22"/>
  <c r="AE370" i="22"/>
  <c r="AF371" i="22"/>
  <c r="AE371" i="22"/>
  <c r="AF372" i="22"/>
  <c r="AE372" i="22"/>
  <c r="AF373" i="22"/>
  <c r="AE373" i="22"/>
  <c r="AF374" i="22"/>
  <c r="AE374" i="22"/>
  <c r="AF375" i="22"/>
  <c r="AE375" i="22"/>
  <c r="AF376" i="22"/>
  <c r="AE376" i="22"/>
  <c r="AF377" i="22"/>
  <c r="AE377" i="22"/>
  <c r="AF378" i="22"/>
  <c r="AE378" i="22"/>
  <c r="AF379" i="22"/>
  <c r="AE379" i="22"/>
  <c r="AF380" i="22"/>
  <c r="AE380" i="22"/>
  <c r="AF381" i="22"/>
  <c r="AE381" i="22"/>
  <c r="AF382" i="22"/>
  <c r="AE382" i="22"/>
  <c r="AF383" i="22"/>
  <c r="AE383" i="22"/>
  <c r="AF384" i="22"/>
  <c r="AE384" i="22"/>
  <c r="AF385" i="22"/>
  <c r="AE385" i="22"/>
  <c r="AF386" i="22"/>
  <c r="AE386" i="22"/>
  <c r="AF387" i="22"/>
  <c r="AE387" i="22"/>
  <c r="AF388" i="22"/>
  <c r="AE388" i="22"/>
  <c r="AF389" i="22"/>
  <c r="AE389" i="22"/>
  <c r="AF390" i="22"/>
  <c r="AE390" i="22"/>
  <c r="AF391" i="22"/>
  <c r="AE391" i="22"/>
  <c r="AF392" i="22"/>
  <c r="AE392" i="22"/>
  <c r="AF393" i="22"/>
  <c r="AE393" i="22"/>
  <c r="AF394" i="22"/>
  <c r="AE394" i="22"/>
  <c r="AF395" i="22"/>
  <c r="AE395" i="22"/>
  <c r="AF396" i="22"/>
  <c r="AE396" i="22"/>
  <c r="AF397" i="22"/>
  <c r="AE397" i="22"/>
  <c r="AF398" i="22"/>
  <c r="AE398" i="22"/>
  <c r="AF399" i="22"/>
  <c r="AE399" i="22"/>
  <c r="AF400" i="22"/>
  <c r="AE400" i="22"/>
  <c r="AF401" i="22"/>
  <c r="AE401" i="22"/>
  <c r="AF402" i="22"/>
  <c r="AE402" i="22"/>
  <c r="AF403" i="22"/>
  <c r="AE403" i="22"/>
  <c r="AF404" i="22"/>
  <c r="AE404" i="22"/>
  <c r="AF405" i="22"/>
  <c r="AE405" i="22"/>
  <c r="AF406" i="22"/>
  <c r="AE406" i="22"/>
  <c r="AF407" i="22"/>
  <c r="AE407" i="22"/>
  <c r="AF408" i="22"/>
  <c r="AE408" i="22"/>
  <c r="AF409" i="22"/>
  <c r="AE409" i="22"/>
  <c r="AF410" i="22"/>
  <c r="AE410" i="22"/>
  <c r="AF411" i="22"/>
  <c r="AE411" i="22"/>
  <c r="AF412" i="22"/>
  <c r="AE412" i="22"/>
  <c r="AF413" i="22"/>
  <c r="AE413" i="22"/>
  <c r="AF414" i="22"/>
  <c r="AE414" i="22"/>
  <c r="AF415" i="22"/>
  <c r="AE415" i="22"/>
  <c r="AF416" i="22"/>
  <c r="AE416" i="22"/>
  <c r="AF417" i="22"/>
  <c r="AE417" i="22"/>
  <c r="AF418" i="22"/>
  <c r="AE418" i="22"/>
  <c r="AF419" i="22"/>
  <c r="AE419" i="22"/>
  <c r="AF420" i="22"/>
  <c r="AE420" i="22"/>
  <c r="AF421" i="22"/>
  <c r="AE421" i="22"/>
  <c r="AF422" i="22"/>
  <c r="AE422" i="22"/>
  <c r="AF423" i="22"/>
  <c r="AE423" i="22"/>
  <c r="AF424" i="22"/>
  <c r="AE424" i="22"/>
  <c r="AF425" i="22"/>
  <c r="AE425" i="22"/>
  <c r="AF426" i="22"/>
  <c r="AE426" i="22"/>
  <c r="AF427" i="22"/>
  <c r="AE427" i="22"/>
  <c r="AF428" i="22"/>
  <c r="AE428" i="22"/>
  <c r="AF429" i="22"/>
  <c r="AE429" i="22"/>
  <c r="AF430" i="22"/>
  <c r="AE430" i="22"/>
  <c r="AF431" i="22"/>
  <c r="AE431" i="22"/>
  <c r="AF432" i="22"/>
  <c r="AE432" i="22"/>
  <c r="AF433" i="22"/>
  <c r="AE433" i="22"/>
  <c r="AF434" i="22"/>
  <c r="AE434" i="22"/>
  <c r="AF435" i="22"/>
  <c r="AE435" i="22"/>
  <c r="AF436" i="22"/>
  <c r="AE436" i="22"/>
  <c r="AF437" i="22"/>
  <c r="AE437" i="22"/>
  <c r="AF438" i="22"/>
  <c r="AE438" i="22"/>
  <c r="AF439" i="22"/>
  <c r="AE439" i="22"/>
  <c r="AF440" i="22"/>
  <c r="AE440" i="22"/>
  <c r="AF441" i="22"/>
  <c r="AE441" i="22"/>
  <c r="AF442" i="22"/>
  <c r="AE442" i="22"/>
  <c r="AF443" i="22"/>
  <c r="AE443" i="22"/>
  <c r="AF444" i="22"/>
  <c r="AE444" i="22"/>
  <c r="AF445" i="22"/>
  <c r="AE445" i="22"/>
  <c r="AF446" i="22"/>
  <c r="AE446" i="22"/>
  <c r="AF447" i="22"/>
  <c r="AE447" i="22"/>
  <c r="AF448" i="22"/>
  <c r="AE448" i="22"/>
  <c r="AF449" i="22"/>
  <c r="AE449" i="22"/>
  <c r="AF450" i="22"/>
  <c r="AE450" i="22"/>
  <c r="AF451" i="22"/>
  <c r="AE451" i="22"/>
  <c r="AF452" i="22"/>
  <c r="AE452" i="22"/>
  <c r="AF453" i="22"/>
  <c r="AE453" i="22"/>
  <c r="AF454" i="22"/>
  <c r="AE454" i="22"/>
  <c r="AF455" i="22"/>
  <c r="AE455" i="22"/>
  <c r="AF456" i="22"/>
  <c r="AE456" i="22"/>
  <c r="AF457" i="22"/>
  <c r="AE457" i="22"/>
  <c r="AF458" i="22"/>
  <c r="AE458" i="22"/>
  <c r="AF459" i="22"/>
  <c r="AE459" i="22"/>
  <c r="AF460" i="22"/>
  <c r="AE460" i="22"/>
  <c r="AF461" i="22"/>
  <c r="AE461" i="22"/>
  <c r="AF462" i="22"/>
  <c r="AE462" i="22"/>
  <c r="AF463" i="22"/>
  <c r="AE463" i="22"/>
  <c r="AF464" i="22"/>
  <c r="AE464" i="22"/>
  <c r="AF465" i="22"/>
  <c r="AE465" i="22"/>
  <c r="AF466" i="22"/>
  <c r="AE466" i="22"/>
  <c r="AF467" i="22"/>
  <c r="AE467" i="22"/>
  <c r="AF468" i="22"/>
  <c r="AE468" i="22"/>
  <c r="AF469" i="22"/>
  <c r="AE469" i="22"/>
  <c r="AF470" i="22"/>
  <c r="AE470" i="22"/>
  <c r="AF471" i="22"/>
  <c r="AE471" i="22"/>
  <c r="AF472" i="22"/>
  <c r="AE472" i="22"/>
  <c r="AF473" i="22"/>
  <c r="AE473" i="22"/>
  <c r="AF474" i="22"/>
  <c r="AE474" i="22"/>
  <c r="AF475" i="22"/>
  <c r="AE475" i="22"/>
  <c r="AF476" i="22"/>
  <c r="AE476" i="22"/>
  <c r="AF477" i="22"/>
  <c r="AE477" i="22"/>
  <c r="AF478" i="22"/>
  <c r="AE478" i="22"/>
  <c r="AF479" i="22"/>
  <c r="AE479" i="22"/>
  <c r="AF480" i="22"/>
  <c r="AE480" i="22"/>
  <c r="AF481" i="22"/>
  <c r="AE481" i="22"/>
  <c r="AF482" i="22"/>
  <c r="AE482" i="22"/>
  <c r="AF483" i="22"/>
  <c r="AE483" i="22"/>
  <c r="AF484" i="22"/>
  <c r="AE484" i="22"/>
  <c r="AF485" i="22"/>
  <c r="AE485" i="22"/>
  <c r="AF486" i="22"/>
  <c r="AE486" i="22"/>
  <c r="AF487" i="22"/>
  <c r="AE487" i="22"/>
  <c r="AF488" i="22"/>
  <c r="AE488" i="22"/>
  <c r="AF489" i="22"/>
  <c r="AE489" i="22"/>
  <c r="AF490" i="22"/>
  <c r="AE490" i="22"/>
  <c r="AF491" i="22"/>
  <c r="AE491" i="22"/>
  <c r="AF492" i="22"/>
  <c r="AE492" i="22"/>
  <c r="AF493" i="22"/>
  <c r="AE493" i="22"/>
  <c r="AF494" i="22"/>
  <c r="AE494" i="22"/>
  <c r="AF495" i="22"/>
  <c r="AE495" i="22"/>
  <c r="AF496" i="22"/>
  <c r="AE496" i="22"/>
  <c r="AF497" i="22"/>
  <c r="AE497" i="22"/>
  <c r="AF498" i="22"/>
  <c r="AE498" i="22"/>
  <c r="AF499" i="22"/>
  <c r="AE499" i="22"/>
  <c r="AF500" i="22"/>
  <c r="AE500" i="22"/>
  <c r="AF501" i="22"/>
  <c r="AE501" i="22"/>
  <c r="AF502" i="22"/>
  <c r="AE502" i="22"/>
  <c r="AF503" i="22"/>
  <c r="AE503" i="22"/>
  <c r="AF504" i="22"/>
  <c r="AE504" i="22"/>
  <c r="AF505" i="22"/>
  <c r="AE505" i="22"/>
  <c r="AF506" i="22"/>
  <c r="AE506" i="22"/>
  <c r="AA6" i="22"/>
  <c r="AA7" i="22"/>
  <c r="AA8" i="22"/>
  <c r="AA9" i="22"/>
  <c r="AB6" i="22"/>
  <c r="AB7" i="22"/>
  <c r="AB8" i="22"/>
  <c r="AB9" i="22"/>
  <c r="AA5" i="22"/>
  <c r="AB5" i="22"/>
  <c r="C12" i="20"/>
  <c r="AG12" i="22"/>
  <c r="AI12" i="22"/>
  <c r="C13" i="20"/>
  <c r="AG13" i="22"/>
  <c r="AI13" i="22"/>
  <c r="C14" i="20"/>
  <c r="AG14" i="22"/>
  <c r="AI14" i="22"/>
  <c r="C15" i="20"/>
  <c r="AG15" i="22"/>
  <c r="AI15" i="22"/>
  <c r="C16" i="20"/>
  <c r="AG16" i="22"/>
  <c r="AI16" i="22"/>
  <c r="C17" i="20"/>
  <c r="AG17" i="22"/>
  <c r="AI17" i="22"/>
  <c r="C18" i="20"/>
  <c r="AG18" i="22"/>
  <c r="AI18" i="22"/>
  <c r="C19" i="20"/>
  <c r="AG19" i="22"/>
  <c r="AI19" i="22"/>
  <c r="C20" i="20"/>
  <c r="AG20" i="22"/>
  <c r="AI20" i="22"/>
  <c r="C21" i="20"/>
  <c r="AG21" i="22"/>
  <c r="AI21" i="22"/>
  <c r="C22" i="20"/>
  <c r="AG22" i="22"/>
  <c r="AI22" i="22"/>
  <c r="C23" i="20"/>
  <c r="AG23" i="22"/>
  <c r="AI23" i="22"/>
  <c r="C24" i="20"/>
  <c r="AG24" i="22"/>
  <c r="AI24" i="22"/>
  <c r="C25" i="20"/>
  <c r="AG25" i="22"/>
  <c r="AI25" i="22"/>
  <c r="C26" i="20"/>
  <c r="AG26" i="22"/>
  <c r="AI26" i="22"/>
  <c r="C27" i="20"/>
  <c r="AG27" i="22"/>
  <c r="AI27" i="22"/>
  <c r="C28" i="20"/>
  <c r="AG28" i="22"/>
  <c r="AI28" i="22"/>
  <c r="C29" i="20"/>
  <c r="AG29" i="22"/>
  <c r="AI29" i="22"/>
  <c r="C30" i="20"/>
  <c r="AG30" i="22"/>
  <c r="AI30" i="22"/>
  <c r="C31" i="20"/>
  <c r="AG31" i="22"/>
  <c r="AI31" i="22"/>
  <c r="C32" i="20"/>
  <c r="AG32" i="22"/>
  <c r="AI32" i="22"/>
  <c r="C33" i="20"/>
  <c r="AG33" i="22"/>
  <c r="AI33" i="22"/>
  <c r="C34" i="20"/>
  <c r="AG34" i="22"/>
  <c r="AI34" i="22"/>
  <c r="C35" i="20"/>
  <c r="AG35" i="22"/>
  <c r="AI35" i="22"/>
  <c r="C36" i="20"/>
  <c r="AG36" i="22"/>
  <c r="AI36" i="22"/>
  <c r="C37" i="20"/>
  <c r="AG37" i="22"/>
  <c r="AI37" i="22"/>
  <c r="C38" i="20"/>
  <c r="AG38" i="22"/>
  <c r="AI38" i="22"/>
  <c r="C39" i="20"/>
  <c r="AG39" i="22"/>
  <c r="AI39" i="22"/>
  <c r="C40" i="20"/>
  <c r="AG40" i="22"/>
  <c r="AI40" i="22"/>
  <c r="C41" i="20"/>
  <c r="AG41" i="22"/>
  <c r="AI41" i="22"/>
  <c r="C42" i="20"/>
  <c r="AG42" i="22"/>
  <c r="AI42" i="22"/>
  <c r="C43" i="20"/>
  <c r="AG43" i="22"/>
  <c r="AI43" i="22"/>
  <c r="C44" i="20"/>
  <c r="AG44" i="22"/>
  <c r="AI44" i="22"/>
  <c r="C45" i="20"/>
  <c r="AG45" i="22"/>
  <c r="AI45" i="22"/>
  <c r="C46" i="20"/>
  <c r="AG46" i="22"/>
  <c r="AI46" i="22"/>
  <c r="C47" i="20"/>
  <c r="AG47" i="22"/>
  <c r="AI47" i="22"/>
  <c r="C48" i="20"/>
  <c r="AG48" i="22"/>
  <c r="AI48" i="22"/>
  <c r="C49" i="20"/>
  <c r="AG49" i="22"/>
  <c r="AI49" i="22"/>
  <c r="C50" i="20"/>
  <c r="AG50" i="22"/>
  <c r="AI50" i="22"/>
  <c r="C51" i="20"/>
  <c r="AG51" i="22"/>
  <c r="AI51" i="22"/>
  <c r="C52" i="20"/>
  <c r="AG52" i="22"/>
  <c r="AI52" i="22"/>
  <c r="C53" i="20"/>
  <c r="AG53" i="22"/>
  <c r="AI53" i="22"/>
  <c r="C54" i="20"/>
  <c r="AG54" i="22"/>
  <c r="AI54" i="22"/>
  <c r="C55" i="20"/>
  <c r="AG55" i="22"/>
  <c r="AI55" i="22"/>
  <c r="C56" i="20"/>
  <c r="AG56" i="22"/>
  <c r="AI56" i="22"/>
  <c r="C57" i="20"/>
  <c r="AG57" i="22"/>
  <c r="AI57" i="22"/>
  <c r="C58" i="20"/>
  <c r="AG58" i="22"/>
  <c r="AI58" i="22"/>
  <c r="C59" i="20"/>
  <c r="AG59" i="22"/>
  <c r="AI59" i="22"/>
  <c r="C60" i="20"/>
  <c r="AG60" i="22"/>
  <c r="AI60" i="22"/>
  <c r="C61" i="20"/>
  <c r="AG61" i="22"/>
  <c r="AI61" i="22"/>
  <c r="C62" i="20"/>
  <c r="AG62" i="22"/>
  <c r="AI62" i="22"/>
  <c r="C63" i="20"/>
  <c r="AG63" i="22"/>
  <c r="AI63" i="22"/>
  <c r="C64" i="20"/>
  <c r="AG64" i="22"/>
  <c r="AI64" i="22"/>
  <c r="C65" i="20"/>
  <c r="AG65" i="22"/>
  <c r="AI65" i="22"/>
  <c r="C66" i="20"/>
  <c r="AG66" i="22"/>
  <c r="AI66" i="22"/>
  <c r="C67" i="20"/>
  <c r="AG67" i="22"/>
  <c r="AI67" i="22"/>
  <c r="C68" i="20"/>
  <c r="AG68" i="22"/>
  <c r="AI68" i="22"/>
  <c r="C69" i="20"/>
  <c r="AG69" i="22"/>
  <c r="AI69" i="22"/>
  <c r="C70" i="20"/>
  <c r="AG70" i="22"/>
  <c r="AI70" i="22"/>
  <c r="C71" i="20"/>
  <c r="AG71" i="22"/>
  <c r="AI71" i="22"/>
  <c r="C72" i="20"/>
  <c r="AG72" i="22"/>
  <c r="AI72" i="22"/>
  <c r="C73" i="20"/>
  <c r="AG73" i="22"/>
  <c r="AI73" i="22"/>
  <c r="C74" i="20"/>
  <c r="AG74" i="22"/>
  <c r="AI74" i="22"/>
  <c r="C75" i="20"/>
  <c r="AG75" i="22"/>
  <c r="AI75" i="22"/>
  <c r="C76" i="20"/>
  <c r="AG76" i="22"/>
  <c r="AI76" i="22"/>
  <c r="C77" i="20"/>
  <c r="AG77" i="22"/>
  <c r="AI77" i="22"/>
  <c r="C78" i="20"/>
  <c r="AG78" i="22"/>
  <c r="AI78" i="22"/>
  <c r="C79" i="20"/>
  <c r="AG79" i="22"/>
  <c r="AI79" i="22"/>
  <c r="C80" i="20"/>
  <c r="AG80" i="22"/>
  <c r="AI80" i="22"/>
  <c r="C81" i="20"/>
  <c r="AG81" i="22"/>
  <c r="AI81" i="22"/>
  <c r="C82" i="20"/>
  <c r="AG82" i="22"/>
  <c r="AI82" i="22"/>
  <c r="C83" i="20"/>
  <c r="AG83" i="22"/>
  <c r="AI83" i="22"/>
  <c r="C84" i="20"/>
  <c r="AG84" i="22"/>
  <c r="AI84" i="22"/>
  <c r="C85" i="20"/>
  <c r="AG85" i="22"/>
  <c r="AI85" i="22"/>
  <c r="C86" i="20"/>
  <c r="AG86" i="22"/>
  <c r="AI86" i="22"/>
  <c r="C87" i="20"/>
  <c r="AG87" i="22"/>
  <c r="AI87" i="22"/>
  <c r="C88" i="20"/>
  <c r="AG88" i="22"/>
  <c r="AI88" i="22"/>
  <c r="C89" i="20"/>
  <c r="AG89" i="22"/>
  <c r="AI89" i="22"/>
  <c r="C90" i="20"/>
  <c r="AG90" i="22"/>
  <c r="AI90" i="22"/>
  <c r="C91" i="20"/>
  <c r="AG91" i="22"/>
  <c r="AI91" i="22"/>
  <c r="C92" i="20"/>
  <c r="AG92" i="22"/>
  <c r="AI92" i="22"/>
  <c r="C93" i="20"/>
  <c r="AG93" i="22"/>
  <c r="AI93" i="22"/>
  <c r="C94" i="20"/>
  <c r="AG94" i="22"/>
  <c r="AI94" i="22"/>
  <c r="C95" i="20"/>
  <c r="AG95" i="22"/>
  <c r="AI95" i="22"/>
  <c r="C96" i="20"/>
  <c r="AG96" i="22"/>
  <c r="AI96" i="22"/>
  <c r="C97" i="20"/>
  <c r="AG97" i="22"/>
  <c r="AI97" i="22"/>
  <c r="C98" i="20"/>
  <c r="AG98" i="22"/>
  <c r="AI98" i="22"/>
  <c r="C99" i="20"/>
  <c r="AG99" i="22"/>
  <c r="AI99" i="22"/>
  <c r="C100" i="20"/>
  <c r="AG100" i="22"/>
  <c r="AI100" i="22"/>
  <c r="C101" i="20"/>
  <c r="AG101" i="22"/>
  <c r="AI101" i="22"/>
  <c r="C102" i="20"/>
  <c r="AG102" i="22"/>
  <c r="AI102" i="22"/>
  <c r="C103" i="20"/>
  <c r="AG103" i="22"/>
  <c r="AI103" i="22"/>
  <c r="C104" i="20"/>
  <c r="AG104" i="22"/>
  <c r="AI104" i="22"/>
  <c r="C105" i="20"/>
  <c r="AG105" i="22"/>
  <c r="AI105" i="22"/>
  <c r="C106" i="20"/>
  <c r="AG106" i="22"/>
  <c r="AI106" i="22"/>
  <c r="C107" i="20"/>
  <c r="AG107" i="22"/>
  <c r="AI107" i="22"/>
  <c r="C108" i="20"/>
  <c r="AG108" i="22"/>
  <c r="AI108" i="22"/>
  <c r="C109" i="20"/>
  <c r="AG109" i="22"/>
  <c r="AI109" i="22"/>
  <c r="C110" i="20"/>
  <c r="AG110" i="22"/>
  <c r="AI110" i="22"/>
  <c r="C111" i="20"/>
  <c r="AG111" i="22"/>
  <c r="AI111" i="22"/>
  <c r="C112" i="20"/>
  <c r="AG112" i="22"/>
  <c r="AI112" i="22"/>
  <c r="C113" i="20"/>
  <c r="AG113" i="22"/>
  <c r="AI113" i="22"/>
  <c r="C114" i="20"/>
  <c r="AG114" i="22"/>
  <c r="AI114" i="22"/>
  <c r="C115" i="20"/>
  <c r="AG115" i="22"/>
  <c r="AI115" i="22"/>
  <c r="C116" i="20"/>
  <c r="AG116" i="22"/>
  <c r="AI116" i="22"/>
  <c r="C117" i="20"/>
  <c r="AG117" i="22"/>
  <c r="AI117" i="22"/>
  <c r="C118" i="20"/>
  <c r="AG118" i="22"/>
  <c r="AI118" i="22"/>
  <c r="C119" i="20"/>
  <c r="AG119" i="22"/>
  <c r="AI119" i="22"/>
  <c r="C120" i="20"/>
  <c r="AG120" i="22"/>
  <c r="AI120" i="22"/>
  <c r="C121" i="20"/>
  <c r="AG121" i="22"/>
  <c r="AI121" i="22"/>
  <c r="C122" i="20"/>
  <c r="AG122" i="22"/>
  <c r="AI122" i="22"/>
  <c r="C123" i="20"/>
  <c r="AG123" i="22"/>
  <c r="AI123" i="22"/>
  <c r="C124" i="20"/>
  <c r="AG124" i="22"/>
  <c r="AI124" i="22"/>
  <c r="C125" i="20"/>
  <c r="AG125" i="22"/>
  <c r="AI125" i="22"/>
  <c r="C126" i="20"/>
  <c r="AG126" i="22"/>
  <c r="AI126" i="22"/>
  <c r="C127" i="20"/>
  <c r="AG127" i="22"/>
  <c r="AI127" i="22"/>
  <c r="C128" i="20"/>
  <c r="AG128" i="22"/>
  <c r="AI128" i="22"/>
  <c r="C129" i="20"/>
  <c r="AG129" i="22"/>
  <c r="AI129" i="22"/>
  <c r="C130" i="20"/>
  <c r="AG130" i="22"/>
  <c r="AI130" i="22"/>
  <c r="C131" i="20"/>
  <c r="AG131" i="22"/>
  <c r="AI131" i="22"/>
  <c r="C132" i="20"/>
  <c r="AG132" i="22"/>
  <c r="AI132" i="22"/>
  <c r="C133" i="20"/>
  <c r="AG133" i="22"/>
  <c r="AI133" i="22"/>
  <c r="C134" i="20"/>
  <c r="AG134" i="22"/>
  <c r="AI134" i="22"/>
  <c r="C135" i="20"/>
  <c r="AG135" i="22"/>
  <c r="AI135" i="22"/>
  <c r="C136" i="20"/>
  <c r="AG136" i="22"/>
  <c r="AI136" i="22"/>
  <c r="C137" i="20"/>
  <c r="AG137" i="22"/>
  <c r="AI137" i="22"/>
  <c r="C138" i="20"/>
  <c r="AG138" i="22"/>
  <c r="AI138" i="22"/>
  <c r="C139" i="20"/>
  <c r="AG139" i="22"/>
  <c r="AI139" i="22"/>
  <c r="C140" i="20"/>
  <c r="AG140" i="22"/>
  <c r="AI140" i="22"/>
  <c r="C141" i="20"/>
  <c r="AG141" i="22"/>
  <c r="AI141" i="22"/>
  <c r="C142" i="20"/>
  <c r="AG142" i="22"/>
  <c r="AI142" i="22"/>
  <c r="C143" i="20"/>
  <c r="AG143" i="22"/>
  <c r="AI143" i="22"/>
  <c r="C144" i="20"/>
  <c r="AG144" i="22"/>
  <c r="AI144" i="22"/>
  <c r="C145" i="20"/>
  <c r="AG145" i="22"/>
  <c r="AI145" i="22"/>
  <c r="C146" i="20"/>
  <c r="AG146" i="22"/>
  <c r="AI146" i="22"/>
  <c r="C147" i="20"/>
  <c r="AG147" i="22"/>
  <c r="AI147" i="22"/>
  <c r="C148" i="20"/>
  <c r="AG148" i="22"/>
  <c r="AI148" i="22"/>
  <c r="C149" i="20"/>
  <c r="AG149" i="22"/>
  <c r="AI149" i="22"/>
  <c r="C150" i="20"/>
  <c r="AG150" i="22"/>
  <c r="AI150" i="22"/>
  <c r="C151" i="20"/>
  <c r="AG151" i="22"/>
  <c r="AI151" i="22"/>
  <c r="C152" i="20"/>
  <c r="AG152" i="22"/>
  <c r="AI152" i="22"/>
  <c r="C153" i="20"/>
  <c r="AG153" i="22"/>
  <c r="AI153" i="22"/>
  <c r="C154" i="20"/>
  <c r="AG154" i="22"/>
  <c r="AI154" i="22"/>
  <c r="C155" i="20"/>
  <c r="AG155" i="22"/>
  <c r="AI155" i="22"/>
  <c r="C156" i="20"/>
  <c r="AG156" i="22"/>
  <c r="AI156" i="22"/>
  <c r="C157" i="20"/>
  <c r="AG157" i="22"/>
  <c r="AI157" i="22"/>
  <c r="C158" i="20"/>
  <c r="AG158" i="22"/>
  <c r="AI158" i="22"/>
  <c r="C159" i="20"/>
  <c r="AG159" i="22"/>
  <c r="AI159" i="22"/>
  <c r="C160" i="20"/>
  <c r="AG160" i="22"/>
  <c r="AI160" i="22"/>
  <c r="C161" i="20"/>
  <c r="AG161" i="22"/>
  <c r="AI161" i="22"/>
  <c r="C162" i="20"/>
  <c r="AG162" i="22"/>
  <c r="AI162" i="22"/>
  <c r="C163" i="20"/>
  <c r="AG163" i="22"/>
  <c r="AI163" i="22"/>
  <c r="C164" i="20"/>
  <c r="AG164" i="22"/>
  <c r="AI164" i="22"/>
  <c r="C165" i="20"/>
  <c r="AG165" i="22"/>
  <c r="AI165" i="22"/>
  <c r="C166" i="20"/>
  <c r="AG166" i="22"/>
  <c r="AI166" i="22"/>
  <c r="C167" i="20"/>
  <c r="AG167" i="22"/>
  <c r="AI167" i="22"/>
  <c r="C168" i="20"/>
  <c r="AG168" i="22"/>
  <c r="AI168" i="22"/>
  <c r="C169" i="20"/>
  <c r="AG169" i="22"/>
  <c r="AI169" i="22"/>
  <c r="C170" i="20"/>
  <c r="AG170" i="22"/>
  <c r="AI170" i="22"/>
  <c r="C171" i="20"/>
  <c r="AG171" i="22"/>
  <c r="AI171" i="22"/>
  <c r="C172" i="20"/>
  <c r="AG172" i="22"/>
  <c r="AI172" i="22"/>
  <c r="C173" i="20"/>
  <c r="AG173" i="22"/>
  <c r="AI173" i="22"/>
  <c r="C174" i="20"/>
  <c r="AG174" i="22"/>
  <c r="AI174" i="22"/>
  <c r="C175" i="20"/>
  <c r="AG175" i="22"/>
  <c r="AI175" i="22"/>
  <c r="C176" i="20"/>
  <c r="AG176" i="22"/>
  <c r="AI176" i="22"/>
  <c r="C177" i="20"/>
  <c r="AG177" i="22"/>
  <c r="AI177" i="22"/>
  <c r="C178" i="20"/>
  <c r="AG178" i="22"/>
  <c r="AI178" i="22"/>
  <c r="C179" i="20"/>
  <c r="AG179" i="22"/>
  <c r="AI179" i="22"/>
  <c r="C180" i="20"/>
  <c r="AG180" i="22"/>
  <c r="AI180" i="22"/>
  <c r="C181" i="20"/>
  <c r="AG181" i="22"/>
  <c r="AI181" i="22"/>
  <c r="C182" i="20"/>
  <c r="AG182" i="22"/>
  <c r="AI182" i="22"/>
  <c r="C183" i="20"/>
  <c r="AG183" i="22"/>
  <c r="AI183" i="22"/>
  <c r="C184" i="20"/>
  <c r="AG184" i="22"/>
  <c r="AI184" i="22"/>
  <c r="C185" i="20"/>
  <c r="AG185" i="22"/>
  <c r="AI185" i="22"/>
  <c r="C186" i="20"/>
  <c r="AG186" i="22"/>
  <c r="AI186" i="22"/>
  <c r="C187" i="20"/>
  <c r="AG187" i="22"/>
  <c r="AI187" i="22"/>
  <c r="C188" i="20"/>
  <c r="AG188" i="22"/>
  <c r="AI188" i="22"/>
  <c r="C189" i="20"/>
  <c r="AG189" i="22"/>
  <c r="AI189" i="22"/>
  <c r="C190" i="20"/>
  <c r="AG190" i="22"/>
  <c r="AI190" i="22"/>
  <c r="C191" i="20"/>
  <c r="AG191" i="22"/>
  <c r="AI191" i="22"/>
  <c r="C192" i="20"/>
  <c r="AG192" i="22"/>
  <c r="AI192" i="22"/>
  <c r="C193" i="20"/>
  <c r="AG193" i="22"/>
  <c r="AI193" i="22"/>
  <c r="C194" i="20"/>
  <c r="AG194" i="22"/>
  <c r="AI194" i="22"/>
  <c r="C195" i="20"/>
  <c r="AG195" i="22"/>
  <c r="AI195" i="22"/>
  <c r="C196" i="20"/>
  <c r="AG196" i="22"/>
  <c r="AI196" i="22"/>
  <c r="C197" i="20"/>
  <c r="AG197" i="22"/>
  <c r="AI197" i="22"/>
  <c r="C198" i="20"/>
  <c r="AG198" i="22"/>
  <c r="AI198" i="22"/>
  <c r="C199" i="20"/>
  <c r="AG199" i="22"/>
  <c r="AI199" i="22"/>
  <c r="C200" i="20"/>
  <c r="AG200" i="22"/>
  <c r="AI200" i="22"/>
  <c r="C201" i="20"/>
  <c r="AG201" i="22"/>
  <c r="AI201" i="22"/>
  <c r="C202" i="20"/>
  <c r="AG202" i="22"/>
  <c r="AI202" i="22"/>
  <c r="C203" i="20"/>
  <c r="AG203" i="22"/>
  <c r="AI203" i="22"/>
  <c r="C204" i="20"/>
  <c r="AG204" i="22"/>
  <c r="AI204" i="22"/>
  <c r="C205" i="20"/>
  <c r="AG205" i="22"/>
  <c r="AI205" i="22"/>
  <c r="C206" i="20"/>
  <c r="AG206" i="22"/>
  <c r="AI206" i="22"/>
  <c r="C207" i="20"/>
  <c r="AG207" i="22"/>
  <c r="AI207" i="22"/>
  <c r="C208" i="20"/>
  <c r="AG208" i="22"/>
  <c r="AI208" i="22"/>
  <c r="C209" i="20"/>
  <c r="AG209" i="22"/>
  <c r="AI209" i="22"/>
  <c r="C210" i="20"/>
  <c r="AG210" i="22"/>
  <c r="AI210" i="22"/>
  <c r="C211" i="20"/>
  <c r="AG211" i="22"/>
  <c r="AI211" i="22"/>
  <c r="C212" i="20"/>
  <c r="AG212" i="22"/>
  <c r="AI212" i="22"/>
  <c r="C213" i="20"/>
  <c r="AG213" i="22"/>
  <c r="AI213" i="22"/>
  <c r="C214" i="20"/>
  <c r="AG214" i="22"/>
  <c r="AI214" i="22"/>
  <c r="C215" i="20"/>
  <c r="AG215" i="22"/>
  <c r="AI215" i="22"/>
  <c r="C216" i="20"/>
  <c r="AG216" i="22"/>
  <c r="AI216" i="22"/>
  <c r="C217" i="20"/>
  <c r="AG217" i="22"/>
  <c r="AI217" i="22"/>
  <c r="C218" i="20"/>
  <c r="AG218" i="22"/>
  <c r="AI218" i="22"/>
  <c r="C219" i="20"/>
  <c r="AG219" i="22"/>
  <c r="AI219" i="22"/>
  <c r="C220" i="20"/>
  <c r="AG220" i="22"/>
  <c r="AI220" i="22"/>
  <c r="C221" i="20"/>
  <c r="AG221" i="22"/>
  <c r="AI221" i="22"/>
  <c r="C222" i="20"/>
  <c r="AG222" i="22"/>
  <c r="AI222" i="22"/>
  <c r="C223" i="20"/>
  <c r="AG223" i="22"/>
  <c r="AI223" i="22"/>
  <c r="C224" i="20"/>
  <c r="AG224" i="22"/>
  <c r="AI224" i="22"/>
  <c r="C225" i="20"/>
  <c r="AG225" i="22"/>
  <c r="AI225" i="22"/>
  <c r="C226" i="20"/>
  <c r="AG226" i="22"/>
  <c r="AI226" i="22"/>
  <c r="C227" i="20"/>
  <c r="AG227" i="22"/>
  <c r="AI227" i="22"/>
  <c r="C228" i="20"/>
  <c r="AG228" i="22"/>
  <c r="AI228" i="22"/>
  <c r="C229" i="20"/>
  <c r="AG229" i="22"/>
  <c r="AI229" i="22"/>
  <c r="C230" i="20"/>
  <c r="AG230" i="22"/>
  <c r="AI230" i="22"/>
  <c r="C231" i="20"/>
  <c r="AG231" i="22"/>
  <c r="AI231" i="22"/>
  <c r="C232" i="20"/>
  <c r="AG232" i="22"/>
  <c r="AI232" i="22"/>
  <c r="C233" i="20"/>
  <c r="AG233" i="22"/>
  <c r="AI233" i="22"/>
  <c r="C234" i="20"/>
  <c r="AG234" i="22"/>
  <c r="AI234" i="22"/>
  <c r="C235" i="20"/>
  <c r="AG235" i="22"/>
  <c r="AI235" i="22"/>
  <c r="C236" i="20"/>
  <c r="AG236" i="22"/>
  <c r="AI236" i="22"/>
  <c r="C237" i="20"/>
  <c r="AG237" i="22"/>
  <c r="AI237" i="22"/>
  <c r="C238" i="20"/>
  <c r="AG238" i="22"/>
  <c r="AI238" i="22"/>
  <c r="C239" i="20"/>
  <c r="AG239" i="22"/>
  <c r="AI239" i="22"/>
  <c r="C240" i="20"/>
  <c r="AG240" i="22"/>
  <c r="AI240" i="22"/>
  <c r="C241" i="20"/>
  <c r="AG241" i="22"/>
  <c r="AI241" i="22"/>
  <c r="C242" i="20"/>
  <c r="AG242" i="22"/>
  <c r="AI242" i="22"/>
  <c r="C243" i="20"/>
  <c r="AG243" i="22"/>
  <c r="AI243" i="22"/>
  <c r="C244" i="20"/>
  <c r="AG244" i="22"/>
  <c r="AI244" i="22"/>
  <c r="C245" i="20"/>
  <c r="AG245" i="22"/>
  <c r="AI245" i="22"/>
  <c r="C246" i="20"/>
  <c r="AG246" i="22"/>
  <c r="AI246" i="22"/>
  <c r="C247" i="20"/>
  <c r="AG247" i="22"/>
  <c r="AI247" i="22"/>
  <c r="C248" i="20"/>
  <c r="AG248" i="22"/>
  <c r="AI248" i="22"/>
  <c r="C249" i="20"/>
  <c r="AG249" i="22"/>
  <c r="AI249" i="22"/>
  <c r="C250" i="20"/>
  <c r="AG250" i="22"/>
  <c r="AI250" i="22"/>
  <c r="C251" i="20"/>
  <c r="AG251" i="22"/>
  <c r="AI251" i="22"/>
  <c r="C252" i="20"/>
  <c r="AG252" i="22"/>
  <c r="AI252" i="22"/>
  <c r="C253" i="20"/>
  <c r="AG253" i="22"/>
  <c r="AI253" i="22"/>
  <c r="C254" i="20"/>
  <c r="AG254" i="22"/>
  <c r="AI254" i="22"/>
  <c r="C255" i="20"/>
  <c r="AG255" i="22"/>
  <c r="AI255" i="22"/>
  <c r="C256" i="20"/>
  <c r="AG256" i="22"/>
  <c r="AI256" i="22"/>
  <c r="C257" i="20"/>
  <c r="AG257" i="22"/>
  <c r="AI257" i="22"/>
  <c r="C258" i="20"/>
  <c r="AG258" i="22"/>
  <c r="AI258" i="22"/>
  <c r="C259" i="20"/>
  <c r="AG259" i="22"/>
  <c r="AI259" i="22"/>
  <c r="C260" i="20"/>
  <c r="AG260" i="22"/>
  <c r="AI260" i="22"/>
  <c r="C261" i="20"/>
  <c r="AG261" i="22"/>
  <c r="AI261" i="22"/>
  <c r="C262" i="20"/>
  <c r="AG262" i="22"/>
  <c r="AI262" i="22"/>
  <c r="C263" i="20"/>
  <c r="AG263" i="22"/>
  <c r="AI263" i="22"/>
  <c r="C264" i="20"/>
  <c r="AG264" i="22"/>
  <c r="AI264" i="22"/>
  <c r="C265" i="20"/>
  <c r="AG265" i="22"/>
  <c r="AI265" i="22"/>
  <c r="C266" i="20"/>
  <c r="AG266" i="22"/>
  <c r="AI266" i="22"/>
  <c r="C267" i="20"/>
  <c r="AG267" i="22"/>
  <c r="AI267" i="22"/>
  <c r="C268" i="20"/>
  <c r="AG268" i="22"/>
  <c r="AI268" i="22"/>
  <c r="C269" i="20"/>
  <c r="AG269" i="22"/>
  <c r="AI269" i="22"/>
  <c r="C270" i="20"/>
  <c r="AG270" i="22"/>
  <c r="AI270" i="22"/>
  <c r="C271" i="20"/>
  <c r="AG271" i="22"/>
  <c r="AI271" i="22"/>
  <c r="C272" i="20"/>
  <c r="AG272" i="22"/>
  <c r="AI272" i="22"/>
  <c r="C273" i="20"/>
  <c r="AG273" i="22"/>
  <c r="AI273" i="22"/>
  <c r="C274" i="20"/>
  <c r="AG274" i="22"/>
  <c r="AI274" i="22"/>
  <c r="C275" i="20"/>
  <c r="AG275" i="22"/>
  <c r="AI275" i="22"/>
  <c r="C276" i="20"/>
  <c r="AG276" i="22"/>
  <c r="AI276" i="22"/>
  <c r="C277" i="20"/>
  <c r="AG277" i="22"/>
  <c r="AI277" i="22"/>
  <c r="C278" i="20"/>
  <c r="AG278" i="22"/>
  <c r="AI278" i="22"/>
  <c r="C279" i="20"/>
  <c r="AG279" i="22"/>
  <c r="AI279" i="22"/>
  <c r="C280" i="20"/>
  <c r="AG280" i="22"/>
  <c r="AI280" i="22"/>
  <c r="C281" i="20"/>
  <c r="AG281" i="22"/>
  <c r="AI281" i="22"/>
  <c r="C282" i="20"/>
  <c r="AG282" i="22"/>
  <c r="AI282" i="22"/>
  <c r="C283" i="20"/>
  <c r="AG283" i="22"/>
  <c r="AI283" i="22"/>
  <c r="C284" i="20"/>
  <c r="AG284" i="22"/>
  <c r="AI284" i="22"/>
  <c r="C285" i="20"/>
  <c r="AG285" i="22"/>
  <c r="AI285" i="22"/>
  <c r="C286" i="20"/>
  <c r="AG286" i="22"/>
  <c r="AI286" i="22"/>
  <c r="C287" i="20"/>
  <c r="AG287" i="22"/>
  <c r="AI287" i="22"/>
  <c r="C288" i="20"/>
  <c r="AG288" i="22"/>
  <c r="AI288" i="22"/>
  <c r="C289" i="20"/>
  <c r="AG289" i="22"/>
  <c r="AI289" i="22"/>
  <c r="C290" i="20"/>
  <c r="AG290" i="22"/>
  <c r="AI290" i="22"/>
  <c r="C291" i="20"/>
  <c r="AG291" i="22"/>
  <c r="AI291" i="22"/>
  <c r="C292" i="20"/>
  <c r="AG292" i="22"/>
  <c r="AI292" i="22"/>
  <c r="C293" i="20"/>
  <c r="AG293" i="22"/>
  <c r="AI293" i="22"/>
  <c r="C294" i="20"/>
  <c r="AG294" i="22"/>
  <c r="AI294" i="22"/>
  <c r="C295" i="20"/>
  <c r="AG295" i="22"/>
  <c r="AI295" i="22"/>
  <c r="C296" i="20"/>
  <c r="AG296" i="22"/>
  <c r="AI296" i="22"/>
  <c r="C297" i="20"/>
  <c r="AG297" i="22"/>
  <c r="AI297" i="22"/>
  <c r="C298" i="20"/>
  <c r="AG298" i="22"/>
  <c r="AI298" i="22"/>
  <c r="C299" i="20"/>
  <c r="AG299" i="22"/>
  <c r="AI299" i="22"/>
  <c r="C300" i="20"/>
  <c r="AG300" i="22"/>
  <c r="AI300" i="22"/>
  <c r="C301" i="20"/>
  <c r="AG301" i="22"/>
  <c r="AI301" i="22"/>
  <c r="C302" i="20"/>
  <c r="AG302" i="22"/>
  <c r="AI302" i="22"/>
  <c r="C303" i="20"/>
  <c r="AG303" i="22"/>
  <c r="AI303" i="22"/>
  <c r="C304" i="20"/>
  <c r="AG304" i="22"/>
  <c r="AI304" i="22"/>
  <c r="C305" i="20"/>
  <c r="AG305" i="22"/>
  <c r="AI305" i="22"/>
  <c r="C306" i="20"/>
  <c r="AG306" i="22"/>
  <c r="AI306" i="22"/>
  <c r="C307" i="20"/>
  <c r="AG307" i="22"/>
  <c r="AI307" i="22"/>
  <c r="C308" i="20"/>
  <c r="AG308" i="22"/>
  <c r="AI308" i="22"/>
  <c r="C309" i="20"/>
  <c r="AG309" i="22"/>
  <c r="AI309" i="22"/>
  <c r="C310" i="20"/>
  <c r="AG310" i="22"/>
  <c r="AI310" i="22"/>
  <c r="C311" i="20"/>
  <c r="AG311" i="22"/>
  <c r="AI311" i="22"/>
  <c r="C312" i="20"/>
  <c r="AG312" i="22"/>
  <c r="AI312" i="22"/>
  <c r="C313" i="20"/>
  <c r="AG313" i="22"/>
  <c r="AI313" i="22"/>
  <c r="C314" i="20"/>
  <c r="AG314" i="22"/>
  <c r="AI314" i="22"/>
  <c r="C315" i="20"/>
  <c r="AG315" i="22"/>
  <c r="AI315" i="22"/>
  <c r="C316" i="20"/>
  <c r="AG316" i="22"/>
  <c r="AI316" i="22"/>
  <c r="C317" i="20"/>
  <c r="AG317" i="22"/>
  <c r="AI317" i="22"/>
  <c r="C318" i="20"/>
  <c r="AG318" i="22"/>
  <c r="AI318" i="22"/>
  <c r="C319" i="20"/>
  <c r="AG319" i="22"/>
  <c r="AI319" i="22"/>
  <c r="C320" i="20"/>
  <c r="AG320" i="22"/>
  <c r="AI320" i="22"/>
  <c r="C321" i="20"/>
  <c r="AG321" i="22"/>
  <c r="AI321" i="22"/>
  <c r="C322" i="20"/>
  <c r="AG322" i="22"/>
  <c r="AI322" i="22"/>
  <c r="C323" i="20"/>
  <c r="AG323" i="22"/>
  <c r="AI323" i="22"/>
  <c r="C324" i="20"/>
  <c r="AG324" i="22"/>
  <c r="AI324" i="22"/>
  <c r="C325" i="20"/>
  <c r="AG325" i="22"/>
  <c r="AI325" i="22"/>
  <c r="C326" i="20"/>
  <c r="AG326" i="22"/>
  <c r="AI326" i="22"/>
  <c r="C327" i="20"/>
  <c r="AG327" i="22"/>
  <c r="AI327" i="22"/>
  <c r="C328" i="20"/>
  <c r="AG328" i="22"/>
  <c r="AI328" i="22"/>
  <c r="C329" i="20"/>
  <c r="AG329" i="22"/>
  <c r="AI329" i="22"/>
  <c r="C330" i="20"/>
  <c r="AG330" i="22"/>
  <c r="AI330" i="22"/>
  <c r="C331" i="20"/>
  <c r="AG331" i="22"/>
  <c r="AI331" i="22"/>
  <c r="C332" i="20"/>
  <c r="AG332" i="22"/>
  <c r="AI332" i="22"/>
  <c r="C333" i="20"/>
  <c r="AG333" i="22"/>
  <c r="AI333" i="22"/>
  <c r="C334" i="20"/>
  <c r="AG334" i="22"/>
  <c r="AI334" i="22"/>
  <c r="C335" i="20"/>
  <c r="AG335" i="22"/>
  <c r="AI335" i="22"/>
  <c r="C336" i="20"/>
  <c r="AG336" i="22"/>
  <c r="AI336" i="22"/>
  <c r="C337" i="20"/>
  <c r="AG337" i="22"/>
  <c r="AI337" i="22"/>
  <c r="C338" i="20"/>
  <c r="AG338" i="22"/>
  <c r="AI338" i="22"/>
  <c r="C339" i="20"/>
  <c r="AG339" i="22"/>
  <c r="AI339" i="22"/>
  <c r="C340" i="20"/>
  <c r="AG340" i="22"/>
  <c r="AI340" i="22"/>
  <c r="C341" i="20"/>
  <c r="AG341" i="22"/>
  <c r="AI341" i="22"/>
  <c r="C342" i="20"/>
  <c r="AG342" i="22"/>
  <c r="AI342" i="22"/>
  <c r="C343" i="20"/>
  <c r="AG343" i="22"/>
  <c r="AI343" i="22"/>
  <c r="C344" i="20"/>
  <c r="AG344" i="22"/>
  <c r="AI344" i="22"/>
  <c r="C345" i="20"/>
  <c r="AG345" i="22"/>
  <c r="AI345" i="22"/>
  <c r="C346" i="20"/>
  <c r="AG346" i="22"/>
  <c r="AI346" i="22"/>
  <c r="C347" i="20"/>
  <c r="AG347" i="22"/>
  <c r="AI347" i="22"/>
  <c r="C348" i="20"/>
  <c r="AG348" i="22"/>
  <c r="AI348" i="22"/>
  <c r="C349" i="20"/>
  <c r="AG349" i="22"/>
  <c r="AI349" i="22"/>
  <c r="C350" i="20"/>
  <c r="AG350" i="22"/>
  <c r="AI350" i="22"/>
  <c r="C351" i="20"/>
  <c r="AG351" i="22"/>
  <c r="AI351" i="22"/>
  <c r="C352" i="20"/>
  <c r="AG352" i="22"/>
  <c r="AI352" i="22"/>
  <c r="C353" i="20"/>
  <c r="AG353" i="22"/>
  <c r="AI353" i="22"/>
  <c r="C354" i="20"/>
  <c r="AG354" i="22"/>
  <c r="AI354" i="22"/>
  <c r="C355" i="20"/>
  <c r="AG355" i="22"/>
  <c r="AI355" i="22"/>
  <c r="C356" i="20"/>
  <c r="AG356" i="22"/>
  <c r="AI356" i="22"/>
  <c r="C357" i="20"/>
  <c r="AG357" i="22"/>
  <c r="AI357" i="22"/>
  <c r="C358" i="20"/>
  <c r="AG358" i="22"/>
  <c r="AI358" i="22"/>
  <c r="C359" i="20"/>
  <c r="AG359" i="22"/>
  <c r="AI359" i="22"/>
  <c r="C360" i="20"/>
  <c r="AG360" i="22"/>
  <c r="AI360" i="22"/>
  <c r="C361" i="20"/>
  <c r="AG361" i="22"/>
  <c r="AI361" i="22"/>
  <c r="C362" i="20"/>
  <c r="AG362" i="22"/>
  <c r="AI362" i="22"/>
  <c r="C363" i="20"/>
  <c r="AG363" i="22"/>
  <c r="AI363" i="22"/>
  <c r="C364" i="20"/>
  <c r="AG364" i="22"/>
  <c r="AI364" i="22"/>
  <c r="C365" i="20"/>
  <c r="AG365" i="22"/>
  <c r="AI365" i="22"/>
  <c r="C366" i="20"/>
  <c r="AG366" i="22"/>
  <c r="AI366" i="22"/>
  <c r="C367" i="20"/>
  <c r="AG367" i="22"/>
  <c r="AI367" i="22"/>
  <c r="C368" i="20"/>
  <c r="AG368" i="22"/>
  <c r="AI368" i="22"/>
  <c r="C369" i="20"/>
  <c r="AG369" i="22"/>
  <c r="AI369" i="22"/>
  <c r="C370" i="20"/>
  <c r="AG370" i="22"/>
  <c r="AI370" i="22"/>
  <c r="C371" i="20"/>
  <c r="AG371" i="22"/>
  <c r="AI371" i="22"/>
  <c r="C372" i="20"/>
  <c r="AG372" i="22"/>
  <c r="AI372" i="22"/>
  <c r="C373" i="20"/>
  <c r="AG373" i="22"/>
  <c r="AI373" i="22"/>
  <c r="C374" i="20"/>
  <c r="AG374" i="22"/>
  <c r="AI374" i="22"/>
  <c r="C375" i="20"/>
  <c r="AG375" i="22"/>
  <c r="AI375" i="22"/>
  <c r="C376" i="20"/>
  <c r="AG376" i="22"/>
  <c r="AI376" i="22"/>
  <c r="C377" i="20"/>
  <c r="AG377" i="22"/>
  <c r="AI377" i="22"/>
  <c r="C378" i="20"/>
  <c r="AG378" i="22"/>
  <c r="AI378" i="22"/>
  <c r="C379" i="20"/>
  <c r="AG379" i="22"/>
  <c r="AI379" i="22"/>
  <c r="C380" i="20"/>
  <c r="AG380" i="22"/>
  <c r="AI380" i="22"/>
  <c r="C381" i="20"/>
  <c r="AG381" i="22"/>
  <c r="AI381" i="22"/>
  <c r="C382" i="20"/>
  <c r="AG382" i="22"/>
  <c r="AI382" i="22"/>
  <c r="C383" i="20"/>
  <c r="AG383" i="22"/>
  <c r="AI383" i="22"/>
  <c r="C384" i="20"/>
  <c r="AG384" i="22"/>
  <c r="AI384" i="22"/>
  <c r="C385" i="20"/>
  <c r="AG385" i="22"/>
  <c r="AI385" i="22"/>
  <c r="C386" i="20"/>
  <c r="AG386" i="22"/>
  <c r="AI386" i="22"/>
  <c r="C387" i="20"/>
  <c r="AG387" i="22"/>
  <c r="AI387" i="22"/>
  <c r="C388" i="20"/>
  <c r="AG388" i="22"/>
  <c r="AI388" i="22"/>
  <c r="C389" i="20"/>
  <c r="AG389" i="22"/>
  <c r="AI389" i="22"/>
  <c r="C390" i="20"/>
  <c r="AG390" i="22"/>
  <c r="AI390" i="22"/>
  <c r="C391" i="20"/>
  <c r="AG391" i="22"/>
  <c r="AI391" i="22"/>
  <c r="C392" i="20"/>
  <c r="AG392" i="22"/>
  <c r="AI392" i="22"/>
  <c r="C393" i="20"/>
  <c r="AG393" i="22"/>
  <c r="AI393" i="22"/>
  <c r="C394" i="20"/>
  <c r="AG394" i="22"/>
  <c r="AI394" i="22"/>
  <c r="C395" i="20"/>
  <c r="AG395" i="22"/>
  <c r="AI395" i="22"/>
  <c r="C396" i="20"/>
  <c r="AG396" i="22"/>
  <c r="AI396" i="22"/>
  <c r="C397" i="20"/>
  <c r="AG397" i="22"/>
  <c r="AI397" i="22"/>
  <c r="C398" i="20"/>
  <c r="AG398" i="22"/>
  <c r="AI398" i="22"/>
  <c r="C399" i="20"/>
  <c r="AG399" i="22"/>
  <c r="AI399" i="22"/>
  <c r="C400" i="20"/>
  <c r="AG400" i="22"/>
  <c r="AI400" i="22"/>
  <c r="C401" i="20"/>
  <c r="AG401" i="22"/>
  <c r="AI401" i="22"/>
  <c r="C402" i="20"/>
  <c r="AG402" i="22"/>
  <c r="AI402" i="22"/>
  <c r="C403" i="20"/>
  <c r="AG403" i="22"/>
  <c r="AI403" i="22"/>
  <c r="C404" i="20"/>
  <c r="AG404" i="22"/>
  <c r="AI404" i="22"/>
  <c r="C405" i="20"/>
  <c r="AG405" i="22"/>
  <c r="AI405" i="22"/>
  <c r="C406" i="20"/>
  <c r="AG406" i="22"/>
  <c r="AI406" i="22"/>
  <c r="C407" i="20"/>
  <c r="AG407" i="22"/>
  <c r="AI407" i="22"/>
  <c r="C408" i="20"/>
  <c r="AG408" i="22"/>
  <c r="AI408" i="22"/>
  <c r="C409" i="20"/>
  <c r="AG409" i="22"/>
  <c r="AI409" i="22"/>
  <c r="C410" i="20"/>
  <c r="AG410" i="22"/>
  <c r="AI410" i="22"/>
  <c r="C411" i="20"/>
  <c r="AG411" i="22"/>
  <c r="AI411" i="22"/>
  <c r="C412" i="20"/>
  <c r="AG412" i="22"/>
  <c r="AI412" i="22"/>
  <c r="C413" i="20"/>
  <c r="AG413" i="22"/>
  <c r="AI413" i="22"/>
  <c r="C414" i="20"/>
  <c r="AG414" i="22"/>
  <c r="AI414" i="22"/>
  <c r="C415" i="20"/>
  <c r="AG415" i="22"/>
  <c r="AI415" i="22"/>
  <c r="C416" i="20"/>
  <c r="AG416" i="22"/>
  <c r="AI416" i="22"/>
  <c r="C417" i="20"/>
  <c r="AG417" i="22"/>
  <c r="AI417" i="22"/>
  <c r="C418" i="20"/>
  <c r="AG418" i="22"/>
  <c r="AI418" i="22"/>
  <c r="C419" i="20"/>
  <c r="AG419" i="22"/>
  <c r="AI419" i="22"/>
  <c r="C420" i="20"/>
  <c r="AG420" i="22"/>
  <c r="AI420" i="22"/>
  <c r="C421" i="20"/>
  <c r="AG421" i="22"/>
  <c r="AI421" i="22"/>
  <c r="C422" i="20"/>
  <c r="AG422" i="22"/>
  <c r="AI422" i="22"/>
  <c r="C423" i="20"/>
  <c r="AG423" i="22"/>
  <c r="AI423" i="22"/>
  <c r="C424" i="20"/>
  <c r="AG424" i="22"/>
  <c r="AI424" i="22"/>
  <c r="C425" i="20"/>
  <c r="AG425" i="22"/>
  <c r="AI425" i="22"/>
  <c r="C426" i="20"/>
  <c r="AG426" i="22"/>
  <c r="AI426" i="22"/>
  <c r="C427" i="20"/>
  <c r="AG427" i="22"/>
  <c r="AI427" i="22"/>
  <c r="C428" i="20"/>
  <c r="AG428" i="22"/>
  <c r="AI428" i="22"/>
  <c r="C429" i="20"/>
  <c r="AG429" i="22"/>
  <c r="AI429" i="22"/>
  <c r="C430" i="20"/>
  <c r="AG430" i="22"/>
  <c r="AI430" i="22"/>
  <c r="C431" i="20"/>
  <c r="AG431" i="22"/>
  <c r="AI431" i="22"/>
  <c r="C432" i="20"/>
  <c r="AG432" i="22"/>
  <c r="AI432" i="22"/>
  <c r="C433" i="20"/>
  <c r="AG433" i="22"/>
  <c r="AI433" i="22"/>
  <c r="C434" i="20"/>
  <c r="AG434" i="22"/>
  <c r="AI434" i="22"/>
  <c r="C435" i="20"/>
  <c r="AG435" i="22"/>
  <c r="AI435" i="22"/>
  <c r="C436" i="20"/>
  <c r="AG436" i="22"/>
  <c r="AI436" i="22"/>
  <c r="C437" i="20"/>
  <c r="AG437" i="22"/>
  <c r="AI437" i="22"/>
  <c r="C438" i="20"/>
  <c r="AG438" i="22"/>
  <c r="AI438" i="22"/>
  <c r="C439" i="20"/>
  <c r="AG439" i="22"/>
  <c r="AI439" i="22"/>
  <c r="C440" i="20"/>
  <c r="AG440" i="22"/>
  <c r="AI440" i="22"/>
  <c r="C441" i="20"/>
  <c r="AG441" i="22"/>
  <c r="AI441" i="22"/>
  <c r="C442" i="20"/>
  <c r="AG442" i="22"/>
  <c r="AI442" i="22"/>
  <c r="C443" i="20"/>
  <c r="AG443" i="22"/>
  <c r="AI443" i="22"/>
  <c r="C444" i="20"/>
  <c r="AG444" i="22"/>
  <c r="AI444" i="22"/>
  <c r="C445" i="20"/>
  <c r="AG445" i="22"/>
  <c r="AI445" i="22"/>
  <c r="C446" i="20"/>
  <c r="AG446" i="22"/>
  <c r="AI446" i="22"/>
  <c r="C447" i="20"/>
  <c r="AG447" i="22"/>
  <c r="AI447" i="22"/>
  <c r="C448" i="20"/>
  <c r="AG448" i="22"/>
  <c r="AI448" i="22"/>
  <c r="C449" i="20"/>
  <c r="AG449" i="22"/>
  <c r="AI449" i="22"/>
  <c r="C450" i="20"/>
  <c r="AG450" i="22"/>
  <c r="AI450" i="22"/>
  <c r="C451" i="20"/>
  <c r="AG451" i="22"/>
  <c r="AI451" i="22"/>
  <c r="C452" i="20"/>
  <c r="AG452" i="22"/>
  <c r="AI452" i="22"/>
  <c r="C453" i="20"/>
  <c r="AG453" i="22"/>
  <c r="AI453" i="22"/>
  <c r="C454" i="20"/>
  <c r="AG454" i="22"/>
  <c r="AI454" i="22"/>
  <c r="C455" i="20"/>
  <c r="AG455" i="22"/>
  <c r="AI455" i="22"/>
  <c r="C456" i="20"/>
  <c r="AG456" i="22"/>
  <c r="AI456" i="22"/>
  <c r="C457" i="20"/>
  <c r="AG457" i="22"/>
  <c r="AI457" i="22"/>
  <c r="C458" i="20"/>
  <c r="AG458" i="22"/>
  <c r="AI458" i="22"/>
  <c r="C459" i="20"/>
  <c r="AG459" i="22"/>
  <c r="AI459" i="22"/>
  <c r="C460" i="20"/>
  <c r="AG460" i="22"/>
  <c r="AI460" i="22"/>
  <c r="C461" i="20"/>
  <c r="AG461" i="22"/>
  <c r="AI461" i="22"/>
  <c r="C462" i="20"/>
  <c r="AG462" i="22"/>
  <c r="AI462" i="22"/>
  <c r="C463" i="20"/>
  <c r="AG463" i="22"/>
  <c r="AI463" i="22"/>
  <c r="C464" i="20"/>
  <c r="AG464" i="22"/>
  <c r="AI464" i="22"/>
  <c r="C465" i="20"/>
  <c r="AG465" i="22"/>
  <c r="AI465" i="22"/>
  <c r="C466" i="20"/>
  <c r="AG466" i="22"/>
  <c r="AI466" i="22"/>
  <c r="C467" i="20"/>
  <c r="AG467" i="22"/>
  <c r="AI467" i="22"/>
  <c r="C468" i="20"/>
  <c r="AG468" i="22"/>
  <c r="AI468" i="22"/>
  <c r="C469" i="20"/>
  <c r="AG469" i="22"/>
  <c r="AI469" i="22"/>
  <c r="C470" i="20"/>
  <c r="AG470" i="22"/>
  <c r="AI470" i="22"/>
  <c r="C471" i="20"/>
  <c r="AG471" i="22"/>
  <c r="AI471" i="22"/>
  <c r="C472" i="20"/>
  <c r="AG472" i="22"/>
  <c r="AI472" i="22"/>
  <c r="C473" i="20"/>
  <c r="AG473" i="22"/>
  <c r="AI473" i="22"/>
  <c r="C474" i="20"/>
  <c r="AG474" i="22"/>
  <c r="AI474" i="22"/>
  <c r="C475" i="20"/>
  <c r="AG475" i="22"/>
  <c r="AI475" i="22"/>
  <c r="C476" i="20"/>
  <c r="AG476" i="22"/>
  <c r="AI476" i="22"/>
  <c r="C477" i="20"/>
  <c r="AG477" i="22"/>
  <c r="AI477" i="22"/>
  <c r="C478" i="20"/>
  <c r="AG478" i="22"/>
  <c r="AI478" i="22"/>
  <c r="C479" i="20"/>
  <c r="AG479" i="22"/>
  <c r="AI479" i="22"/>
  <c r="C480" i="20"/>
  <c r="AG480" i="22"/>
  <c r="AI480" i="22"/>
  <c r="C481" i="20"/>
  <c r="AG481" i="22"/>
  <c r="AI481" i="22"/>
  <c r="C482" i="20"/>
  <c r="AG482" i="22"/>
  <c r="AI482" i="22"/>
  <c r="C483" i="20"/>
  <c r="AG483" i="22"/>
  <c r="AI483" i="22"/>
  <c r="C484" i="20"/>
  <c r="AG484" i="22"/>
  <c r="AI484" i="22"/>
  <c r="C485" i="20"/>
  <c r="AG485" i="22"/>
  <c r="AI485" i="22"/>
  <c r="C486" i="20"/>
  <c r="AG486" i="22"/>
  <c r="AI486" i="22"/>
  <c r="C487" i="20"/>
  <c r="AG487" i="22"/>
  <c r="AI487" i="22"/>
  <c r="C488" i="20"/>
  <c r="AG488" i="22"/>
  <c r="AI488" i="22"/>
  <c r="C489" i="20"/>
  <c r="AG489" i="22"/>
  <c r="AI489" i="22"/>
  <c r="C490" i="20"/>
  <c r="AG490" i="22"/>
  <c r="AI490" i="22"/>
  <c r="C491" i="20"/>
  <c r="AG491" i="22"/>
  <c r="AI491" i="22"/>
  <c r="C492" i="20"/>
  <c r="AG492" i="22"/>
  <c r="AI492" i="22"/>
  <c r="C493" i="20"/>
  <c r="AG493" i="22"/>
  <c r="AI493" i="22"/>
  <c r="C494" i="20"/>
  <c r="AG494" i="22"/>
  <c r="AI494" i="22"/>
  <c r="C495" i="20"/>
  <c r="AG495" i="22"/>
  <c r="AI495" i="22"/>
  <c r="C496" i="20"/>
  <c r="AG496" i="22"/>
  <c r="AI496" i="22"/>
  <c r="C497" i="20"/>
  <c r="AG497" i="22"/>
  <c r="AI497" i="22"/>
  <c r="C498" i="20"/>
  <c r="AG498" i="22"/>
  <c r="AI498" i="22"/>
  <c r="C499" i="20"/>
  <c r="AG499" i="22"/>
  <c r="AI499" i="22"/>
  <c r="C500" i="20"/>
  <c r="AG500" i="22"/>
  <c r="AI500" i="22"/>
  <c r="C501" i="20"/>
  <c r="AG501" i="22"/>
  <c r="AI501" i="22"/>
  <c r="C502" i="20"/>
  <c r="AG502" i="22"/>
  <c r="AI502" i="22"/>
  <c r="C503" i="20"/>
  <c r="AG503" i="22"/>
  <c r="AI503" i="22"/>
  <c r="C504" i="20"/>
  <c r="AG504" i="22"/>
  <c r="AI504" i="22"/>
  <c r="C505" i="20"/>
  <c r="AG505" i="22"/>
  <c r="AI505" i="22"/>
  <c r="C506" i="20"/>
  <c r="AG506" i="22"/>
  <c r="AI506" i="22"/>
  <c r="AD12" i="22"/>
  <c r="AD13" i="22"/>
  <c r="AD14" i="22"/>
  <c r="AD15" i="22"/>
  <c r="AD16" i="22"/>
  <c r="AD17" i="22"/>
  <c r="AD18" i="22"/>
  <c r="AD19" i="22"/>
  <c r="AD20" i="22"/>
  <c r="AD21" i="22"/>
  <c r="AD22" i="22"/>
  <c r="AD23" i="22"/>
  <c r="AD24" i="22"/>
  <c r="AD25" i="22"/>
  <c r="AD26" i="22"/>
  <c r="AD27" i="22"/>
  <c r="AD28" i="22"/>
  <c r="AD29" i="22"/>
  <c r="AD30" i="22"/>
  <c r="AD31" i="22"/>
  <c r="AD32" i="22"/>
  <c r="AD33" i="22"/>
  <c r="AD34" i="22"/>
  <c r="AD35" i="22"/>
  <c r="AD36" i="22"/>
  <c r="AD37" i="22"/>
  <c r="AD38" i="22"/>
  <c r="AD39" i="22"/>
  <c r="AD40" i="22"/>
  <c r="AD41" i="22"/>
  <c r="AD42" i="22"/>
  <c r="AD43" i="22"/>
  <c r="AD44" i="22"/>
  <c r="AD45" i="22"/>
  <c r="AD46" i="22"/>
  <c r="AD47" i="22"/>
  <c r="AD48" i="22"/>
  <c r="AD49" i="22"/>
  <c r="AD50" i="22"/>
  <c r="AD51" i="22"/>
  <c r="AD52" i="22"/>
  <c r="AD53" i="22"/>
  <c r="AD54" i="22"/>
  <c r="AD55" i="22"/>
  <c r="AD56" i="22"/>
  <c r="AD57" i="22"/>
  <c r="AD58" i="22"/>
  <c r="AD59" i="22"/>
  <c r="AD60" i="22"/>
  <c r="AD61" i="22"/>
  <c r="AD62" i="22"/>
  <c r="AD63" i="22"/>
  <c r="AD64" i="22"/>
  <c r="AD65" i="22"/>
  <c r="AD66" i="22"/>
  <c r="AD67" i="22"/>
  <c r="AD68" i="22"/>
  <c r="AD69" i="22"/>
  <c r="AD70" i="22"/>
  <c r="AD71" i="22"/>
  <c r="AD72" i="22"/>
  <c r="AD73" i="22"/>
  <c r="AD74" i="22"/>
  <c r="AD75" i="22"/>
  <c r="AD76" i="22"/>
  <c r="AD77" i="22"/>
  <c r="AD78" i="22"/>
  <c r="AD79" i="22"/>
  <c r="AD80" i="22"/>
  <c r="AD81" i="22"/>
  <c r="AD82" i="22"/>
  <c r="AD83" i="22"/>
  <c r="AD84" i="22"/>
  <c r="AD85" i="22"/>
  <c r="AD86" i="22"/>
  <c r="AD87" i="22"/>
  <c r="AD88" i="22"/>
  <c r="AD89" i="22"/>
  <c r="AD90" i="22"/>
  <c r="AD91" i="22"/>
  <c r="AD92" i="22"/>
  <c r="AD93" i="22"/>
  <c r="AD94" i="22"/>
  <c r="AD95" i="22"/>
  <c r="AD96" i="22"/>
  <c r="AD97" i="22"/>
  <c r="AD98" i="22"/>
  <c r="AD99" i="22"/>
  <c r="AD100" i="22"/>
  <c r="AD101" i="22"/>
  <c r="AD102" i="22"/>
  <c r="AD103" i="22"/>
  <c r="AD104" i="22"/>
  <c r="AD105" i="22"/>
  <c r="AD106" i="22"/>
  <c r="AD107" i="22"/>
  <c r="AD108" i="22"/>
  <c r="AD109" i="22"/>
  <c r="AD110" i="22"/>
  <c r="AD111" i="22"/>
  <c r="AD112" i="22"/>
  <c r="AD113" i="22"/>
  <c r="AD114" i="22"/>
  <c r="AD115" i="22"/>
  <c r="AD116" i="22"/>
  <c r="AD117" i="22"/>
  <c r="AD118" i="22"/>
  <c r="AD119" i="22"/>
  <c r="AD120" i="22"/>
  <c r="AD121" i="22"/>
  <c r="AD122" i="22"/>
  <c r="AD123" i="22"/>
  <c r="AD124" i="22"/>
  <c r="AD125" i="22"/>
  <c r="AD126" i="22"/>
  <c r="AD127" i="22"/>
  <c r="AD128" i="22"/>
  <c r="AD129" i="22"/>
  <c r="AD130" i="22"/>
  <c r="AD131" i="22"/>
  <c r="AD132" i="22"/>
  <c r="AD133" i="22"/>
  <c r="AD134" i="22"/>
  <c r="AD135" i="22"/>
  <c r="AD136" i="22"/>
  <c r="AD137" i="22"/>
  <c r="AD138" i="22"/>
  <c r="AD139" i="22"/>
  <c r="AD140" i="22"/>
  <c r="AD141" i="22"/>
  <c r="AD142" i="22"/>
  <c r="AD143" i="22"/>
  <c r="AD144" i="22"/>
  <c r="AD145" i="22"/>
  <c r="AD146" i="22"/>
  <c r="AD147" i="22"/>
  <c r="AD148" i="22"/>
  <c r="AD149" i="22"/>
  <c r="AD150" i="22"/>
  <c r="AD151" i="22"/>
  <c r="AD152" i="22"/>
  <c r="AD153" i="22"/>
  <c r="AD154" i="22"/>
  <c r="AD155" i="22"/>
  <c r="AD156" i="22"/>
  <c r="AD157" i="22"/>
  <c r="AD158" i="22"/>
  <c r="AD159" i="22"/>
  <c r="AD160" i="22"/>
  <c r="AD161" i="22"/>
  <c r="AD162" i="22"/>
  <c r="AD163" i="22"/>
  <c r="AD164" i="22"/>
  <c r="AD165" i="22"/>
  <c r="AD166" i="22"/>
  <c r="AD167" i="22"/>
  <c r="AD168" i="22"/>
  <c r="AD169" i="22"/>
  <c r="AD170" i="22"/>
  <c r="AD171" i="22"/>
  <c r="AD172" i="22"/>
  <c r="AD173" i="22"/>
  <c r="AD174" i="22"/>
  <c r="AD175" i="22"/>
  <c r="AD176" i="22"/>
  <c r="AD177" i="22"/>
  <c r="AD178" i="22"/>
  <c r="AD179" i="22"/>
  <c r="AD180" i="22"/>
  <c r="AD181" i="22"/>
  <c r="AD182" i="22"/>
  <c r="AD183" i="22"/>
  <c r="AD184" i="22"/>
  <c r="AD185" i="22"/>
  <c r="AD186" i="22"/>
  <c r="AD187" i="22"/>
  <c r="AD188" i="22"/>
  <c r="AD189" i="22"/>
  <c r="AD190" i="22"/>
  <c r="AD191" i="22"/>
  <c r="AD192" i="22"/>
  <c r="AD193" i="22"/>
  <c r="AD194" i="22"/>
  <c r="AD195" i="22"/>
  <c r="AD196" i="22"/>
  <c r="AD197" i="22"/>
  <c r="AD198" i="22"/>
  <c r="AD199" i="22"/>
  <c r="AD200" i="22"/>
  <c r="AD201" i="22"/>
  <c r="AD202" i="22"/>
  <c r="AD203" i="22"/>
  <c r="AD204" i="22"/>
  <c r="AD205" i="22"/>
  <c r="AD206" i="22"/>
  <c r="AD207" i="22"/>
  <c r="AD208" i="22"/>
  <c r="AD209" i="22"/>
  <c r="AD210" i="22"/>
  <c r="AD211" i="22"/>
  <c r="AD212" i="22"/>
  <c r="AD213" i="22"/>
  <c r="AD214" i="22"/>
  <c r="AD215" i="22"/>
  <c r="AD216" i="22"/>
  <c r="AD217" i="22"/>
  <c r="AD218" i="22"/>
  <c r="AD219" i="22"/>
  <c r="AD220" i="22"/>
  <c r="AD221" i="22"/>
  <c r="AD222" i="22"/>
  <c r="AD223" i="22"/>
  <c r="AD224" i="22"/>
  <c r="AD225" i="22"/>
  <c r="AD226" i="22"/>
  <c r="AD227" i="22"/>
  <c r="AD228" i="22"/>
  <c r="AD229" i="22"/>
  <c r="AD230" i="22"/>
  <c r="AD231" i="22"/>
  <c r="AD232" i="22"/>
  <c r="AD233" i="22"/>
  <c r="AD234" i="22"/>
  <c r="AD235" i="22"/>
  <c r="AD236" i="22"/>
  <c r="AD237" i="22"/>
  <c r="AD238" i="22"/>
  <c r="AD239" i="22"/>
  <c r="AD240" i="22"/>
  <c r="AD241" i="22"/>
  <c r="AD242" i="22"/>
  <c r="AD243" i="22"/>
  <c r="AD244" i="22"/>
  <c r="AD245" i="22"/>
  <c r="AD246" i="22"/>
  <c r="AD247" i="22"/>
  <c r="AD248" i="22"/>
  <c r="AD249" i="22"/>
  <c r="AD250" i="22"/>
  <c r="AD251" i="22"/>
  <c r="AD252" i="22"/>
  <c r="AD253" i="22"/>
  <c r="AD254" i="22"/>
  <c r="AD255" i="22"/>
  <c r="AD256" i="22"/>
  <c r="AD257" i="22"/>
  <c r="AD258" i="22"/>
  <c r="AD259" i="22"/>
  <c r="AD260" i="22"/>
  <c r="AD261" i="22"/>
  <c r="AD262" i="22"/>
  <c r="AD263" i="22"/>
  <c r="AD264" i="22"/>
  <c r="AD265" i="22"/>
  <c r="AD266" i="22"/>
  <c r="AD267" i="22"/>
  <c r="AD268" i="22"/>
  <c r="AD269" i="22"/>
  <c r="AD270" i="22"/>
  <c r="AD271" i="22"/>
  <c r="AD272" i="22"/>
  <c r="AD273" i="22"/>
  <c r="AD274" i="22"/>
  <c r="AD275" i="22"/>
  <c r="AD276" i="22"/>
  <c r="AD277" i="22"/>
  <c r="AD278" i="22"/>
  <c r="AD279" i="22"/>
  <c r="AD280" i="22"/>
  <c r="AD281" i="22"/>
  <c r="AD282" i="22"/>
  <c r="AD283" i="22"/>
  <c r="AD284" i="22"/>
  <c r="AD285" i="22"/>
  <c r="AD286" i="22"/>
  <c r="AD287" i="22"/>
  <c r="AD288" i="22"/>
  <c r="AD289" i="22"/>
  <c r="AD290" i="22"/>
  <c r="AD291" i="22"/>
  <c r="AD292" i="22"/>
  <c r="AD293" i="22"/>
  <c r="AD294" i="22"/>
  <c r="AD295" i="22"/>
  <c r="AD296" i="22"/>
  <c r="AD297" i="22"/>
  <c r="AD298" i="22"/>
  <c r="AD299" i="22"/>
  <c r="AD300" i="22"/>
  <c r="AD301" i="22"/>
  <c r="AD302" i="22"/>
  <c r="AD303" i="22"/>
  <c r="AD304" i="22"/>
  <c r="AD305" i="22"/>
  <c r="AD306" i="22"/>
  <c r="AD307" i="22"/>
  <c r="AD308" i="22"/>
  <c r="AD309" i="22"/>
  <c r="AD310" i="22"/>
  <c r="AD311" i="22"/>
  <c r="AD312" i="22"/>
  <c r="AD313" i="22"/>
  <c r="AD314" i="22"/>
  <c r="AD315" i="22"/>
  <c r="AD316" i="22"/>
  <c r="AD317" i="22"/>
  <c r="AD318" i="22"/>
  <c r="AD319" i="22"/>
  <c r="AD320" i="22"/>
  <c r="AD321" i="22"/>
  <c r="AD322" i="22"/>
  <c r="AD323" i="22"/>
  <c r="AD324" i="22"/>
  <c r="AD325" i="22"/>
  <c r="AD326" i="22"/>
  <c r="AD327" i="22"/>
  <c r="AD328" i="22"/>
  <c r="AD329" i="22"/>
  <c r="AD330" i="22"/>
  <c r="AD331" i="22"/>
  <c r="AD332" i="22"/>
  <c r="AD333" i="22"/>
  <c r="AD334" i="22"/>
  <c r="AD335" i="22"/>
  <c r="AD336" i="22"/>
  <c r="AD337" i="22"/>
  <c r="AD338" i="22"/>
  <c r="AD339" i="22"/>
  <c r="AD340" i="22"/>
  <c r="AD341" i="22"/>
  <c r="AD342" i="22"/>
  <c r="AD343" i="22"/>
  <c r="AD344" i="22"/>
  <c r="AD345" i="22"/>
  <c r="AD346" i="22"/>
  <c r="AD347" i="22"/>
  <c r="AD348" i="22"/>
  <c r="AD349" i="22"/>
  <c r="AD350" i="22"/>
  <c r="AD351" i="22"/>
  <c r="AD352" i="22"/>
  <c r="AD353" i="22"/>
  <c r="AD354" i="22"/>
  <c r="AD355" i="22"/>
  <c r="AD356" i="22"/>
  <c r="AD357" i="22"/>
  <c r="AD358" i="22"/>
  <c r="AD359" i="22"/>
  <c r="AD360" i="22"/>
  <c r="AD361" i="22"/>
  <c r="AD362" i="22"/>
  <c r="AD363" i="22"/>
  <c r="AD364" i="22"/>
  <c r="AD365" i="22"/>
  <c r="AD366" i="22"/>
  <c r="AD367" i="22"/>
  <c r="AD368" i="22"/>
  <c r="AD369" i="22"/>
  <c r="AD370" i="22"/>
  <c r="AD371" i="22"/>
  <c r="AD372" i="22"/>
  <c r="AD373" i="22"/>
  <c r="AD374" i="22"/>
  <c r="AD375" i="22"/>
  <c r="AD376" i="22"/>
  <c r="AD377" i="22"/>
  <c r="AD378" i="22"/>
  <c r="AD379" i="22"/>
  <c r="AD380" i="22"/>
  <c r="AD381" i="22"/>
  <c r="AD382" i="22"/>
  <c r="AD383" i="22"/>
  <c r="AD384" i="22"/>
  <c r="AD385" i="22"/>
  <c r="AD386" i="22"/>
  <c r="AD387" i="22"/>
  <c r="AD388" i="22"/>
  <c r="AD389" i="22"/>
  <c r="AD390" i="22"/>
  <c r="AD391" i="22"/>
  <c r="AD392" i="22"/>
  <c r="AD393" i="22"/>
  <c r="AD394" i="22"/>
  <c r="AD395" i="22"/>
  <c r="AD396" i="22"/>
  <c r="AD397" i="22"/>
  <c r="AD398" i="22"/>
  <c r="AD399" i="22"/>
  <c r="AD400" i="22"/>
  <c r="AD401" i="22"/>
  <c r="AD402" i="22"/>
  <c r="AD403" i="22"/>
  <c r="AD404" i="22"/>
  <c r="AD405" i="22"/>
  <c r="AD406" i="22"/>
  <c r="AD407" i="22"/>
  <c r="AD408" i="22"/>
  <c r="AD409" i="22"/>
  <c r="AD410" i="22"/>
  <c r="AD411" i="22"/>
  <c r="AD412" i="22"/>
  <c r="AD413" i="22"/>
  <c r="AD414" i="22"/>
  <c r="AD415" i="22"/>
  <c r="AD416" i="22"/>
  <c r="AD417" i="22"/>
  <c r="AD418" i="22"/>
  <c r="AD419" i="22"/>
  <c r="AD420" i="22"/>
  <c r="AD421" i="22"/>
  <c r="AD422" i="22"/>
  <c r="AD423" i="22"/>
  <c r="AD424" i="22"/>
  <c r="AD425" i="22"/>
  <c r="AD426" i="22"/>
  <c r="AD427" i="22"/>
  <c r="AD428" i="22"/>
  <c r="AD429" i="22"/>
  <c r="AD430" i="22"/>
  <c r="AD431" i="22"/>
  <c r="AD432" i="22"/>
  <c r="AD433" i="22"/>
  <c r="AD434" i="22"/>
  <c r="AD435" i="22"/>
  <c r="AD436" i="22"/>
  <c r="AD437" i="22"/>
  <c r="AD438" i="22"/>
  <c r="AD439" i="22"/>
  <c r="AD440" i="22"/>
  <c r="AD441" i="22"/>
  <c r="AD442" i="22"/>
  <c r="AD443" i="22"/>
  <c r="AD444" i="22"/>
  <c r="AD445" i="22"/>
  <c r="AD446" i="22"/>
  <c r="AD447" i="22"/>
  <c r="AD448" i="22"/>
  <c r="AD449" i="22"/>
  <c r="AD450" i="22"/>
  <c r="AD451" i="22"/>
  <c r="AD452" i="22"/>
  <c r="AD453" i="22"/>
  <c r="AD454" i="22"/>
  <c r="AD455" i="22"/>
  <c r="AD456" i="22"/>
  <c r="AD457" i="22"/>
  <c r="AD458" i="22"/>
  <c r="AD459" i="22"/>
  <c r="AD460" i="22"/>
  <c r="AD461" i="22"/>
  <c r="AD462" i="22"/>
  <c r="AD463" i="22"/>
  <c r="AD464" i="22"/>
  <c r="AD465" i="22"/>
  <c r="AD466" i="22"/>
  <c r="AD467" i="22"/>
  <c r="AD468" i="22"/>
  <c r="AD469" i="22"/>
  <c r="AD470" i="22"/>
  <c r="AD471" i="22"/>
  <c r="AD472" i="22"/>
  <c r="AD473" i="22"/>
  <c r="AD474" i="22"/>
  <c r="AD475" i="22"/>
  <c r="AD476" i="22"/>
  <c r="AD477" i="22"/>
  <c r="AD478" i="22"/>
  <c r="AD479" i="22"/>
  <c r="AD480" i="22"/>
  <c r="AD481" i="22"/>
  <c r="AD482" i="22"/>
  <c r="AD483" i="22"/>
  <c r="AD484" i="22"/>
  <c r="AD485" i="22"/>
  <c r="AD486" i="22"/>
  <c r="AD487" i="22"/>
  <c r="AD488" i="22"/>
  <c r="AD489" i="22"/>
  <c r="AD490" i="22"/>
  <c r="AD491" i="22"/>
  <c r="AD492" i="22"/>
  <c r="AD493" i="22"/>
  <c r="AD494" i="22"/>
  <c r="AD495" i="22"/>
  <c r="AD496" i="22"/>
  <c r="AD497" i="22"/>
  <c r="AD498" i="22"/>
  <c r="AD499" i="22"/>
  <c r="AD500" i="22"/>
  <c r="AD501" i="22"/>
  <c r="AD502" i="22"/>
  <c r="AD503" i="22"/>
  <c r="AD504" i="22"/>
  <c r="AD505" i="22"/>
  <c r="AD506" i="22"/>
  <c r="AF6" i="22"/>
  <c r="AG6" i="22"/>
  <c r="AH6" i="22"/>
  <c r="AI6" i="22"/>
  <c r="E12" i="20"/>
  <c r="J12" i="20"/>
  <c r="F12" i="20"/>
  <c r="AH12" i="22"/>
  <c r="E13" i="20"/>
  <c r="J13" i="20"/>
  <c r="F13" i="20"/>
  <c r="AH13" i="22"/>
  <c r="E14" i="20"/>
  <c r="J14" i="20"/>
  <c r="F14" i="20"/>
  <c r="AH14" i="22"/>
  <c r="E15" i="20"/>
  <c r="J15" i="20"/>
  <c r="F15" i="20"/>
  <c r="AH15" i="22"/>
  <c r="E16" i="20"/>
  <c r="J16" i="20"/>
  <c r="F16" i="20"/>
  <c r="AH16" i="22"/>
  <c r="E17" i="20"/>
  <c r="J17" i="20"/>
  <c r="F17" i="20"/>
  <c r="AH17" i="22"/>
  <c r="E18" i="20"/>
  <c r="J18" i="20"/>
  <c r="F18" i="20"/>
  <c r="AH18" i="22"/>
  <c r="E19" i="20"/>
  <c r="J19" i="20"/>
  <c r="F19" i="20"/>
  <c r="AH19" i="22"/>
  <c r="E20" i="20"/>
  <c r="J20" i="20"/>
  <c r="F20" i="20"/>
  <c r="AH20" i="22"/>
  <c r="E21" i="20"/>
  <c r="J21" i="20"/>
  <c r="F21" i="20"/>
  <c r="AH21" i="22"/>
  <c r="E22" i="20"/>
  <c r="J22" i="20"/>
  <c r="F22" i="20"/>
  <c r="AH22" i="22"/>
  <c r="E23" i="20"/>
  <c r="J23" i="20"/>
  <c r="F23" i="20"/>
  <c r="AH23" i="22"/>
  <c r="E24" i="20"/>
  <c r="J24" i="20"/>
  <c r="F24" i="20"/>
  <c r="AH24" i="22"/>
  <c r="E25" i="20"/>
  <c r="J25" i="20"/>
  <c r="F25" i="20"/>
  <c r="AH25" i="22"/>
  <c r="E26" i="20"/>
  <c r="J26" i="20"/>
  <c r="F26" i="20"/>
  <c r="AH26" i="22"/>
  <c r="E27" i="20"/>
  <c r="J27" i="20"/>
  <c r="F27" i="20"/>
  <c r="AH27" i="22"/>
  <c r="E28" i="20"/>
  <c r="J28" i="20"/>
  <c r="F28" i="20"/>
  <c r="AH28" i="22"/>
  <c r="E29" i="20"/>
  <c r="J29" i="20"/>
  <c r="F29" i="20"/>
  <c r="AH29" i="22"/>
  <c r="E30" i="20"/>
  <c r="J30" i="20"/>
  <c r="F30" i="20"/>
  <c r="AH30" i="22"/>
  <c r="E31" i="20"/>
  <c r="J31" i="20"/>
  <c r="F31" i="20"/>
  <c r="AH31" i="22"/>
  <c r="E32" i="20"/>
  <c r="J32" i="20"/>
  <c r="F32" i="20"/>
  <c r="AH32" i="22"/>
  <c r="E33" i="20"/>
  <c r="J33" i="20"/>
  <c r="F33" i="20"/>
  <c r="AH33" i="22"/>
  <c r="E34" i="20"/>
  <c r="J34" i="20"/>
  <c r="F34" i="20"/>
  <c r="AH34" i="22"/>
  <c r="E35" i="20"/>
  <c r="J35" i="20"/>
  <c r="F35" i="20"/>
  <c r="AH35" i="22"/>
  <c r="E36" i="20"/>
  <c r="J36" i="20"/>
  <c r="F36" i="20"/>
  <c r="AH36" i="22"/>
  <c r="E37" i="20"/>
  <c r="J37" i="20"/>
  <c r="F37" i="20"/>
  <c r="AH37" i="22"/>
  <c r="E38" i="20"/>
  <c r="J38" i="20"/>
  <c r="F38" i="20"/>
  <c r="AH38" i="22"/>
  <c r="E39" i="20"/>
  <c r="J39" i="20"/>
  <c r="F39" i="20"/>
  <c r="AH39" i="22"/>
  <c r="E40" i="20"/>
  <c r="J40" i="20"/>
  <c r="F40" i="20"/>
  <c r="AH40" i="22"/>
  <c r="E41" i="20"/>
  <c r="J41" i="20"/>
  <c r="F41" i="20"/>
  <c r="AH41" i="22"/>
  <c r="E42" i="20"/>
  <c r="J42" i="20"/>
  <c r="F42" i="20"/>
  <c r="AH42" i="22"/>
  <c r="E43" i="20"/>
  <c r="J43" i="20"/>
  <c r="F43" i="20"/>
  <c r="AH43" i="22"/>
  <c r="E44" i="20"/>
  <c r="J44" i="20"/>
  <c r="F44" i="20"/>
  <c r="AH44" i="22"/>
  <c r="E45" i="20"/>
  <c r="J45" i="20"/>
  <c r="F45" i="20"/>
  <c r="AH45" i="22"/>
  <c r="E46" i="20"/>
  <c r="J46" i="20"/>
  <c r="F46" i="20"/>
  <c r="AH46" i="22"/>
  <c r="E47" i="20"/>
  <c r="J47" i="20"/>
  <c r="F47" i="20"/>
  <c r="AH47" i="22"/>
  <c r="E48" i="20"/>
  <c r="J48" i="20"/>
  <c r="F48" i="20"/>
  <c r="AH48" i="22"/>
  <c r="E49" i="20"/>
  <c r="J49" i="20"/>
  <c r="F49" i="20"/>
  <c r="AH49" i="22"/>
  <c r="E50" i="20"/>
  <c r="J50" i="20"/>
  <c r="F50" i="20"/>
  <c r="AH50" i="22"/>
  <c r="E51" i="20"/>
  <c r="J51" i="20"/>
  <c r="F51" i="20"/>
  <c r="AH51" i="22"/>
  <c r="E52" i="20"/>
  <c r="J52" i="20"/>
  <c r="F52" i="20"/>
  <c r="AH52" i="22"/>
  <c r="E53" i="20"/>
  <c r="J53" i="20"/>
  <c r="F53" i="20"/>
  <c r="AH53" i="22"/>
  <c r="E54" i="20"/>
  <c r="J54" i="20"/>
  <c r="F54" i="20"/>
  <c r="AH54" i="22"/>
  <c r="E55" i="20"/>
  <c r="J55" i="20"/>
  <c r="F55" i="20"/>
  <c r="AH55" i="22"/>
  <c r="E56" i="20"/>
  <c r="J56" i="20"/>
  <c r="F56" i="20"/>
  <c r="AH56" i="22"/>
  <c r="E57" i="20"/>
  <c r="J57" i="20"/>
  <c r="F57" i="20"/>
  <c r="AH57" i="22"/>
  <c r="E58" i="20"/>
  <c r="J58" i="20"/>
  <c r="F58" i="20"/>
  <c r="AH58" i="22"/>
  <c r="E59" i="20"/>
  <c r="J59" i="20"/>
  <c r="F59" i="20"/>
  <c r="AH59" i="22"/>
  <c r="E60" i="20"/>
  <c r="J60" i="20"/>
  <c r="F60" i="20"/>
  <c r="AH60" i="22"/>
  <c r="E61" i="20"/>
  <c r="J61" i="20"/>
  <c r="F61" i="20"/>
  <c r="AH61" i="22"/>
  <c r="E62" i="20"/>
  <c r="J62" i="20"/>
  <c r="F62" i="20"/>
  <c r="AH62" i="22"/>
  <c r="E63" i="20"/>
  <c r="J63" i="20"/>
  <c r="F63" i="20"/>
  <c r="AH63" i="22"/>
  <c r="E64" i="20"/>
  <c r="J64" i="20"/>
  <c r="F64" i="20"/>
  <c r="AH64" i="22"/>
  <c r="E65" i="20"/>
  <c r="J65" i="20"/>
  <c r="F65" i="20"/>
  <c r="AH65" i="22"/>
  <c r="E66" i="20"/>
  <c r="J66" i="20"/>
  <c r="F66" i="20"/>
  <c r="AH66" i="22"/>
  <c r="E67" i="20"/>
  <c r="J67" i="20"/>
  <c r="F67" i="20"/>
  <c r="AH67" i="22"/>
  <c r="E68" i="20"/>
  <c r="J68" i="20"/>
  <c r="F68" i="20"/>
  <c r="AH68" i="22"/>
  <c r="E69" i="20"/>
  <c r="J69" i="20"/>
  <c r="F69" i="20"/>
  <c r="AH69" i="22"/>
  <c r="E70" i="20"/>
  <c r="J70" i="20"/>
  <c r="F70" i="20"/>
  <c r="AH70" i="22"/>
  <c r="E71" i="20"/>
  <c r="J71" i="20"/>
  <c r="F71" i="20"/>
  <c r="AH71" i="22"/>
  <c r="E72" i="20"/>
  <c r="J72" i="20"/>
  <c r="F72" i="20"/>
  <c r="AH72" i="22"/>
  <c r="E73" i="20"/>
  <c r="J73" i="20"/>
  <c r="F73" i="20"/>
  <c r="AH73" i="22"/>
  <c r="E74" i="20"/>
  <c r="J74" i="20"/>
  <c r="F74" i="20"/>
  <c r="AH74" i="22"/>
  <c r="E75" i="20"/>
  <c r="J75" i="20"/>
  <c r="F75" i="20"/>
  <c r="AH75" i="22"/>
  <c r="E76" i="20"/>
  <c r="J76" i="20"/>
  <c r="F76" i="20"/>
  <c r="AH76" i="22"/>
  <c r="E77" i="20"/>
  <c r="J77" i="20"/>
  <c r="F77" i="20"/>
  <c r="AH77" i="22"/>
  <c r="E78" i="20"/>
  <c r="J78" i="20"/>
  <c r="F78" i="20"/>
  <c r="AH78" i="22"/>
  <c r="E79" i="20"/>
  <c r="J79" i="20"/>
  <c r="F79" i="20"/>
  <c r="AH79" i="22"/>
  <c r="E80" i="20"/>
  <c r="J80" i="20"/>
  <c r="F80" i="20"/>
  <c r="AH80" i="22"/>
  <c r="E81" i="20"/>
  <c r="J81" i="20"/>
  <c r="F81" i="20"/>
  <c r="AH81" i="22"/>
  <c r="E82" i="20"/>
  <c r="J82" i="20"/>
  <c r="F82" i="20"/>
  <c r="AH82" i="22"/>
  <c r="E83" i="20"/>
  <c r="J83" i="20"/>
  <c r="F83" i="20"/>
  <c r="AH83" i="22"/>
  <c r="E84" i="20"/>
  <c r="J84" i="20"/>
  <c r="F84" i="20"/>
  <c r="AH84" i="22"/>
  <c r="E85" i="20"/>
  <c r="J85" i="20"/>
  <c r="F85" i="20"/>
  <c r="AH85" i="22"/>
  <c r="E86" i="20"/>
  <c r="J86" i="20"/>
  <c r="F86" i="20"/>
  <c r="AH86" i="22"/>
  <c r="E87" i="20"/>
  <c r="J87" i="20"/>
  <c r="F87" i="20"/>
  <c r="AH87" i="22"/>
  <c r="E88" i="20"/>
  <c r="J88" i="20"/>
  <c r="F88" i="20"/>
  <c r="AH88" i="22"/>
  <c r="E89" i="20"/>
  <c r="J89" i="20"/>
  <c r="F89" i="20"/>
  <c r="AH89" i="22"/>
  <c r="E90" i="20"/>
  <c r="J90" i="20"/>
  <c r="F90" i="20"/>
  <c r="AH90" i="22"/>
  <c r="E91" i="20"/>
  <c r="J91" i="20"/>
  <c r="F91" i="20"/>
  <c r="AH91" i="22"/>
  <c r="E92" i="20"/>
  <c r="J92" i="20"/>
  <c r="F92" i="20"/>
  <c r="AH92" i="22"/>
  <c r="E93" i="20"/>
  <c r="J93" i="20"/>
  <c r="F93" i="20"/>
  <c r="AH93" i="22"/>
  <c r="E94" i="20"/>
  <c r="J94" i="20"/>
  <c r="F94" i="20"/>
  <c r="AH94" i="22"/>
  <c r="E95" i="20"/>
  <c r="J95" i="20"/>
  <c r="F95" i="20"/>
  <c r="AH95" i="22"/>
  <c r="E96" i="20"/>
  <c r="J96" i="20"/>
  <c r="F96" i="20"/>
  <c r="AH96" i="22"/>
  <c r="E97" i="20"/>
  <c r="J97" i="20"/>
  <c r="F97" i="20"/>
  <c r="AH97" i="22"/>
  <c r="E98" i="20"/>
  <c r="J98" i="20"/>
  <c r="F98" i="20"/>
  <c r="AH98" i="22"/>
  <c r="E99" i="20"/>
  <c r="J99" i="20"/>
  <c r="F99" i="20"/>
  <c r="AH99" i="22"/>
  <c r="E100" i="20"/>
  <c r="J100" i="20"/>
  <c r="F100" i="20"/>
  <c r="AH100" i="22"/>
  <c r="E101" i="20"/>
  <c r="J101" i="20"/>
  <c r="F101" i="20"/>
  <c r="AH101" i="22"/>
  <c r="E102" i="20"/>
  <c r="J102" i="20"/>
  <c r="F102" i="20"/>
  <c r="AH102" i="22"/>
  <c r="E103" i="20"/>
  <c r="J103" i="20"/>
  <c r="F103" i="20"/>
  <c r="AH103" i="22"/>
  <c r="E104" i="20"/>
  <c r="J104" i="20"/>
  <c r="F104" i="20"/>
  <c r="AH104" i="22"/>
  <c r="E105" i="20"/>
  <c r="J105" i="20"/>
  <c r="F105" i="20"/>
  <c r="AH105" i="22"/>
  <c r="E106" i="20"/>
  <c r="J106" i="20"/>
  <c r="F106" i="20"/>
  <c r="AH106" i="22"/>
  <c r="E107" i="20"/>
  <c r="J107" i="20"/>
  <c r="F107" i="20"/>
  <c r="AH107" i="22"/>
  <c r="E108" i="20"/>
  <c r="J108" i="20"/>
  <c r="F108" i="20"/>
  <c r="AH108" i="22"/>
  <c r="E109" i="20"/>
  <c r="J109" i="20"/>
  <c r="F109" i="20"/>
  <c r="AH109" i="22"/>
  <c r="E110" i="20"/>
  <c r="J110" i="20"/>
  <c r="F110" i="20"/>
  <c r="AH110" i="22"/>
  <c r="E111" i="20"/>
  <c r="J111" i="20"/>
  <c r="F111" i="20"/>
  <c r="AH111" i="22"/>
  <c r="E112" i="20"/>
  <c r="J112" i="20"/>
  <c r="F112" i="20"/>
  <c r="AH112" i="22"/>
  <c r="E113" i="20"/>
  <c r="J113" i="20"/>
  <c r="F113" i="20"/>
  <c r="AH113" i="22"/>
  <c r="E114" i="20"/>
  <c r="J114" i="20"/>
  <c r="F114" i="20"/>
  <c r="AH114" i="22"/>
  <c r="E115" i="20"/>
  <c r="J115" i="20"/>
  <c r="F115" i="20"/>
  <c r="AH115" i="22"/>
  <c r="E116" i="20"/>
  <c r="J116" i="20"/>
  <c r="F116" i="20"/>
  <c r="AH116" i="22"/>
  <c r="E117" i="20"/>
  <c r="J117" i="20"/>
  <c r="F117" i="20"/>
  <c r="AH117" i="22"/>
  <c r="E118" i="20"/>
  <c r="J118" i="20"/>
  <c r="F118" i="20"/>
  <c r="AH118" i="22"/>
  <c r="E119" i="20"/>
  <c r="J119" i="20"/>
  <c r="F119" i="20"/>
  <c r="AH119" i="22"/>
  <c r="E120" i="20"/>
  <c r="J120" i="20"/>
  <c r="F120" i="20"/>
  <c r="AH120" i="22"/>
  <c r="E121" i="20"/>
  <c r="J121" i="20"/>
  <c r="F121" i="20"/>
  <c r="AH121" i="22"/>
  <c r="E122" i="20"/>
  <c r="J122" i="20"/>
  <c r="F122" i="20"/>
  <c r="AH122" i="22"/>
  <c r="E123" i="20"/>
  <c r="J123" i="20"/>
  <c r="F123" i="20"/>
  <c r="AH123" i="22"/>
  <c r="E124" i="20"/>
  <c r="J124" i="20"/>
  <c r="F124" i="20"/>
  <c r="AH124" i="22"/>
  <c r="E125" i="20"/>
  <c r="J125" i="20"/>
  <c r="F125" i="20"/>
  <c r="AH125" i="22"/>
  <c r="E126" i="20"/>
  <c r="J126" i="20"/>
  <c r="F126" i="20"/>
  <c r="AH126" i="22"/>
  <c r="E127" i="20"/>
  <c r="J127" i="20"/>
  <c r="F127" i="20"/>
  <c r="AH127" i="22"/>
  <c r="E128" i="20"/>
  <c r="J128" i="20"/>
  <c r="F128" i="20"/>
  <c r="AH128" i="22"/>
  <c r="E129" i="20"/>
  <c r="J129" i="20"/>
  <c r="F129" i="20"/>
  <c r="AH129" i="22"/>
  <c r="E130" i="20"/>
  <c r="J130" i="20"/>
  <c r="F130" i="20"/>
  <c r="AH130" i="22"/>
  <c r="E131" i="20"/>
  <c r="J131" i="20"/>
  <c r="F131" i="20"/>
  <c r="AH131" i="22"/>
  <c r="E132" i="20"/>
  <c r="J132" i="20"/>
  <c r="F132" i="20"/>
  <c r="AH132" i="22"/>
  <c r="E133" i="20"/>
  <c r="J133" i="20"/>
  <c r="F133" i="20"/>
  <c r="AH133" i="22"/>
  <c r="E134" i="20"/>
  <c r="J134" i="20"/>
  <c r="F134" i="20"/>
  <c r="AH134" i="22"/>
  <c r="E135" i="20"/>
  <c r="J135" i="20"/>
  <c r="F135" i="20"/>
  <c r="AH135" i="22"/>
  <c r="E136" i="20"/>
  <c r="J136" i="20"/>
  <c r="F136" i="20"/>
  <c r="AH136" i="22"/>
  <c r="E137" i="20"/>
  <c r="J137" i="20"/>
  <c r="F137" i="20"/>
  <c r="AH137" i="22"/>
  <c r="E138" i="20"/>
  <c r="J138" i="20"/>
  <c r="F138" i="20"/>
  <c r="AH138" i="22"/>
  <c r="E139" i="20"/>
  <c r="J139" i="20"/>
  <c r="F139" i="20"/>
  <c r="AH139" i="22"/>
  <c r="E140" i="20"/>
  <c r="J140" i="20"/>
  <c r="F140" i="20"/>
  <c r="AH140" i="22"/>
  <c r="E141" i="20"/>
  <c r="J141" i="20"/>
  <c r="F141" i="20"/>
  <c r="AH141" i="22"/>
  <c r="E142" i="20"/>
  <c r="J142" i="20"/>
  <c r="F142" i="20"/>
  <c r="AH142" i="22"/>
  <c r="E143" i="20"/>
  <c r="J143" i="20"/>
  <c r="F143" i="20"/>
  <c r="AH143" i="22"/>
  <c r="E144" i="20"/>
  <c r="J144" i="20"/>
  <c r="F144" i="20"/>
  <c r="AH144" i="22"/>
  <c r="E145" i="20"/>
  <c r="J145" i="20"/>
  <c r="F145" i="20"/>
  <c r="AH145" i="22"/>
  <c r="E146" i="20"/>
  <c r="J146" i="20"/>
  <c r="F146" i="20"/>
  <c r="AH146" i="22"/>
  <c r="E147" i="20"/>
  <c r="J147" i="20"/>
  <c r="F147" i="20"/>
  <c r="AH147" i="22"/>
  <c r="E148" i="20"/>
  <c r="J148" i="20"/>
  <c r="F148" i="20"/>
  <c r="AH148" i="22"/>
  <c r="E149" i="20"/>
  <c r="J149" i="20"/>
  <c r="F149" i="20"/>
  <c r="AH149" i="22"/>
  <c r="E150" i="20"/>
  <c r="J150" i="20"/>
  <c r="F150" i="20"/>
  <c r="AH150" i="22"/>
  <c r="E151" i="20"/>
  <c r="J151" i="20"/>
  <c r="F151" i="20"/>
  <c r="AH151" i="22"/>
  <c r="E152" i="20"/>
  <c r="J152" i="20"/>
  <c r="F152" i="20"/>
  <c r="AH152" i="22"/>
  <c r="E153" i="20"/>
  <c r="J153" i="20"/>
  <c r="F153" i="20"/>
  <c r="AH153" i="22"/>
  <c r="E154" i="20"/>
  <c r="J154" i="20"/>
  <c r="F154" i="20"/>
  <c r="AH154" i="22"/>
  <c r="E155" i="20"/>
  <c r="J155" i="20"/>
  <c r="F155" i="20"/>
  <c r="AH155" i="22"/>
  <c r="E156" i="20"/>
  <c r="J156" i="20"/>
  <c r="F156" i="20"/>
  <c r="AH156" i="22"/>
  <c r="E157" i="20"/>
  <c r="J157" i="20"/>
  <c r="F157" i="20"/>
  <c r="AH157" i="22"/>
  <c r="E158" i="20"/>
  <c r="J158" i="20"/>
  <c r="F158" i="20"/>
  <c r="AH158" i="22"/>
  <c r="E159" i="20"/>
  <c r="J159" i="20"/>
  <c r="F159" i="20"/>
  <c r="AH159" i="22"/>
  <c r="E160" i="20"/>
  <c r="J160" i="20"/>
  <c r="F160" i="20"/>
  <c r="AH160" i="22"/>
  <c r="E161" i="20"/>
  <c r="J161" i="20"/>
  <c r="F161" i="20"/>
  <c r="AH161" i="22"/>
  <c r="E162" i="20"/>
  <c r="J162" i="20"/>
  <c r="F162" i="20"/>
  <c r="AH162" i="22"/>
  <c r="E163" i="20"/>
  <c r="J163" i="20"/>
  <c r="F163" i="20"/>
  <c r="AH163" i="22"/>
  <c r="E164" i="20"/>
  <c r="J164" i="20"/>
  <c r="F164" i="20"/>
  <c r="AH164" i="22"/>
  <c r="E165" i="20"/>
  <c r="J165" i="20"/>
  <c r="F165" i="20"/>
  <c r="AH165" i="22"/>
  <c r="E166" i="20"/>
  <c r="J166" i="20"/>
  <c r="F166" i="20"/>
  <c r="AH166" i="22"/>
  <c r="E167" i="20"/>
  <c r="J167" i="20"/>
  <c r="F167" i="20"/>
  <c r="AH167" i="22"/>
  <c r="E168" i="20"/>
  <c r="J168" i="20"/>
  <c r="F168" i="20"/>
  <c r="AH168" i="22"/>
  <c r="E169" i="20"/>
  <c r="J169" i="20"/>
  <c r="F169" i="20"/>
  <c r="AH169" i="22"/>
  <c r="E170" i="20"/>
  <c r="J170" i="20"/>
  <c r="F170" i="20"/>
  <c r="AH170" i="22"/>
  <c r="E171" i="20"/>
  <c r="J171" i="20"/>
  <c r="F171" i="20"/>
  <c r="AH171" i="22"/>
  <c r="E172" i="20"/>
  <c r="J172" i="20"/>
  <c r="F172" i="20"/>
  <c r="AH172" i="22"/>
  <c r="E173" i="20"/>
  <c r="J173" i="20"/>
  <c r="F173" i="20"/>
  <c r="AH173" i="22"/>
  <c r="E174" i="20"/>
  <c r="J174" i="20"/>
  <c r="F174" i="20"/>
  <c r="AH174" i="22"/>
  <c r="E175" i="20"/>
  <c r="J175" i="20"/>
  <c r="F175" i="20"/>
  <c r="AH175" i="22"/>
  <c r="E176" i="20"/>
  <c r="J176" i="20"/>
  <c r="F176" i="20"/>
  <c r="AH176" i="22"/>
  <c r="E177" i="20"/>
  <c r="J177" i="20"/>
  <c r="F177" i="20"/>
  <c r="AH177" i="22"/>
  <c r="E178" i="20"/>
  <c r="J178" i="20"/>
  <c r="F178" i="20"/>
  <c r="AH178" i="22"/>
  <c r="E179" i="20"/>
  <c r="J179" i="20"/>
  <c r="F179" i="20"/>
  <c r="AH179" i="22"/>
  <c r="E180" i="20"/>
  <c r="J180" i="20"/>
  <c r="F180" i="20"/>
  <c r="AH180" i="22"/>
  <c r="E181" i="20"/>
  <c r="J181" i="20"/>
  <c r="F181" i="20"/>
  <c r="AH181" i="22"/>
  <c r="E182" i="20"/>
  <c r="J182" i="20"/>
  <c r="F182" i="20"/>
  <c r="AH182" i="22"/>
  <c r="E183" i="20"/>
  <c r="J183" i="20"/>
  <c r="F183" i="20"/>
  <c r="AH183" i="22"/>
  <c r="E184" i="20"/>
  <c r="J184" i="20"/>
  <c r="F184" i="20"/>
  <c r="AH184" i="22"/>
  <c r="E185" i="20"/>
  <c r="J185" i="20"/>
  <c r="F185" i="20"/>
  <c r="AH185" i="22"/>
  <c r="E186" i="20"/>
  <c r="J186" i="20"/>
  <c r="F186" i="20"/>
  <c r="AH186" i="22"/>
  <c r="E187" i="20"/>
  <c r="J187" i="20"/>
  <c r="F187" i="20"/>
  <c r="AH187" i="22"/>
  <c r="E188" i="20"/>
  <c r="J188" i="20"/>
  <c r="F188" i="20"/>
  <c r="AH188" i="22"/>
  <c r="E189" i="20"/>
  <c r="J189" i="20"/>
  <c r="F189" i="20"/>
  <c r="AH189" i="22"/>
  <c r="E190" i="20"/>
  <c r="J190" i="20"/>
  <c r="F190" i="20"/>
  <c r="AH190" i="22"/>
  <c r="E191" i="20"/>
  <c r="J191" i="20"/>
  <c r="F191" i="20"/>
  <c r="AH191" i="22"/>
  <c r="E192" i="20"/>
  <c r="J192" i="20"/>
  <c r="F192" i="20"/>
  <c r="AH192" i="22"/>
  <c r="E193" i="20"/>
  <c r="J193" i="20"/>
  <c r="F193" i="20"/>
  <c r="AH193" i="22"/>
  <c r="E194" i="20"/>
  <c r="J194" i="20"/>
  <c r="F194" i="20"/>
  <c r="AH194" i="22"/>
  <c r="E195" i="20"/>
  <c r="J195" i="20"/>
  <c r="F195" i="20"/>
  <c r="AH195" i="22"/>
  <c r="E196" i="20"/>
  <c r="J196" i="20"/>
  <c r="F196" i="20"/>
  <c r="AH196" i="22"/>
  <c r="E197" i="20"/>
  <c r="J197" i="20"/>
  <c r="F197" i="20"/>
  <c r="AH197" i="22"/>
  <c r="E198" i="20"/>
  <c r="J198" i="20"/>
  <c r="F198" i="20"/>
  <c r="AH198" i="22"/>
  <c r="E199" i="20"/>
  <c r="J199" i="20"/>
  <c r="F199" i="20"/>
  <c r="AH199" i="22"/>
  <c r="E200" i="20"/>
  <c r="J200" i="20"/>
  <c r="F200" i="20"/>
  <c r="AH200" i="22"/>
  <c r="E201" i="20"/>
  <c r="J201" i="20"/>
  <c r="F201" i="20"/>
  <c r="AH201" i="22"/>
  <c r="E202" i="20"/>
  <c r="J202" i="20"/>
  <c r="F202" i="20"/>
  <c r="AH202" i="22"/>
  <c r="E203" i="20"/>
  <c r="J203" i="20"/>
  <c r="F203" i="20"/>
  <c r="AH203" i="22"/>
  <c r="E204" i="20"/>
  <c r="J204" i="20"/>
  <c r="F204" i="20"/>
  <c r="AH204" i="22"/>
  <c r="E205" i="20"/>
  <c r="J205" i="20"/>
  <c r="F205" i="20"/>
  <c r="AH205" i="22"/>
  <c r="E206" i="20"/>
  <c r="J206" i="20"/>
  <c r="F206" i="20"/>
  <c r="AH206" i="22"/>
  <c r="E207" i="20"/>
  <c r="J207" i="20"/>
  <c r="F207" i="20"/>
  <c r="AH207" i="22"/>
  <c r="E208" i="20"/>
  <c r="J208" i="20"/>
  <c r="F208" i="20"/>
  <c r="AH208" i="22"/>
  <c r="E209" i="20"/>
  <c r="J209" i="20"/>
  <c r="F209" i="20"/>
  <c r="AH209" i="22"/>
  <c r="E210" i="20"/>
  <c r="J210" i="20"/>
  <c r="F210" i="20"/>
  <c r="AH210" i="22"/>
  <c r="E211" i="20"/>
  <c r="J211" i="20"/>
  <c r="F211" i="20"/>
  <c r="AH211" i="22"/>
  <c r="E212" i="20"/>
  <c r="J212" i="20"/>
  <c r="F212" i="20"/>
  <c r="AH212" i="22"/>
  <c r="E213" i="20"/>
  <c r="J213" i="20"/>
  <c r="F213" i="20"/>
  <c r="AH213" i="22"/>
  <c r="E214" i="20"/>
  <c r="J214" i="20"/>
  <c r="F214" i="20"/>
  <c r="AH214" i="22"/>
  <c r="E215" i="20"/>
  <c r="J215" i="20"/>
  <c r="F215" i="20"/>
  <c r="AH215" i="22"/>
  <c r="E216" i="20"/>
  <c r="J216" i="20"/>
  <c r="F216" i="20"/>
  <c r="AH216" i="22"/>
  <c r="E217" i="20"/>
  <c r="J217" i="20"/>
  <c r="F217" i="20"/>
  <c r="AH217" i="22"/>
  <c r="E218" i="20"/>
  <c r="J218" i="20"/>
  <c r="F218" i="20"/>
  <c r="AH218" i="22"/>
  <c r="E219" i="20"/>
  <c r="J219" i="20"/>
  <c r="F219" i="20"/>
  <c r="AH219" i="22"/>
  <c r="E220" i="20"/>
  <c r="J220" i="20"/>
  <c r="F220" i="20"/>
  <c r="AH220" i="22"/>
  <c r="E221" i="20"/>
  <c r="J221" i="20"/>
  <c r="F221" i="20"/>
  <c r="AH221" i="22"/>
  <c r="E222" i="20"/>
  <c r="J222" i="20"/>
  <c r="F222" i="20"/>
  <c r="AH222" i="22"/>
  <c r="E223" i="20"/>
  <c r="J223" i="20"/>
  <c r="F223" i="20"/>
  <c r="AH223" i="22"/>
  <c r="E224" i="20"/>
  <c r="J224" i="20"/>
  <c r="F224" i="20"/>
  <c r="AH224" i="22"/>
  <c r="E225" i="20"/>
  <c r="J225" i="20"/>
  <c r="F225" i="20"/>
  <c r="AH225" i="22"/>
  <c r="E226" i="20"/>
  <c r="J226" i="20"/>
  <c r="F226" i="20"/>
  <c r="AH226" i="22"/>
  <c r="E227" i="20"/>
  <c r="J227" i="20"/>
  <c r="F227" i="20"/>
  <c r="AH227" i="22"/>
  <c r="E228" i="20"/>
  <c r="J228" i="20"/>
  <c r="F228" i="20"/>
  <c r="AH228" i="22"/>
  <c r="E229" i="20"/>
  <c r="J229" i="20"/>
  <c r="F229" i="20"/>
  <c r="AH229" i="22"/>
  <c r="E230" i="20"/>
  <c r="J230" i="20"/>
  <c r="F230" i="20"/>
  <c r="AH230" i="22"/>
  <c r="E231" i="20"/>
  <c r="J231" i="20"/>
  <c r="F231" i="20"/>
  <c r="AH231" i="22"/>
  <c r="E232" i="20"/>
  <c r="J232" i="20"/>
  <c r="F232" i="20"/>
  <c r="AH232" i="22"/>
  <c r="E233" i="20"/>
  <c r="J233" i="20"/>
  <c r="F233" i="20"/>
  <c r="AH233" i="22"/>
  <c r="E234" i="20"/>
  <c r="J234" i="20"/>
  <c r="F234" i="20"/>
  <c r="AH234" i="22"/>
  <c r="E235" i="20"/>
  <c r="J235" i="20"/>
  <c r="F235" i="20"/>
  <c r="AH235" i="22"/>
  <c r="E236" i="20"/>
  <c r="J236" i="20"/>
  <c r="F236" i="20"/>
  <c r="AH236" i="22"/>
  <c r="E237" i="20"/>
  <c r="J237" i="20"/>
  <c r="F237" i="20"/>
  <c r="AH237" i="22"/>
  <c r="E238" i="20"/>
  <c r="J238" i="20"/>
  <c r="F238" i="20"/>
  <c r="AH238" i="22"/>
  <c r="E239" i="20"/>
  <c r="J239" i="20"/>
  <c r="F239" i="20"/>
  <c r="AH239" i="22"/>
  <c r="E240" i="20"/>
  <c r="J240" i="20"/>
  <c r="F240" i="20"/>
  <c r="AH240" i="22"/>
  <c r="E241" i="20"/>
  <c r="J241" i="20"/>
  <c r="F241" i="20"/>
  <c r="AH241" i="22"/>
  <c r="E242" i="20"/>
  <c r="J242" i="20"/>
  <c r="F242" i="20"/>
  <c r="AH242" i="22"/>
  <c r="E243" i="20"/>
  <c r="J243" i="20"/>
  <c r="F243" i="20"/>
  <c r="AH243" i="22"/>
  <c r="E244" i="20"/>
  <c r="J244" i="20"/>
  <c r="F244" i="20"/>
  <c r="AH244" i="22"/>
  <c r="E245" i="20"/>
  <c r="J245" i="20"/>
  <c r="F245" i="20"/>
  <c r="AH245" i="22"/>
  <c r="E246" i="20"/>
  <c r="J246" i="20"/>
  <c r="F246" i="20"/>
  <c r="AH246" i="22"/>
  <c r="E247" i="20"/>
  <c r="J247" i="20"/>
  <c r="F247" i="20"/>
  <c r="AH247" i="22"/>
  <c r="E248" i="20"/>
  <c r="J248" i="20"/>
  <c r="F248" i="20"/>
  <c r="AH248" i="22"/>
  <c r="E249" i="20"/>
  <c r="J249" i="20"/>
  <c r="F249" i="20"/>
  <c r="AH249" i="22"/>
  <c r="E250" i="20"/>
  <c r="J250" i="20"/>
  <c r="F250" i="20"/>
  <c r="AH250" i="22"/>
  <c r="E251" i="20"/>
  <c r="J251" i="20"/>
  <c r="F251" i="20"/>
  <c r="AH251" i="22"/>
  <c r="E252" i="20"/>
  <c r="J252" i="20"/>
  <c r="F252" i="20"/>
  <c r="AH252" i="22"/>
  <c r="E253" i="20"/>
  <c r="J253" i="20"/>
  <c r="F253" i="20"/>
  <c r="AH253" i="22"/>
  <c r="E254" i="20"/>
  <c r="J254" i="20"/>
  <c r="F254" i="20"/>
  <c r="AH254" i="22"/>
  <c r="E255" i="20"/>
  <c r="J255" i="20"/>
  <c r="F255" i="20"/>
  <c r="AH255" i="22"/>
  <c r="E256" i="20"/>
  <c r="J256" i="20"/>
  <c r="F256" i="20"/>
  <c r="AH256" i="22"/>
  <c r="E257" i="20"/>
  <c r="J257" i="20"/>
  <c r="F257" i="20"/>
  <c r="AH257" i="22"/>
  <c r="E258" i="20"/>
  <c r="J258" i="20"/>
  <c r="F258" i="20"/>
  <c r="AH258" i="22"/>
  <c r="E259" i="20"/>
  <c r="J259" i="20"/>
  <c r="F259" i="20"/>
  <c r="AH259" i="22"/>
  <c r="E260" i="20"/>
  <c r="J260" i="20"/>
  <c r="F260" i="20"/>
  <c r="AH260" i="22"/>
  <c r="E261" i="20"/>
  <c r="J261" i="20"/>
  <c r="F261" i="20"/>
  <c r="AH261" i="22"/>
  <c r="E262" i="20"/>
  <c r="J262" i="20"/>
  <c r="F262" i="20"/>
  <c r="AH262" i="22"/>
  <c r="E263" i="20"/>
  <c r="J263" i="20"/>
  <c r="F263" i="20"/>
  <c r="AH263" i="22"/>
  <c r="E264" i="20"/>
  <c r="J264" i="20"/>
  <c r="F264" i="20"/>
  <c r="AH264" i="22"/>
  <c r="E265" i="20"/>
  <c r="J265" i="20"/>
  <c r="F265" i="20"/>
  <c r="AH265" i="22"/>
  <c r="E266" i="20"/>
  <c r="J266" i="20"/>
  <c r="F266" i="20"/>
  <c r="AH266" i="22"/>
  <c r="E267" i="20"/>
  <c r="J267" i="20"/>
  <c r="F267" i="20"/>
  <c r="AH267" i="22"/>
  <c r="E268" i="20"/>
  <c r="J268" i="20"/>
  <c r="F268" i="20"/>
  <c r="AH268" i="22"/>
  <c r="E269" i="20"/>
  <c r="J269" i="20"/>
  <c r="F269" i="20"/>
  <c r="AH269" i="22"/>
  <c r="E270" i="20"/>
  <c r="J270" i="20"/>
  <c r="F270" i="20"/>
  <c r="AH270" i="22"/>
  <c r="E271" i="20"/>
  <c r="J271" i="20"/>
  <c r="F271" i="20"/>
  <c r="AH271" i="22"/>
  <c r="E272" i="20"/>
  <c r="J272" i="20"/>
  <c r="F272" i="20"/>
  <c r="AH272" i="22"/>
  <c r="E273" i="20"/>
  <c r="J273" i="20"/>
  <c r="F273" i="20"/>
  <c r="AH273" i="22"/>
  <c r="E274" i="20"/>
  <c r="J274" i="20"/>
  <c r="F274" i="20"/>
  <c r="AH274" i="22"/>
  <c r="E275" i="20"/>
  <c r="J275" i="20"/>
  <c r="F275" i="20"/>
  <c r="AH275" i="22"/>
  <c r="E276" i="20"/>
  <c r="J276" i="20"/>
  <c r="F276" i="20"/>
  <c r="AH276" i="22"/>
  <c r="E277" i="20"/>
  <c r="J277" i="20"/>
  <c r="F277" i="20"/>
  <c r="AH277" i="22"/>
  <c r="E278" i="20"/>
  <c r="J278" i="20"/>
  <c r="F278" i="20"/>
  <c r="AH278" i="22"/>
  <c r="E279" i="20"/>
  <c r="J279" i="20"/>
  <c r="F279" i="20"/>
  <c r="AH279" i="22"/>
  <c r="E280" i="20"/>
  <c r="J280" i="20"/>
  <c r="F280" i="20"/>
  <c r="AH280" i="22"/>
  <c r="E281" i="20"/>
  <c r="J281" i="20"/>
  <c r="F281" i="20"/>
  <c r="AH281" i="22"/>
  <c r="E282" i="20"/>
  <c r="J282" i="20"/>
  <c r="F282" i="20"/>
  <c r="AH282" i="22"/>
  <c r="E283" i="20"/>
  <c r="J283" i="20"/>
  <c r="F283" i="20"/>
  <c r="AH283" i="22"/>
  <c r="E284" i="20"/>
  <c r="J284" i="20"/>
  <c r="F284" i="20"/>
  <c r="AH284" i="22"/>
  <c r="E285" i="20"/>
  <c r="J285" i="20"/>
  <c r="F285" i="20"/>
  <c r="AH285" i="22"/>
  <c r="E286" i="20"/>
  <c r="J286" i="20"/>
  <c r="F286" i="20"/>
  <c r="AH286" i="22"/>
  <c r="E287" i="20"/>
  <c r="J287" i="20"/>
  <c r="F287" i="20"/>
  <c r="AH287" i="22"/>
  <c r="E288" i="20"/>
  <c r="J288" i="20"/>
  <c r="F288" i="20"/>
  <c r="AH288" i="22"/>
  <c r="E289" i="20"/>
  <c r="J289" i="20"/>
  <c r="F289" i="20"/>
  <c r="AH289" i="22"/>
  <c r="E290" i="20"/>
  <c r="J290" i="20"/>
  <c r="F290" i="20"/>
  <c r="AH290" i="22"/>
  <c r="E291" i="20"/>
  <c r="J291" i="20"/>
  <c r="F291" i="20"/>
  <c r="AH291" i="22"/>
  <c r="E292" i="20"/>
  <c r="J292" i="20"/>
  <c r="F292" i="20"/>
  <c r="AH292" i="22"/>
  <c r="E293" i="20"/>
  <c r="J293" i="20"/>
  <c r="F293" i="20"/>
  <c r="AH293" i="22"/>
  <c r="E294" i="20"/>
  <c r="J294" i="20"/>
  <c r="F294" i="20"/>
  <c r="AH294" i="22"/>
  <c r="E295" i="20"/>
  <c r="J295" i="20"/>
  <c r="F295" i="20"/>
  <c r="AH295" i="22"/>
  <c r="E296" i="20"/>
  <c r="J296" i="20"/>
  <c r="F296" i="20"/>
  <c r="AH296" i="22"/>
  <c r="E297" i="20"/>
  <c r="J297" i="20"/>
  <c r="F297" i="20"/>
  <c r="AH297" i="22"/>
  <c r="E298" i="20"/>
  <c r="J298" i="20"/>
  <c r="F298" i="20"/>
  <c r="AH298" i="22"/>
  <c r="E299" i="20"/>
  <c r="J299" i="20"/>
  <c r="F299" i="20"/>
  <c r="AH299" i="22"/>
  <c r="E300" i="20"/>
  <c r="J300" i="20"/>
  <c r="F300" i="20"/>
  <c r="AH300" i="22"/>
  <c r="E301" i="20"/>
  <c r="J301" i="20"/>
  <c r="F301" i="20"/>
  <c r="AH301" i="22"/>
  <c r="E302" i="20"/>
  <c r="J302" i="20"/>
  <c r="F302" i="20"/>
  <c r="AH302" i="22"/>
  <c r="E303" i="20"/>
  <c r="J303" i="20"/>
  <c r="F303" i="20"/>
  <c r="AH303" i="22"/>
  <c r="E304" i="20"/>
  <c r="J304" i="20"/>
  <c r="F304" i="20"/>
  <c r="AH304" i="22"/>
  <c r="E305" i="20"/>
  <c r="J305" i="20"/>
  <c r="F305" i="20"/>
  <c r="AH305" i="22"/>
  <c r="E306" i="20"/>
  <c r="J306" i="20"/>
  <c r="F306" i="20"/>
  <c r="AH306" i="22"/>
  <c r="E307" i="20"/>
  <c r="J307" i="20"/>
  <c r="F307" i="20"/>
  <c r="AH307" i="22"/>
  <c r="E308" i="20"/>
  <c r="J308" i="20"/>
  <c r="F308" i="20"/>
  <c r="AH308" i="22"/>
  <c r="E309" i="20"/>
  <c r="J309" i="20"/>
  <c r="F309" i="20"/>
  <c r="AH309" i="22"/>
  <c r="E310" i="20"/>
  <c r="J310" i="20"/>
  <c r="F310" i="20"/>
  <c r="AH310" i="22"/>
  <c r="E311" i="20"/>
  <c r="J311" i="20"/>
  <c r="F311" i="20"/>
  <c r="AH311" i="22"/>
  <c r="E312" i="20"/>
  <c r="J312" i="20"/>
  <c r="F312" i="20"/>
  <c r="AH312" i="22"/>
  <c r="E313" i="20"/>
  <c r="J313" i="20"/>
  <c r="F313" i="20"/>
  <c r="AH313" i="22"/>
  <c r="E314" i="20"/>
  <c r="J314" i="20"/>
  <c r="F314" i="20"/>
  <c r="AH314" i="22"/>
  <c r="E315" i="20"/>
  <c r="J315" i="20"/>
  <c r="F315" i="20"/>
  <c r="AH315" i="22"/>
  <c r="E316" i="20"/>
  <c r="J316" i="20"/>
  <c r="F316" i="20"/>
  <c r="AH316" i="22"/>
  <c r="E317" i="20"/>
  <c r="J317" i="20"/>
  <c r="F317" i="20"/>
  <c r="AH317" i="22"/>
  <c r="E318" i="20"/>
  <c r="J318" i="20"/>
  <c r="F318" i="20"/>
  <c r="AH318" i="22"/>
  <c r="E319" i="20"/>
  <c r="J319" i="20"/>
  <c r="F319" i="20"/>
  <c r="AH319" i="22"/>
  <c r="E320" i="20"/>
  <c r="J320" i="20"/>
  <c r="F320" i="20"/>
  <c r="AH320" i="22"/>
  <c r="E321" i="20"/>
  <c r="J321" i="20"/>
  <c r="F321" i="20"/>
  <c r="AH321" i="22"/>
  <c r="E322" i="20"/>
  <c r="J322" i="20"/>
  <c r="F322" i="20"/>
  <c r="AH322" i="22"/>
  <c r="E323" i="20"/>
  <c r="J323" i="20"/>
  <c r="F323" i="20"/>
  <c r="AH323" i="22"/>
  <c r="E324" i="20"/>
  <c r="J324" i="20"/>
  <c r="F324" i="20"/>
  <c r="AH324" i="22"/>
  <c r="E325" i="20"/>
  <c r="J325" i="20"/>
  <c r="F325" i="20"/>
  <c r="AH325" i="22"/>
  <c r="E326" i="20"/>
  <c r="J326" i="20"/>
  <c r="F326" i="20"/>
  <c r="AH326" i="22"/>
  <c r="E327" i="20"/>
  <c r="J327" i="20"/>
  <c r="F327" i="20"/>
  <c r="AH327" i="22"/>
  <c r="E328" i="20"/>
  <c r="J328" i="20"/>
  <c r="F328" i="20"/>
  <c r="AH328" i="22"/>
  <c r="E329" i="20"/>
  <c r="J329" i="20"/>
  <c r="F329" i="20"/>
  <c r="AH329" i="22"/>
  <c r="E330" i="20"/>
  <c r="J330" i="20"/>
  <c r="F330" i="20"/>
  <c r="AH330" i="22"/>
  <c r="E331" i="20"/>
  <c r="J331" i="20"/>
  <c r="F331" i="20"/>
  <c r="AH331" i="22"/>
  <c r="E332" i="20"/>
  <c r="J332" i="20"/>
  <c r="F332" i="20"/>
  <c r="AH332" i="22"/>
  <c r="E333" i="20"/>
  <c r="J333" i="20"/>
  <c r="F333" i="20"/>
  <c r="AH333" i="22"/>
  <c r="E334" i="20"/>
  <c r="J334" i="20"/>
  <c r="F334" i="20"/>
  <c r="AH334" i="22"/>
  <c r="E335" i="20"/>
  <c r="J335" i="20"/>
  <c r="F335" i="20"/>
  <c r="AH335" i="22"/>
  <c r="E336" i="20"/>
  <c r="J336" i="20"/>
  <c r="F336" i="20"/>
  <c r="AH336" i="22"/>
  <c r="E337" i="20"/>
  <c r="J337" i="20"/>
  <c r="F337" i="20"/>
  <c r="AH337" i="22"/>
  <c r="E338" i="20"/>
  <c r="J338" i="20"/>
  <c r="F338" i="20"/>
  <c r="AH338" i="22"/>
  <c r="E339" i="20"/>
  <c r="J339" i="20"/>
  <c r="F339" i="20"/>
  <c r="AH339" i="22"/>
  <c r="E340" i="20"/>
  <c r="J340" i="20"/>
  <c r="F340" i="20"/>
  <c r="AH340" i="22"/>
  <c r="E341" i="20"/>
  <c r="J341" i="20"/>
  <c r="F341" i="20"/>
  <c r="AH341" i="22"/>
  <c r="E342" i="20"/>
  <c r="J342" i="20"/>
  <c r="F342" i="20"/>
  <c r="AH342" i="22"/>
  <c r="E343" i="20"/>
  <c r="J343" i="20"/>
  <c r="F343" i="20"/>
  <c r="AH343" i="22"/>
  <c r="E344" i="20"/>
  <c r="J344" i="20"/>
  <c r="F344" i="20"/>
  <c r="AH344" i="22"/>
  <c r="E345" i="20"/>
  <c r="J345" i="20"/>
  <c r="F345" i="20"/>
  <c r="AH345" i="22"/>
  <c r="E346" i="20"/>
  <c r="J346" i="20"/>
  <c r="F346" i="20"/>
  <c r="AH346" i="22"/>
  <c r="E347" i="20"/>
  <c r="J347" i="20"/>
  <c r="F347" i="20"/>
  <c r="AH347" i="22"/>
  <c r="E348" i="20"/>
  <c r="J348" i="20"/>
  <c r="F348" i="20"/>
  <c r="AH348" i="22"/>
  <c r="E349" i="20"/>
  <c r="J349" i="20"/>
  <c r="F349" i="20"/>
  <c r="AH349" i="22"/>
  <c r="E350" i="20"/>
  <c r="J350" i="20"/>
  <c r="F350" i="20"/>
  <c r="AH350" i="22"/>
  <c r="E351" i="20"/>
  <c r="J351" i="20"/>
  <c r="F351" i="20"/>
  <c r="AH351" i="22"/>
  <c r="E352" i="20"/>
  <c r="J352" i="20"/>
  <c r="F352" i="20"/>
  <c r="AH352" i="22"/>
  <c r="E353" i="20"/>
  <c r="J353" i="20"/>
  <c r="F353" i="20"/>
  <c r="AH353" i="22"/>
  <c r="E354" i="20"/>
  <c r="J354" i="20"/>
  <c r="F354" i="20"/>
  <c r="AH354" i="22"/>
  <c r="E355" i="20"/>
  <c r="J355" i="20"/>
  <c r="F355" i="20"/>
  <c r="AH355" i="22"/>
  <c r="E356" i="20"/>
  <c r="J356" i="20"/>
  <c r="F356" i="20"/>
  <c r="AH356" i="22"/>
  <c r="E357" i="20"/>
  <c r="J357" i="20"/>
  <c r="F357" i="20"/>
  <c r="AH357" i="22"/>
  <c r="E358" i="20"/>
  <c r="J358" i="20"/>
  <c r="F358" i="20"/>
  <c r="AH358" i="22"/>
  <c r="E359" i="20"/>
  <c r="J359" i="20"/>
  <c r="F359" i="20"/>
  <c r="AH359" i="22"/>
  <c r="E360" i="20"/>
  <c r="J360" i="20"/>
  <c r="F360" i="20"/>
  <c r="AH360" i="22"/>
  <c r="E361" i="20"/>
  <c r="J361" i="20"/>
  <c r="F361" i="20"/>
  <c r="AH361" i="22"/>
  <c r="E362" i="20"/>
  <c r="J362" i="20"/>
  <c r="F362" i="20"/>
  <c r="AH362" i="22"/>
  <c r="E363" i="20"/>
  <c r="J363" i="20"/>
  <c r="F363" i="20"/>
  <c r="AH363" i="22"/>
  <c r="E364" i="20"/>
  <c r="J364" i="20"/>
  <c r="F364" i="20"/>
  <c r="AH364" i="22"/>
  <c r="E365" i="20"/>
  <c r="J365" i="20"/>
  <c r="F365" i="20"/>
  <c r="AH365" i="22"/>
  <c r="E366" i="20"/>
  <c r="J366" i="20"/>
  <c r="F366" i="20"/>
  <c r="AH366" i="22"/>
  <c r="E367" i="20"/>
  <c r="J367" i="20"/>
  <c r="F367" i="20"/>
  <c r="AH367" i="22"/>
  <c r="E368" i="20"/>
  <c r="J368" i="20"/>
  <c r="F368" i="20"/>
  <c r="AH368" i="22"/>
  <c r="E369" i="20"/>
  <c r="J369" i="20"/>
  <c r="F369" i="20"/>
  <c r="AH369" i="22"/>
  <c r="E370" i="20"/>
  <c r="J370" i="20"/>
  <c r="F370" i="20"/>
  <c r="AH370" i="22"/>
  <c r="E371" i="20"/>
  <c r="J371" i="20"/>
  <c r="F371" i="20"/>
  <c r="AH371" i="22"/>
  <c r="E372" i="20"/>
  <c r="J372" i="20"/>
  <c r="F372" i="20"/>
  <c r="AH372" i="22"/>
  <c r="E373" i="20"/>
  <c r="J373" i="20"/>
  <c r="F373" i="20"/>
  <c r="AH373" i="22"/>
  <c r="E374" i="20"/>
  <c r="J374" i="20"/>
  <c r="F374" i="20"/>
  <c r="AH374" i="22"/>
  <c r="E375" i="20"/>
  <c r="J375" i="20"/>
  <c r="F375" i="20"/>
  <c r="AH375" i="22"/>
  <c r="E376" i="20"/>
  <c r="J376" i="20"/>
  <c r="F376" i="20"/>
  <c r="AH376" i="22"/>
  <c r="E377" i="20"/>
  <c r="J377" i="20"/>
  <c r="F377" i="20"/>
  <c r="AH377" i="22"/>
  <c r="E378" i="20"/>
  <c r="J378" i="20"/>
  <c r="F378" i="20"/>
  <c r="AH378" i="22"/>
  <c r="E379" i="20"/>
  <c r="J379" i="20"/>
  <c r="F379" i="20"/>
  <c r="AH379" i="22"/>
  <c r="E380" i="20"/>
  <c r="J380" i="20"/>
  <c r="F380" i="20"/>
  <c r="AH380" i="22"/>
  <c r="E381" i="20"/>
  <c r="J381" i="20"/>
  <c r="F381" i="20"/>
  <c r="AH381" i="22"/>
  <c r="E382" i="20"/>
  <c r="J382" i="20"/>
  <c r="F382" i="20"/>
  <c r="AH382" i="22"/>
  <c r="E383" i="20"/>
  <c r="J383" i="20"/>
  <c r="F383" i="20"/>
  <c r="AH383" i="22"/>
  <c r="E384" i="20"/>
  <c r="J384" i="20"/>
  <c r="F384" i="20"/>
  <c r="AH384" i="22"/>
  <c r="E385" i="20"/>
  <c r="J385" i="20"/>
  <c r="F385" i="20"/>
  <c r="AH385" i="22"/>
  <c r="E386" i="20"/>
  <c r="J386" i="20"/>
  <c r="F386" i="20"/>
  <c r="AH386" i="22"/>
  <c r="E387" i="20"/>
  <c r="J387" i="20"/>
  <c r="F387" i="20"/>
  <c r="AH387" i="22"/>
  <c r="E388" i="20"/>
  <c r="J388" i="20"/>
  <c r="F388" i="20"/>
  <c r="AH388" i="22"/>
  <c r="E389" i="20"/>
  <c r="J389" i="20"/>
  <c r="F389" i="20"/>
  <c r="AH389" i="22"/>
  <c r="E390" i="20"/>
  <c r="J390" i="20"/>
  <c r="F390" i="20"/>
  <c r="AH390" i="22"/>
  <c r="E391" i="20"/>
  <c r="J391" i="20"/>
  <c r="F391" i="20"/>
  <c r="AH391" i="22"/>
  <c r="E392" i="20"/>
  <c r="J392" i="20"/>
  <c r="F392" i="20"/>
  <c r="AH392" i="22"/>
  <c r="E393" i="20"/>
  <c r="J393" i="20"/>
  <c r="F393" i="20"/>
  <c r="AH393" i="22"/>
  <c r="E394" i="20"/>
  <c r="J394" i="20"/>
  <c r="F394" i="20"/>
  <c r="AH394" i="22"/>
  <c r="E395" i="20"/>
  <c r="J395" i="20"/>
  <c r="F395" i="20"/>
  <c r="AH395" i="22"/>
  <c r="E396" i="20"/>
  <c r="J396" i="20"/>
  <c r="F396" i="20"/>
  <c r="AH396" i="22"/>
  <c r="E397" i="20"/>
  <c r="J397" i="20"/>
  <c r="F397" i="20"/>
  <c r="AH397" i="22"/>
  <c r="E398" i="20"/>
  <c r="J398" i="20"/>
  <c r="F398" i="20"/>
  <c r="AH398" i="22"/>
  <c r="E399" i="20"/>
  <c r="J399" i="20"/>
  <c r="F399" i="20"/>
  <c r="AH399" i="22"/>
  <c r="E400" i="20"/>
  <c r="J400" i="20"/>
  <c r="F400" i="20"/>
  <c r="AH400" i="22"/>
  <c r="E401" i="20"/>
  <c r="J401" i="20"/>
  <c r="F401" i="20"/>
  <c r="AH401" i="22"/>
  <c r="E402" i="20"/>
  <c r="J402" i="20"/>
  <c r="F402" i="20"/>
  <c r="AH402" i="22"/>
  <c r="E403" i="20"/>
  <c r="J403" i="20"/>
  <c r="F403" i="20"/>
  <c r="AH403" i="22"/>
  <c r="E404" i="20"/>
  <c r="J404" i="20"/>
  <c r="F404" i="20"/>
  <c r="AH404" i="22"/>
  <c r="E405" i="20"/>
  <c r="J405" i="20"/>
  <c r="F405" i="20"/>
  <c r="AH405" i="22"/>
  <c r="E406" i="20"/>
  <c r="J406" i="20"/>
  <c r="F406" i="20"/>
  <c r="AH406" i="22"/>
  <c r="E407" i="20"/>
  <c r="J407" i="20"/>
  <c r="F407" i="20"/>
  <c r="AH407" i="22"/>
  <c r="E408" i="20"/>
  <c r="J408" i="20"/>
  <c r="F408" i="20"/>
  <c r="AH408" i="22"/>
  <c r="E409" i="20"/>
  <c r="J409" i="20"/>
  <c r="F409" i="20"/>
  <c r="AH409" i="22"/>
  <c r="E410" i="20"/>
  <c r="J410" i="20"/>
  <c r="F410" i="20"/>
  <c r="AH410" i="22"/>
  <c r="E411" i="20"/>
  <c r="J411" i="20"/>
  <c r="F411" i="20"/>
  <c r="AH411" i="22"/>
  <c r="E412" i="20"/>
  <c r="J412" i="20"/>
  <c r="F412" i="20"/>
  <c r="AH412" i="22"/>
  <c r="E413" i="20"/>
  <c r="J413" i="20"/>
  <c r="F413" i="20"/>
  <c r="AH413" i="22"/>
  <c r="E414" i="20"/>
  <c r="J414" i="20"/>
  <c r="F414" i="20"/>
  <c r="AH414" i="22"/>
  <c r="E415" i="20"/>
  <c r="J415" i="20"/>
  <c r="F415" i="20"/>
  <c r="AH415" i="22"/>
  <c r="E416" i="20"/>
  <c r="J416" i="20"/>
  <c r="F416" i="20"/>
  <c r="AH416" i="22"/>
  <c r="E417" i="20"/>
  <c r="J417" i="20"/>
  <c r="F417" i="20"/>
  <c r="AH417" i="22"/>
  <c r="E418" i="20"/>
  <c r="J418" i="20"/>
  <c r="F418" i="20"/>
  <c r="AH418" i="22"/>
  <c r="E419" i="20"/>
  <c r="J419" i="20"/>
  <c r="F419" i="20"/>
  <c r="AH419" i="22"/>
  <c r="E420" i="20"/>
  <c r="J420" i="20"/>
  <c r="F420" i="20"/>
  <c r="AH420" i="22"/>
  <c r="E421" i="20"/>
  <c r="J421" i="20"/>
  <c r="F421" i="20"/>
  <c r="AH421" i="22"/>
  <c r="E422" i="20"/>
  <c r="J422" i="20"/>
  <c r="F422" i="20"/>
  <c r="AH422" i="22"/>
  <c r="E423" i="20"/>
  <c r="J423" i="20"/>
  <c r="F423" i="20"/>
  <c r="AH423" i="22"/>
  <c r="E424" i="20"/>
  <c r="J424" i="20"/>
  <c r="F424" i="20"/>
  <c r="AH424" i="22"/>
  <c r="E425" i="20"/>
  <c r="J425" i="20"/>
  <c r="F425" i="20"/>
  <c r="AH425" i="22"/>
  <c r="E426" i="20"/>
  <c r="J426" i="20"/>
  <c r="F426" i="20"/>
  <c r="AH426" i="22"/>
  <c r="E427" i="20"/>
  <c r="J427" i="20"/>
  <c r="F427" i="20"/>
  <c r="AH427" i="22"/>
  <c r="E428" i="20"/>
  <c r="J428" i="20"/>
  <c r="F428" i="20"/>
  <c r="AH428" i="22"/>
  <c r="E429" i="20"/>
  <c r="J429" i="20"/>
  <c r="F429" i="20"/>
  <c r="AH429" i="22"/>
  <c r="E430" i="20"/>
  <c r="J430" i="20"/>
  <c r="F430" i="20"/>
  <c r="AH430" i="22"/>
  <c r="E431" i="20"/>
  <c r="J431" i="20"/>
  <c r="F431" i="20"/>
  <c r="AH431" i="22"/>
  <c r="E432" i="20"/>
  <c r="J432" i="20"/>
  <c r="F432" i="20"/>
  <c r="AH432" i="22"/>
  <c r="E433" i="20"/>
  <c r="J433" i="20"/>
  <c r="F433" i="20"/>
  <c r="AH433" i="22"/>
  <c r="E434" i="20"/>
  <c r="J434" i="20"/>
  <c r="F434" i="20"/>
  <c r="AH434" i="22"/>
  <c r="E435" i="20"/>
  <c r="J435" i="20"/>
  <c r="F435" i="20"/>
  <c r="AH435" i="22"/>
  <c r="E436" i="20"/>
  <c r="J436" i="20"/>
  <c r="F436" i="20"/>
  <c r="AH436" i="22"/>
  <c r="E437" i="20"/>
  <c r="J437" i="20"/>
  <c r="F437" i="20"/>
  <c r="AH437" i="22"/>
  <c r="E438" i="20"/>
  <c r="J438" i="20"/>
  <c r="F438" i="20"/>
  <c r="AH438" i="22"/>
  <c r="E439" i="20"/>
  <c r="J439" i="20"/>
  <c r="F439" i="20"/>
  <c r="AH439" i="22"/>
  <c r="E440" i="20"/>
  <c r="J440" i="20"/>
  <c r="F440" i="20"/>
  <c r="AH440" i="22"/>
  <c r="E441" i="20"/>
  <c r="J441" i="20"/>
  <c r="F441" i="20"/>
  <c r="AH441" i="22"/>
  <c r="E442" i="20"/>
  <c r="J442" i="20"/>
  <c r="F442" i="20"/>
  <c r="AH442" i="22"/>
  <c r="E443" i="20"/>
  <c r="J443" i="20"/>
  <c r="F443" i="20"/>
  <c r="AH443" i="22"/>
  <c r="E444" i="20"/>
  <c r="J444" i="20"/>
  <c r="F444" i="20"/>
  <c r="AH444" i="22"/>
  <c r="E445" i="20"/>
  <c r="J445" i="20"/>
  <c r="F445" i="20"/>
  <c r="AH445" i="22"/>
  <c r="E446" i="20"/>
  <c r="J446" i="20"/>
  <c r="F446" i="20"/>
  <c r="AH446" i="22"/>
  <c r="E447" i="20"/>
  <c r="J447" i="20"/>
  <c r="F447" i="20"/>
  <c r="AH447" i="22"/>
  <c r="E448" i="20"/>
  <c r="J448" i="20"/>
  <c r="F448" i="20"/>
  <c r="AH448" i="22"/>
  <c r="E449" i="20"/>
  <c r="J449" i="20"/>
  <c r="F449" i="20"/>
  <c r="AH449" i="22"/>
  <c r="E450" i="20"/>
  <c r="J450" i="20"/>
  <c r="F450" i="20"/>
  <c r="AH450" i="22"/>
  <c r="E451" i="20"/>
  <c r="J451" i="20"/>
  <c r="F451" i="20"/>
  <c r="AH451" i="22"/>
  <c r="E452" i="20"/>
  <c r="J452" i="20"/>
  <c r="F452" i="20"/>
  <c r="AH452" i="22"/>
  <c r="E453" i="20"/>
  <c r="J453" i="20"/>
  <c r="F453" i="20"/>
  <c r="AH453" i="22"/>
  <c r="E454" i="20"/>
  <c r="J454" i="20"/>
  <c r="F454" i="20"/>
  <c r="AH454" i="22"/>
  <c r="E455" i="20"/>
  <c r="J455" i="20"/>
  <c r="F455" i="20"/>
  <c r="AH455" i="22"/>
  <c r="E456" i="20"/>
  <c r="J456" i="20"/>
  <c r="F456" i="20"/>
  <c r="AH456" i="22"/>
  <c r="E457" i="20"/>
  <c r="J457" i="20"/>
  <c r="F457" i="20"/>
  <c r="AH457" i="22"/>
  <c r="E458" i="20"/>
  <c r="J458" i="20"/>
  <c r="F458" i="20"/>
  <c r="AH458" i="22"/>
  <c r="E459" i="20"/>
  <c r="J459" i="20"/>
  <c r="F459" i="20"/>
  <c r="AH459" i="22"/>
  <c r="E460" i="20"/>
  <c r="J460" i="20"/>
  <c r="F460" i="20"/>
  <c r="AH460" i="22"/>
  <c r="E461" i="20"/>
  <c r="J461" i="20"/>
  <c r="F461" i="20"/>
  <c r="AH461" i="22"/>
  <c r="E462" i="20"/>
  <c r="J462" i="20"/>
  <c r="F462" i="20"/>
  <c r="AH462" i="22"/>
  <c r="E463" i="20"/>
  <c r="J463" i="20"/>
  <c r="F463" i="20"/>
  <c r="AH463" i="22"/>
  <c r="E464" i="20"/>
  <c r="J464" i="20"/>
  <c r="F464" i="20"/>
  <c r="AH464" i="22"/>
  <c r="E465" i="20"/>
  <c r="J465" i="20"/>
  <c r="F465" i="20"/>
  <c r="AH465" i="22"/>
  <c r="E466" i="20"/>
  <c r="J466" i="20"/>
  <c r="F466" i="20"/>
  <c r="AH466" i="22"/>
  <c r="E467" i="20"/>
  <c r="J467" i="20"/>
  <c r="F467" i="20"/>
  <c r="AH467" i="22"/>
  <c r="E468" i="20"/>
  <c r="J468" i="20"/>
  <c r="F468" i="20"/>
  <c r="AH468" i="22"/>
  <c r="E469" i="20"/>
  <c r="J469" i="20"/>
  <c r="F469" i="20"/>
  <c r="AH469" i="22"/>
  <c r="E470" i="20"/>
  <c r="J470" i="20"/>
  <c r="F470" i="20"/>
  <c r="AH470" i="22"/>
  <c r="E471" i="20"/>
  <c r="J471" i="20"/>
  <c r="F471" i="20"/>
  <c r="AH471" i="22"/>
  <c r="E472" i="20"/>
  <c r="J472" i="20"/>
  <c r="F472" i="20"/>
  <c r="AH472" i="22"/>
  <c r="E473" i="20"/>
  <c r="J473" i="20"/>
  <c r="F473" i="20"/>
  <c r="AH473" i="22"/>
  <c r="E474" i="20"/>
  <c r="J474" i="20"/>
  <c r="F474" i="20"/>
  <c r="AH474" i="22"/>
  <c r="E475" i="20"/>
  <c r="J475" i="20"/>
  <c r="F475" i="20"/>
  <c r="AH475" i="22"/>
  <c r="E476" i="20"/>
  <c r="J476" i="20"/>
  <c r="F476" i="20"/>
  <c r="AH476" i="22"/>
  <c r="E477" i="20"/>
  <c r="J477" i="20"/>
  <c r="F477" i="20"/>
  <c r="AH477" i="22"/>
  <c r="E478" i="20"/>
  <c r="J478" i="20"/>
  <c r="F478" i="20"/>
  <c r="AH478" i="22"/>
  <c r="E479" i="20"/>
  <c r="J479" i="20"/>
  <c r="F479" i="20"/>
  <c r="AH479" i="22"/>
  <c r="E480" i="20"/>
  <c r="J480" i="20"/>
  <c r="F480" i="20"/>
  <c r="AH480" i="22"/>
  <c r="E481" i="20"/>
  <c r="J481" i="20"/>
  <c r="F481" i="20"/>
  <c r="AH481" i="22"/>
  <c r="E482" i="20"/>
  <c r="J482" i="20"/>
  <c r="F482" i="20"/>
  <c r="AH482" i="22"/>
  <c r="E483" i="20"/>
  <c r="J483" i="20"/>
  <c r="F483" i="20"/>
  <c r="AH483" i="22"/>
  <c r="E484" i="20"/>
  <c r="J484" i="20"/>
  <c r="F484" i="20"/>
  <c r="AH484" i="22"/>
  <c r="E485" i="20"/>
  <c r="J485" i="20"/>
  <c r="F485" i="20"/>
  <c r="AH485" i="22"/>
  <c r="E486" i="20"/>
  <c r="J486" i="20"/>
  <c r="F486" i="20"/>
  <c r="AH486" i="22"/>
  <c r="E487" i="20"/>
  <c r="J487" i="20"/>
  <c r="F487" i="20"/>
  <c r="AH487" i="22"/>
  <c r="E488" i="20"/>
  <c r="J488" i="20"/>
  <c r="F488" i="20"/>
  <c r="AH488" i="22"/>
  <c r="E489" i="20"/>
  <c r="J489" i="20"/>
  <c r="F489" i="20"/>
  <c r="AH489" i="22"/>
  <c r="E490" i="20"/>
  <c r="J490" i="20"/>
  <c r="F490" i="20"/>
  <c r="AH490" i="22"/>
  <c r="E491" i="20"/>
  <c r="J491" i="20"/>
  <c r="F491" i="20"/>
  <c r="AH491" i="22"/>
  <c r="E492" i="20"/>
  <c r="J492" i="20"/>
  <c r="F492" i="20"/>
  <c r="AH492" i="22"/>
  <c r="E493" i="20"/>
  <c r="J493" i="20"/>
  <c r="F493" i="20"/>
  <c r="AH493" i="22"/>
  <c r="E494" i="20"/>
  <c r="J494" i="20"/>
  <c r="F494" i="20"/>
  <c r="AH494" i="22"/>
  <c r="E495" i="20"/>
  <c r="J495" i="20"/>
  <c r="F495" i="20"/>
  <c r="AH495" i="22"/>
  <c r="E496" i="20"/>
  <c r="J496" i="20"/>
  <c r="F496" i="20"/>
  <c r="AH496" i="22"/>
  <c r="E497" i="20"/>
  <c r="J497" i="20"/>
  <c r="F497" i="20"/>
  <c r="AH497" i="22"/>
  <c r="E498" i="20"/>
  <c r="J498" i="20"/>
  <c r="F498" i="20"/>
  <c r="AH498" i="22"/>
  <c r="E499" i="20"/>
  <c r="J499" i="20"/>
  <c r="F499" i="20"/>
  <c r="AH499" i="22"/>
  <c r="E500" i="20"/>
  <c r="J500" i="20"/>
  <c r="F500" i="20"/>
  <c r="AH500" i="22"/>
  <c r="E501" i="20"/>
  <c r="J501" i="20"/>
  <c r="F501" i="20"/>
  <c r="AH501" i="22"/>
  <c r="E502" i="20"/>
  <c r="J502" i="20"/>
  <c r="F502" i="20"/>
  <c r="AH502" i="22"/>
  <c r="E503" i="20"/>
  <c r="J503" i="20"/>
  <c r="F503" i="20"/>
  <c r="AH503" i="22"/>
  <c r="E504" i="20"/>
  <c r="J504" i="20"/>
  <c r="F504" i="20"/>
  <c r="AH504" i="22"/>
  <c r="E505" i="20"/>
  <c r="J505" i="20"/>
  <c r="F505" i="20"/>
  <c r="AH505" i="22"/>
  <c r="E506" i="20"/>
  <c r="J506" i="20"/>
  <c r="F506" i="20"/>
  <c r="AH506" i="22"/>
  <c r="S17" i="22"/>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171" i="15"/>
  <c r="N172" i="15"/>
  <c r="N173" i="15"/>
  <c r="N174" i="15"/>
  <c r="N175" i="15"/>
  <c r="N176" i="15"/>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N241" i="15"/>
  <c r="N242" i="15"/>
  <c r="N243" i="15"/>
  <c r="N244" i="15"/>
  <c r="N245" i="15"/>
  <c r="N246" i="15"/>
  <c r="N247" i="15"/>
  <c r="N248" i="15"/>
  <c r="N249" i="15"/>
  <c r="N250" i="15"/>
  <c r="N251"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N276" i="15"/>
  <c r="N277" i="15"/>
  <c r="N278" i="15"/>
  <c r="N279" i="15"/>
  <c r="N280" i="15"/>
  <c r="N281" i="15"/>
  <c r="N282" i="15"/>
  <c r="N283" i="15"/>
  <c r="N284" i="15"/>
  <c r="N285" i="15"/>
  <c r="N286"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N311" i="15"/>
  <c r="N312" i="15"/>
  <c r="N313" i="15"/>
  <c r="N314" i="15"/>
  <c r="N315" i="15"/>
  <c r="N316" i="15"/>
  <c r="N317" i="15"/>
  <c r="N318" i="15"/>
  <c r="N319" i="15"/>
  <c r="N320" i="15"/>
  <c r="N321" i="15"/>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N346" i="15"/>
  <c r="N347" i="15"/>
  <c r="N348" i="15"/>
  <c r="N349" i="15"/>
  <c r="N350" i="15"/>
  <c r="N351" i="15"/>
  <c r="N352" i="15"/>
  <c r="N353" i="15"/>
  <c r="N354" i="15"/>
  <c r="N355" i="15"/>
  <c r="N356" i="15"/>
  <c r="N357" i="15"/>
  <c r="N358" i="15"/>
  <c r="N359" i="15"/>
  <c r="N360" i="15"/>
  <c r="N361" i="15"/>
  <c r="N362" i="15"/>
  <c r="N363" i="15"/>
  <c r="N364" i="15"/>
  <c r="N365" i="15"/>
  <c r="N366" i="15"/>
  <c r="N367" i="15"/>
  <c r="N368" i="15"/>
  <c r="N369" i="15"/>
  <c r="N370" i="15"/>
  <c r="N371" i="15"/>
  <c r="N372" i="15"/>
  <c r="N373" i="15"/>
  <c r="N374" i="15"/>
  <c r="N375" i="15"/>
  <c r="N376" i="15"/>
  <c r="N377" i="15"/>
  <c r="N378" i="15"/>
  <c r="N379" i="15"/>
  <c r="N380" i="15"/>
  <c r="N381" i="15"/>
  <c r="N382" i="15"/>
  <c r="N383" i="15"/>
  <c r="N384" i="15"/>
  <c r="N385" i="15"/>
  <c r="N386" i="15"/>
  <c r="N387" i="15"/>
  <c r="N388" i="15"/>
  <c r="N389" i="15"/>
  <c r="N390" i="15"/>
  <c r="N391" i="15"/>
  <c r="N392" i="15"/>
  <c r="N393" i="15"/>
  <c r="N394" i="15"/>
  <c r="N395" i="15"/>
  <c r="N396" i="15"/>
  <c r="N397" i="15"/>
  <c r="N398" i="15"/>
  <c r="N399" i="15"/>
  <c r="N400" i="15"/>
  <c r="N401" i="15"/>
  <c r="N402" i="15"/>
  <c r="N403" i="15"/>
  <c r="N404" i="15"/>
  <c r="N405" i="15"/>
  <c r="N406" i="15"/>
  <c r="N407" i="15"/>
  <c r="N408" i="15"/>
  <c r="N409" i="15"/>
  <c r="N410" i="15"/>
  <c r="N411" i="15"/>
  <c r="N412" i="15"/>
  <c r="N413" i="15"/>
  <c r="N414" i="15"/>
  <c r="N415" i="15"/>
  <c r="N416" i="15"/>
  <c r="N417" i="15"/>
  <c r="N418" i="15"/>
  <c r="N419" i="15"/>
  <c r="N420" i="15"/>
  <c r="N421" i="15"/>
  <c r="N422" i="15"/>
  <c r="N423" i="15"/>
  <c r="N424" i="15"/>
  <c r="N425" i="15"/>
  <c r="N426" i="15"/>
  <c r="N427" i="15"/>
  <c r="N428" i="15"/>
  <c r="N429" i="15"/>
  <c r="N430" i="15"/>
  <c r="N431" i="15"/>
  <c r="N432" i="15"/>
  <c r="N433" i="15"/>
  <c r="N434" i="15"/>
  <c r="N435" i="15"/>
  <c r="N436" i="15"/>
  <c r="N437" i="15"/>
  <c r="N438" i="15"/>
  <c r="N439" i="15"/>
  <c r="N440" i="15"/>
  <c r="N441" i="15"/>
  <c r="N442" i="15"/>
  <c r="N443" i="15"/>
  <c r="N444" i="15"/>
  <c r="N445" i="15"/>
  <c r="N446" i="15"/>
  <c r="N447" i="15"/>
  <c r="N448" i="15"/>
  <c r="N449" i="15"/>
  <c r="N450" i="15"/>
  <c r="N451" i="15"/>
  <c r="N452" i="15"/>
  <c r="N453" i="15"/>
  <c r="N454" i="15"/>
  <c r="N455" i="15"/>
  <c r="N456" i="15"/>
  <c r="N457" i="15"/>
  <c r="N458" i="15"/>
  <c r="N459" i="15"/>
  <c r="N460" i="15"/>
  <c r="N461" i="15"/>
  <c r="N462" i="15"/>
  <c r="N463" i="15"/>
  <c r="N464" i="15"/>
  <c r="N465" i="15"/>
  <c r="N466" i="15"/>
  <c r="N467" i="15"/>
  <c r="N468" i="15"/>
  <c r="N469" i="15"/>
  <c r="N470" i="15"/>
  <c r="N471" i="15"/>
  <c r="N472" i="15"/>
  <c r="N473" i="15"/>
  <c r="N474" i="15"/>
  <c r="N475" i="15"/>
  <c r="N476" i="15"/>
  <c r="N477" i="15"/>
  <c r="N478" i="15"/>
  <c r="N479" i="15"/>
  <c r="N480" i="15"/>
  <c r="N481" i="15"/>
  <c r="N482" i="15"/>
  <c r="N483" i="15"/>
  <c r="N484" i="15"/>
  <c r="N485" i="15"/>
  <c r="N486" i="15"/>
  <c r="N487" i="15"/>
  <c r="N488" i="15"/>
  <c r="N489" i="15"/>
  <c r="N490" i="15"/>
  <c r="N491" i="15"/>
  <c r="N492" i="15"/>
  <c r="N493" i="15"/>
  <c r="N494" i="15"/>
  <c r="N495" i="15"/>
  <c r="N496" i="15"/>
  <c r="N497" i="15"/>
  <c r="N498" i="15"/>
  <c r="N499" i="15"/>
  <c r="N500" i="15"/>
  <c r="N501" i="15"/>
  <c r="N502" i="15"/>
  <c r="N503" i="15"/>
  <c r="N504" i="15"/>
  <c r="N505" i="15"/>
  <c r="N506" i="15"/>
  <c r="T5" i="22"/>
  <c r="R5" i="22"/>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O265" i="15"/>
  <c r="O266" i="15"/>
  <c r="O267" i="15"/>
  <c r="O268" i="15"/>
  <c r="O269" i="15"/>
  <c r="O270" i="15"/>
  <c r="O271" i="15"/>
  <c r="O272" i="15"/>
  <c r="O273" i="15"/>
  <c r="O274" i="15"/>
  <c r="O275" i="15"/>
  <c r="O276" i="15"/>
  <c r="O277" i="15"/>
  <c r="O278" i="15"/>
  <c r="O279" i="15"/>
  <c r="O280" i="15"/>
  <c r="O281" i="15"/>
  <c r="O282" i="15"/>
  <c r="O283" i="15"/>
  <c r="O284" i="15"/>
  <c r="O285" i="15"/>
  <c r="O286" i="15"/>
  <c r="O287" i="15"/>
  <c r="O288" i="15"/>
  <c r="O289" i="15"/>
  <c r="O290" i="15"/>
  <c r="O291" i="15"/>
  <c r="O292" i="15"/>
  <c r="O293" i="15"/>
  <c r="O294" i="15"/>
  <c r="O295" i="15"/>
  <c r="O296" i="15"/>
  <c r="O297" i="15"/>
  <c r="O298" i="15"/>
  <c r="O299" i="15"/>
  <c r="O300" i="15"/>
  <c r="O301" i="15"/>
  <c r="O302" i="15"/>
  <c r="O303" i="15"/>
  <c r="O304" i="15"/>
  <c r="O305" i="15"/>
  <c r="O306" i="15"/>
  <c r="O307" i="15"/>
  <c r="O308" i="15"/>
  <c r="O309" i="15"/>
  <c r="O310" i="15"/>
  <c r="O311" i="15"/>
  <c r="O312" i="15"/>
  <c r="O313" i="15"/>
  <c r="O314" i="15"/>
  <c r="O315" i="15"/>
  <c r="O316" i="15"/>
  <c r="O317" i="15"/>
  <c r="O318" i="15"/>
  <c r="O319" i="15"/>
  <c r="O320" i="15"/>
  <c r="O321" i="15"/>
  <c r="O322" i="15"/>
  <c r="O323" i="15"/>
  <c r="O324" i="15"/>
  <c r="O325" i="15"/>
  <c r="O326" i="15"/>
  <c r="O327" i="15"/>
  <c r="O328" i="15"/>
  <c r="O329" i="15"/>
  <c r="O330" i="15"/>
  <c r="O331" i="15"/>
  <c r="O332" i="15"/>
  <c r="O333" i="15"/>
  <c r="O334" i="15"/>
  <c r="O335" i="15"/>
  <c r="O336" i="15"/>
  <c r="O337" i="15"/>
  <c r="O338" i="15"/>
  <c r="O339" i="15"/>
  <c r="O340" i="15"/>
  <c r="O341" i="15"/>
  <c r="O342" i="15"/>
  <c r="O343" i="15"/>
  <c r="O344" i="15"/>
  <c r="O345" i="15"/>
  <c r="O346" i="15"/>
  <c r="O347" i="15"/>
  <c r="O348" i="15"/>
  <c r="O349" i="15"/>
  <c r="O350" i="15"/>
  <c r="O351" i="15"/>
  <c r="O352" i="15"/>
  <c r="O353" i="15"/>
  <c r="O354" i="15"/>
  <c r="O355" i="15"/>
  <c r="O356" i="15"/>
  <c r="O357" i="15"/>
  <c r="O358" i="15"/>
  <c r="O359" i="15"/>
  <c r="O360" i="15"/>
  <c r="O361" i="15"/>
  <c r="O362" i="15"/>
  <c r="O363" i="15"/>
  <c r="O364" i="15"/>
  <c r="O365" i="15"/>
  <c r="O366" i="15"/>
  <c r="O367" i="15"/>
  <c r="O368" i="15"/>
  <c r="O369" i="15"/>
  <c r="O370" i="15"/>
  <c r="O371" i="15"/>
  <c r="O372" i="15"/>
  <c r="O373" i="15"/>
  <c r="O374" i="15"/>
  <c r="O375" i="15"/>
  <c r="O376" i="15"/>
  <c r="O377" i="15"/>
  <c r="O378" i="15"/>
  <c r="O379" i="15"/>
  <c r="O380" i="15"/>
  <c r="O381" i="15"/>
  <c r="O382" i="15"/>
  <c r="O383" i="15"/>
  <c r="O384" i="15"/>
  <c r="O385" i="15"/>
  <c r="O386" i="15"/>
  <c r="O387" i="15"/>
  <c r="O388" i="15"/>
  <c r="O389" i="15"/>
  <c r="O390" i="15"/>
  <c r="O391" i="15"/>
  <c r="O392" i="15"/>
  <c r="O393" i="15"/>
  <c r="O394" i="15"/>
  <c r="O395" i="15"/>
  <c r="O396" i="15"/>
  <c r="O397" i="15"/>
  <c r="O398" i="15"/>
  <c r="O399" i="15"/>
  <c r="O400" i="15"/>
  <c r="O401" i="15"/>
  <c r="O402" i="15"/>
  <c r="O403" i="15"/>
  <c r="O404" i="15"/>
  <c r="O405" i="15"/>
  <c r="O406" i="15"/>
  <c r="O407" i="15"/>
  <c r="O408" i="15"/>
  <c r="O409" i="15"/>
  <c r="O410" i="15"/>
  <c r="O411" i="15"/>
  <c r="O412" i="15"/>
  <c r="O413" i="15"/>
  <c r="O414" i="15"/>
  <c r="O415" i="15"/>
  <c r="O416" i="15"/>
  <c r="O417" i="15"/>
  <c r="O418" i="15"/>
  <c r="O419" i="15"/>
  <c r="O420" i="15"/>
  <c r="O421" i="15"/>
  <c r="O422" i="15"/>
  <c r="O423" i="15"/>
  <c r="O424" i="15"/>
  <c r="O425" i="15"/>
  <c r="O426" i="15"/>
  <c r="O427" i="15"/>
  <c r="O428" i="15"/>
  <c r="O429" i="15"/>
  <c r="O430" i="15"/>
  <c r="O431" i="15"/>
  <c r="O432" i="15"/>
  <c r="O433" i="15"/>
  <c r="O434" i="15"/>
  <c r="O435" i="15"/>
  <c r="O436" i="15"/>
  <c r="O437" i="15"/>
  <c r="O438" i="15"/>
  <c r="O439" i="15"/>
  <c r="O440" i="15"/>
  <c r="O441" i="15"/>
  <c r="O442" i="15"/>
  <c r="O443" i="15"/>
  <c r="O444" i="15"/>
  <c r="O445" i="15"/>
  <c r="O446" i="15"/>
  <c r="O447" i="15"/>
  <c r="O448" i="15"/>
  <c r="O449" i="15"/>
  <c r="O450" i="15"/>
  <c r="O451" i="15"/>
  <c r="O452" i="15"/>
  <c r="O453" i="15"/>
  <c r="O454" i="15"/>
  <c r="O455" i="15"/>
  <c r="O456" i="15"/>
  <c r="O457" i="15"/>
  <c r="O458" i="15"/>
  <c r="O459" i="15"/>
  <c r="O460" i="15"/>
  <c r="O461" i="15"/>
  <c r="O462" i="15"/>
  <c r="O463" i="15"/>
  <c r="O464" i="15"/>
  <c r="O465" i="15"/>
  <c r="O466" i="15"/>
  <c r="O467" i="15"/>
  <c r="O468" i="15"/>
  <c r="O469" i="15"/>
  <c r="O470" i="15"/>
  <c r="O471" i="15"/>
  <c r="O472" i="15"/>
  <c r="O473" i="15"/>
  <c r="O474" i="15"/>
  <c r="O475" i="15"/>
  <c r="O476" i="15"/>
  <c r="O477" i="15"/>
  <c r="O478" i="15"/>
  <c r="O479" i="15"/>
  <c r="O480" i="15"/>
  <c r="O481" i="15"/>
  <c r="O482" i="15"/>
  <c r="O483" i="15"/>
  <c r="O484" i="15"/>
  <c r="O485" i="15"/>
  <c r="O486" i="15"/>
  <c r="O487" i="15"/>
  <c r="O488" i="15"/>
  <c r="O489" i="15"/>
  <c r="O490" i="15"/>
  <c r="O491" i="15"/>
  <c r="O492" i="15"/>
  <c r="O493" i="15"/>
  <c r="O494" i="15"/>
  <c r="O495" i="15"/>
  <c r="O496" i="15"/>
  <c r="O497" i="15"/>
  <c r="O498" i="15"/>
  <c r="O499" i="15"/>
  <c r="O500" i="15"/>
  <c r="O501" i="15"/>
  <c r="O502" i="15"/>
  <c r="O503" i="15"/>
  <c r="O504" i="15"/>
  <c r="O505" i="15"/>
  <c r="O506" i="15"/>
  <c r="T6" i="22"/>
  <c r="Q6" i="22"/>
  <c r="R6" i="22"/>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139" i="15"/>
  <c r="P140" i="15"/>
  <c r="P141" i="15"/>
  <c r="P142" i="15"/>
  <c r="P143" i="15"/>
  <c r="P144" i="15"/>
  <c r="P145" i="15"/>
  <c r="P146" i="15"/>
  <c r="P147" i="15"/>
  <c r="P148" i="15"/>
  <c r="P149" i="15"/>
  <c r="P150" i="15"/>
  <c r="P151" i="15"/>
  <c r="P152" i="15"/>
  <c r="P153" i="15"/>
  <c r="P154" i="15"/>
  <c r="P155" i="15"/>
  <c r="P156" i="15"/>
  <c r="P157" i="15"/>
  <c r="P158" i="15"/>
  <c r="P159" i="15"/>
  <c r="P160" i="15"/>
  <c r="P161" i="15"/>
  <c r="P162" i="15"/>
  <c r="P163" i="15"/>
  <c r="P164" i="15"/>
  <c r="P165" i="15"/>
  <c r="P166" i="15"/>
  <c r="P167" i="15"/>
  <c r="P168" i="15"/>
  <c r="P169" i="15"/>
  <c r="P170" i="15"/>
  <c r="P171" i="15"/>
  <c r="P172" i="15"/>
  <c r="P173" i="15"/>
  <c r="P174" i="15"/>
  <c r="P175" i="15"/>
  <c r="P176" i="15"/>
  <c r="P177" i="15"/>
  <c r="P178" i="15"/>
  <c r="P179" i="15"/>
  <c r="P180" i="15"/>
  <c r="P181" i="15"/>
  <c r="P182" i="15"/>
  <c r="P183" i="15"/>
  <c r="P184" i="15"/>
  <c r="P185" i="15"/>
  <c r="P186" i="15"/>
  <c r="P187" i="15"/>
  <c r="P188" i="15"/>
  <c r="P189" i="15"/>
  <c r="P190" i="15"/>
  <c r="P191" i="15"/>
  <c r="P192" i="15"/>
  <c r="P193" i="15"/>
  <c r="P194" i="15"/>
  <c r="P195" i="15"/>
  <c r="P196" i="15"/>
  <c r="P197" i="15"/>
  <c r="P198" i="15"/>
  <c r="P199" i="15"/>
  <c r="P200" i="15"/>
  <c r="P201" i="15"/>
  <c r="P202" i="15"/>
  <c r="P203" i="15"/>
  <c r="P204" i="15"/>
  <c r="P205" i="15"/>
  <c r="P206" i="15"/>
  <c r="P207" i="15"/>
  <c r="P208" i="15"/>
  <c r="P209" i="15"/>
  <c r="P210" i="15"/>
  <c r="P211" i="15"/>
  <c r="P212" i="15"/>
  <c r="P213" i="15"/>
  <c r="P214" i="15"/>
  <c r="P215" i="15"/>
  <c r="P216" i="15"/>
  <c r="P217" i="15"/>
  <c r="P218" i="15"/>
  <c r="P219" i="15"/>
  <c r="P220" i="15"/>
  <c r="P221" i="15"/>
  <c r="P222" i="15"/>
  <c r="P223" i="15"/>
  <c r="P224" i="15"/>
  <c r="P225" i="15"/>
  <c r="P226" i="15"/>
  <c r="P227" i="15"/>
  <c r="P228" i="15"/>
  <c r="P229" i="15"/>
  <c r="P230" i="15"/>
  <c r="P231" i="15"/>
  <c r="P232" i="15"/>
  <c r="P233" i="15"/>
  <c r="P234" i="15"/>
  <c r="P235" i="15"/>
  <c r="P236" i="15"/>
  <c r="P237" i="15"/>
  <c r="P238" i="15"/>
  <c r="P239" i="15"/>
  <c r="P240" i="15"/>
  <c r="P241" i="15"/>
  <c r="P242" i="15"/>
  <c r="P243" i="15"/>
  <c r="P244" i="15"/>
  <c r="P245" i="15"/>
  <c r="P246" i="15"/>
  <c r="P247" i="15"/>
  <c r="P248" i="15"/>
  <c r="P249" i="15"/>
  <c r="P250" i="15"/>
  <c r="P251" i="15"/>
  <c r="P252" i="15"/>
  <c r="P253" i="15"/>
  <c r="P254" i="15"/>
  <c r="P255" i="15"/>
  <c r="P256" i="15"/>
  <c r="P257" i="15"/>
  <c r="P258" i="15"/>
  <c r="P259" i="15"/>
  <c r="P260" i="15"/>
  <c r="P261" i="15"/>
  <c r="P262" i="15"/>
  <c r="P263" i="15"/>
  <c r="P264" i="15"/>
  <c r="P265" i="15"/>
  <c r="P266" i="15"/>
  <c r="P267" i="15"/>
  <c r="P268" i="15"/>
  <c r="P269" i="15"/>
  <c r="P270" i="15"/>
  <c r="P271" i="15"/>
  <c r="P272" i="15"/>
  <c r="P273" i="15"/>
  <c r="P274" i="15"/>
  <c r="P275" i="15"/>
  <c r="P276" i="15"/>
  <c r="P277" i="15"/>
  <c r="P278" i="15"/>
  <c r="P279" i="15"/>
  <c r="P280" i="15"/>
  <c r="P281" i="15"/>
  <c r="P282" i="15"/>
  <c r="P283" i="15"/>
  <c r="P284" i="15"/>
  <c r="P285" i="15"/>
  <c r="P286" i="15"/>
  <c r="P287" i="15"/>
  <c r="P288" i="15"/>
  <c r="P289" i="15"/>
  <c r="P290" i="15"/>
  <c r="P291" i="15"/>
  <c r="P292" i="15"/>
  <c r="P293" i="15"/>
  <c r="P294" i="15"/>
  <c r="P295" i="15"/>
  <c r="P296" i="15"/>
  <c r="P297" i="15"/>
  <c r="P298" i="15"/>
  <c r="P299" i="15"/>
  <c r="P300" i="15"/>
  <c r="P301" i="15"/>
  <c r="P302" i="15"/>
  <c r="P303" i="15"/>
  <c r="P304" i="15"/>
  <c r="P305" i="15"/>
  <c r="P306" i="15"/>
  <c r="P307" i="15"/>
  <c r="P308" i="15"/>
  <c r="P309" i="15"/>
  <c r="P310" i="15"/>
  <c r="P311" i="15"/>
  <c r="P312" i="15"/>
  <c r="P313" i="15"/>
  <c r="P314" i="15"/>
  <c r="P315" i="15"/>
  <c r="P316" i="15"/>
  <c r="P317" i="15"/>
  <c r="P318" i="15"/>
  <c r="P319" i="15"/>
  <c r="P320" i="15"/>
  <c r="P321" i="15"/>
  <c r="P322" i="15"/>
  <c r="P323" i="15"/>
  <c r="P324" i="15"/>
  <c r="P325" i="15"/>
  <c r="P326" i="15"/>
  <c r="P327" i="15"/>
  <c r="P328" i="15"/>
  <c r="P329" i="15"/>
  <c r="P330" i="15"/>
  <c r="P331" i="15"/>
  <c r="P332" i="15"/>
  <c r="P333" i="15"/>
  <c r="P334" i="15"/>
  <c r="P335" i="15"/>
  <c r="P336" i="15"/>
  <c r="P337" i="15"/>
  <c r="P338" i="15"/>
  <c r="P339" i="15"/>
  <c r="P340" i="15"/>
  <c r="P341" i="15"/>
  <c r="P342" i="15"/>
  <c r="P343" i="15"/>
  <c r="P344" i="15"/>
  <c r="P345" i="15"/>
  <c r="P346" i="15"/>
  <c r="P347" i="15"/>
  <c r="P348" i="15"/>
  <c r="P349" i="15"/>
  <c r="P350" i="15"/>
  <c r="P351" i="15"/>
  <c r="P352" i="15"/>
  <c r="P353" i="15"/>
  <c r="P354" i="15"/>
  <c r="P355" i="15"/>
  <c r="P356" i="15"/>
  <c r="P357" i="15"/>
  <c r="P358" i="15"/>
  <c r="P359" i="15"/>
  <c r="P360" i="15"/>
  <c r="P361" i="15"/>
  <c r="P362" i="15"/>
  <c r="P363" i="15"/>
  <c r="P364" i="15"/>
  <c r="P365" i="15"/>
  <c r="P366" i="15"/>
  <c r="P367" i="15"/>
  <c r="P368" i="15"/>
  <c r="P369" i="15"/>
  <c r="P370" i="15"/>
  <c r="P371" i="15"/>
  <c r="P372" i="15"/>
  <c r="P373" i="15"/>
  <c r="P374" i="15"/>
  <c r="P375" i="15"/>
  <c r="P376" i="15"/>
  <c r="P377" i="15"/>
  <c r="P378" i="15"/>
  <c r="P379" i="15"/>
  <c r="P380" i="15"/>
  <c r="P381" i="15"/>
  <c r="P382" i="15"/>
  <c r="P383" i="15"/>
  <c r="P384" i="15"/>
  <c r="P385" i="15"/>
  <c r="P386" i="15"/>
  <c r="P387" i="15"/>
  <c r="P388" i="15"/>
  <c r="P389" i="15"/>
  <c r="P390" i="15"/>
  <c r="P391" i="15"/>
  <c r="P392" i="15"/>
  <c r="P393" i="15"/>
  <c r="P394" i="15"/>
  <c r="P395" i="15"/>
  <c r="P396" i="15"/>
  <c r="P397" i="15"/>
  <c r="P398" i="15"/>
  <c r="P399" i="15"/>
  <c r="P400" i="15"/>
  <c r="P401" i="15"/>
  <c r="P402" i="15"/>
  <c r="P403" i="15"/>
  <c r="P404" i="15"/>
  <c r="P405" i="15"/>
  <c r="P406" i="15"/>
  <c r="P407" i="15"/>
  <c r="P408" i="15"/>
  <c r="P409" i="15"/>
  <c r="P410" i="15"/>
  <c r="P411" i="15"/>
  <c r="P412" i="15"/>
  <c r="P413" i="15"/>
  <c r="P414" i="15"/>
  <c r="P415" i="15"/>
  <c r="P416" i="15"/>
  <c r="P417" i="15"/>
  <c r="P418" i="15"/>
  <c r="P419" i="15"/>
  <c r="P420" i="15"/>
  <c r="P421" i="15"/>
  <c r="P422" i="15"/>
  <c r="P423" i="15"/>
  <c r="P424" i="15"/>
  <c r="P425" i="15"/>
  <c r="P426" i="15"/>
  <c r="P427" i="15"/>
  <c r="P428" i="15"/>
  <c r="P429" i="15"/>
  <c r="P430" i="15"/>
  <c r="P431" i="15"/>
  <c r="P432" i="15"/>
  <c r="P433" i="15"/>
  <c r="P434" i="15"/>
  <c r="P435" i="15"/>
  <c r="P436" i="15"/>
  <c r="P437" i="15"/>
  <c r="P438" i="15"/>
  <c r="P439" i="15"/>
  <c r="P440" i="15"/>
  <c r="P441" i="15"/>
  <c r="P442" i="15"/>
  <c r="P443" i="15"/>
  <c r="P444" i="15"/>
  <c r="P445" i="15"/>
  <c r="P446" i="15"/>
  <c r="P447" i="15"/>
  <c r="P448" i="15"/>
  <c r="P449" i="15"/>
  <c r="P450" i="15"/>
  <c r="P451" i="15"/>
  <c r="P452" i="15"/>
  <c r="P453" i="15"/>
  <c r="P454" i="15"/>
  <c r="P455" i="15"/>
  <c r="P456" i="15"/>
  <c r="P457" i="15"/>
  <c r="P458" i="15"/>
  <c r="P459" i="15"/>
  <c r="P460" i="15"/>
  <c r="P461" i="15"/>
  <c r="P462" i="15"/>
  <c r="P463" i="15"/>
  <c r="P464" i="15"/>
  <c r="P465" i="15"/>
  <c r="P466" i="15"/>
  <c r="P467" i="15"/>
  <c r="P468" i="15"/>
  <c r="P469" i="15"/>
  <c r="P470" i="15"/>
  <c r="P471" i="15"/>
  <c r="P472" i="15"/>
  <c r="P473" i="15"/>
  <c r="P474" i="15"/>
  <c r="P475" i="15"/>
  <c r="P476" i="15"/>
  <c r="P477" i="15"/>
  <c r="P478" i="15"/>
  <c r="P479" i="15"/>
  <c r="P480" i="15"/>
  <c r="P481" i="15"/>
  <c r="P482" i="15"/>
  <c r="P483" i="15"/>
  <c r="P484" i="15"/>
  <c r="P485" i="15"/>
  <c r="P486" i="15"/>
  <c r="P487" i="15"/>
  <c r="P488" i="15"/>
  <c r="P489" i="15"/>
  <c r="P490" i="15"/>
  <c r="P491" i="15"/>
  <c r="P492" i="15"/>
  <c r="P493" i="15"/>
  <c r="P494" i="15"/>
  <c r="P495" i="15"/>
  <c r="P496" i="15"/>
  <c r="P497" i="15"/>
  <c r="P498" i="15"/>
  <c r="P499" i="15"/>
  <c r="P500" i="15"/>
  <c r="P501" i="15"/>
  <c r="P502" i="15"/>
  <c r="P503" i="15"/>
  <c r="P504" i="15"/>
  <c r="P505" i="15"/>
  <c r="P506" i="15"/>
  <c r="T7" i="22"/>
  <c r="Q7" i="22"/>
  <c r="R7" i="22"/>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265" i="15"/>
  <c r="Q266" i="15"/>
  <c r="Q267" i="15"/>
  <c r="Q268" i="15"/>
  <c r="Q269" i="15"/>
  <c r="Q270" i="15"/>
  <c r="Q271" i="15"/>
  <c r="Q272" i="15"/>
  <c r="Q273" i="15"/>
  <c r="Q274" i="15"/>
  <c r="Q275" i="15"/>
  <c r="Q276" i="15"/>
  <c r="Q277" i="15"/>
  <c r="Q278" i="15"/>
  <c r="Q279" i="15"/>
  <c r="Q280" i="15"/>
  <c r="Q281" i="15"/>
  <c r="Q282" i="15"/>
  <c r="Q283" i="15"/>
  <c r="Q284" i="15"/>
  <c r="Q285" i="15"/>
  <c r="Q286" i="15"/>
  <c r="Q287" i="15"/>
  <c r="Q288" i="15"/>
  <c r="Q289" i="15"/>
  <c r="Q290" i="15"/>
  <c r="Q291" i="15"/>
  <c r="Q292" i="15"/>
  <c r="Q293" i="15"/>
  <c r="Q294" i="15"/>
  <c r="Q295" i="15"/>
  <c r="Q296" i="15"/>
  <c r="Q297" i="15"/>
  <c r="Q298" i="15"/>
  <c r="Q299" i="15"/>
  <c r="Q300" i="15"/>
  <c r="Q301" i="15"/>
  <c r="Q302" i="15"/>
  <c r="Q303" i="15"/>
  <c r="Q304" i="15"/>
  <c r="Q305" i="15"/>
  <c r="Q306" i="15"/>
  <c r="Q307" i="15"/>
  <c r="Q308" i="15"/>
  <c r="Q309" i="15"/>
  <c r="Q310" i="15"/>
  <c r="Q311" i="15"/>
  <c r="Q312" i="15"/>
  <c r="Q313" i="15"/>
  <c r="Q314" i="15"/>
  <c r="Q315" i="15"/>
  <c r="Q316" i="15"/>
  <c r="Q317" i="15"/>
  <c r="Q318" i="15"/>
  <c r="Q319" i="15"/>
  <c r="Q320" i="15"/>
  <c r="Q321" i="15"/>
  <c r="Q322" i="15"/>
  <c r="Q323" i="15"/>
  <c r="Q324" i="15"/>
  <c r="Q325" i="15"/>
  <c r="Q326" i="15"/>
  <c r="Q327" i="15"/>
  <c r="Q328" i="15"/>
  <c r="Q329" i="15"/>
  <c r="Q330" i="15"/>
  <c r="Q331" i="15"/>
  <c r="Q332" i="15"/>
  <c r="Q333" i="15"/>
  <c r="Q334" i="15"/>
  <c r="Q335" i="15"/>
  <c r="Q336" i="15"/>
  <c r="Q337" i="15"/>
  <c r="Q338" i="15"/>
  <c r="Q339" i="15"/>
  <c r="Q340" i="15"/>
  <c r="Q341" i="15"/>
  <c r="Q342" i="15"/>
  <c r="Q343" i="15"/>
  <c r="Q344" i="15"/>
  <c r="Q345" i="15"/>
  <c r="Q346" i="15"/>
  <c r="Q347" i="15"/>
  <c r="Q348" i="15"/>
  <c r="Q349" i="15"/>
  <c r="Q350" i="15"/>
  <c r="Q351" i="15"/>
  <c r="Q352" i="15"/>
  <c r="Q353" i="15"/>
  <c r="Q354" i="15"/>
  <c r="Q355" i="15"/>
  <c r="Q356" i="15"/>
  <c r="Q357" i="15"/>
  <c r="Q358" i="15"/>
  <c r="Q359" i="15"/>
  <c r="Q360" i="15"/>
  <c r="Q361" i="15"/>
  <c r="Q362" i="15"/>
  <c r="Q363" i="15"/>
  <c r="Q364" i="15"/>
  <c r="Q365" i="15"/>
  <c r="Q366" i="15"/>
  <c r="Q367" i="15"/>
  <c r="Q368" i="15"/>
  <c r="Q369" i="15"/>
  <c r="Q370" i="15"/>
  <c r="Q371" i="15"/>
  <c r="Q372" i="15"/>
  <c r="Q373" i="15"/>
  <c r="Q374" i="15"/>
  <c r="Q375" i="15"/>
  <c r="Q376" i="15"/>
  <c r="Q377" i="15"/>
  <c r="Q378" i="15"/>
  <c r="Q379" i="15"/>
  <c r="Q380" i="15"/>
  <c r="Q381" i="15"/>
  <c r="Q382" i="15"/>
  <c r="Q383" i="15"/>
  <c r="Q384" i="15"/>
  <c r="Q385" i="15"/>
  <c r="Q386" i="15"/>
  <c r="Q387" i="15"/>
  <c r="Q388" i="15"/>
  <c r="Q389" i="15"/>
  <c r="Q390" i="15"/>
  <c r="Q391" i="15"/>
  <c r="Q392" i="15"/>
  <c r="Q393" i="15"/>
  <c r="Q394" i="15"/>
  <c r="Q395" i="15"/>
  <c r="Q396" i="15"/>
  <c r="Q397" i="15"/>
  <c r="Q398" i="15"/>
  <c r="Q399" i="15"/>
  <c r="Q400" i="15"/>
  <c r="Q401" i="15"/>
  <c r="Q402" i="15"/>
  <c r="Q403" i="15"/>
  <c r="Q404" i="15"/>
  <c r="Q405" i="15"/>
  <c r="Q406" i="15"/>
  <c r="Q407" i="15"/>
  <c r="Q408" i="15"/>
  <c r="Q409" i="15"/>
  <c r="Q410" i="15"/>
  <c r="Q411" i="15"/>
  <c r="Q412" i="15"/>
  <c r="Q413" i="15"/>
  <c r="Q414" i="15"/>
  <c r="Q415" i="15"/>
  <c r="Q416" i="15"/>
  <c r="Q417" i="15"/>
  <c r="Q418" i="15"/>
  <c r="Q419" i="15"/>
  <c r="Q420" i="15"/>
  <c r="Q421" i="15"/>
  <c r="Q422" i="15"/>
  <c r="Q423" i="15"/>
  <c r="Q424" i="15"/>
  <c r="Q425" i="15"/>
  <c r="Q426" i="15"/>
  <c r="Q427" i="15"/>
  <c r="Q428" i="15"/>
  <c r="Q429" i="15"/>
  <c r="Q430" i="15"/>
  <c r="Q431" i="15"/>
  <c r="Q432" i="15"/>
  <c r="Q433" i="15"/>
  <c r="Q434" i="15"/>
  <c r="Q435" i="15"/>
  <c r="Q436" i="15"/>
  <c r="Q437" i="15"/>
  <c r="Q438" i="15"/>
  <c r="Q439" i="15"/>
  <c r="Q440" i="15"/>
  <c r="Q441" i="15"/>
  <c r="Q442" i="15"/>
  <c r="Q443" i="15"/>
  <c r="Q444" i="15"/>
  <c r="Q445" i="15"/>
  <c r="Q446" i="15"/>
  <c r="Q447" i="15"/>
  <c r="Q448" i="15"/>
  <c r="Q449" i="15"/>
  <c r="Q450" i="15"/>
  <c r="Q451" i="15"/>
  <c r="Q452" i="15"/>
  <c r="Q453" i="15"/>
  <c r="Q454" i="15"/>
  <c r="Q455" i="15"/>
  <c r="Q456" i="15"/>
  <c r="Q457" i="15"/>
  <c r="Q458" i="15"/>
  <c r="Q459" i="15"/>
  <c r="Q460" i="15"/>
  <c r="Q461" i="15"/>
  <c r="Q462" i="15"/>
  <c r="Q463" i="15"/>
  <c r="Q464" i="15"/>
  <c r="Q465" i="15"/>
  <c r="Q466" i="15"/>
  <c r="Q467" i="15"/>
  <c r="Q468" i="15"/>
  <c r="Q469" i="15"/>
  <c r="Q470" i="15"/>
  <c r="Q471" i="15"/>
  <c r="Q472" i="15"/>
  <c r="Q473" i="15"/>
  <c r="Q474" i="15"/>
  <c r="Q475" i="15"/>
  <c r="Q476" i="15"/>
  <c r="Q477" i="15"/>
  <c r="Q478" i="15"/>
  <c r="Q479" i="15"/>
  <c r="Q480" i="15"/>
  <c r="Q481" i="15"/>
  <c r="Q482" i="15"/>
  <c r="Q483" i="15"/>
  <c r="Q484" i="15"/>
  <c r="Q485" i="15"/>
  <c r="Q486" i="15"/>
  <c r="Q487" i="15"/>
  <c r="Q488" i="15"/>
  <c r="Q489" i="15"/>
  <c r="Q490" i="15"/>
  <c r="Q491" i="15"/>
  <c r="Q492" i="15"/>
  <c r="Q493" i="15"/>
  <c r="Q494" i="15"/>
  <c r="Q495" i="15"/>
  <c r="Q496" i="15"/>
  <c r="Q497" i="15"/>
  <c r="Q498" i="15"/>
  <c r="Q499" i="15"/>
  <c r="Q500" i="15"/>
  <c r="Q501" i="15"/>
  <c r="Q502" i="15"/>
  <c r="Q503" i="15"/>
  <c r="Q504" i="15"/>
  <c r="Q505" i="15"/>
  <c r="Q506" i="15"/>
  <c r="T8" i="22"/>
  <c r="Q8" i="22"/>
  <c r="R8" i="22"/>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265" i="15"/>
  <c r="R266" i="15"/>
  <c r="R267" i="15"/>
  <c r="R268" i="15"/>
  <c r="R269" i="15"/>
  <c r="R270" i="15"/>
  <c r="R271" i="15"/>
  <c r="R272" i="15"/>
  <c r="R273" i="15"/>
  <c r="R274" i="15"/>
  <c r="R275" i="15"/>
  <c r="R276" i="15"/>
  <c r="R277" i="15"/>
  <c r="R278" i="15"/>
  <c r="R279" i="15"/>
  <c r="R280" i="15"/>
  <c r="R281" i="15"/>
  <c r="R282" i="15"/>
  <c r="R283" i="15"/>
  <c r="R284" i="15"/>
  <c r="R285" i="15"/>
  <c r="R286" i="15"/>
  <c r="R287" i="15"/>
  <c r="R288" i="15"/>
  <c r="R289" i="15"/>
  <c r="R290" i="15"/>
  <c r="R291" i="15"/>
  <c r="R292" i="15"/>
  <c r="R293" i="15"/>
  <c r="R294" i="15"/>
  <c r="R295" i="15"/>
  <c r="R296" i="15"/>
  <c r="R297" i="15"/>
  <c r="R298" i="15"/>
  <c r="R299" i="15"/>
  <c r="R300" i="15"/>
  <c r="R301" i="15"/>
  <c r="R302" i="15"/>
  <c r="R303" i="15"/>
  <c r="R304" i="15"/>
  <c r="R305" i="15"/>
  <c r="R306" i="15"/>
  <c r="R307" i="15"/>
  <c r="R308" i="15"/>
  <c r="R309" i="15"/>
  <c r="R310" i="15"/>
  <c r="R311" i="15"/>
  <c r="R312" i="15"/>
  <c r="R313" i="15"/>
  <c r="R314" i="15"/>
  <c r="R315" i="15"/>
  <c r="R316" i="15"/>
  <c r="R317" i="15"/>
  <c r="R318" i="15"/>
  <c r="R319" i="15"/>
  <c r="R320" i="15"/>
  <c r="R321" i="15"/>
  <c r="R322" i="15"/>
  <c r="R323" i="15"/>
  <c r="R324" i="15"/>
  <c r="R325" i="15"/>
  <c r="R326" i="15"/>
  <c r="R327" i="15"/>
  <c r="R328" i="15"/>
  <c r="R329" i="15"/>
  <c r="R330" i="15"/>
  <c r="R331" i="15"/>
  <c r="R332" i="15"/>
  <c r="R333" i="15"/>
  <c r="R334" i="15"/>
  <c r="R335" i="15"/>
  <c r="R336" i="15"/>
  <c r="R337" i="15"/>
  <c r="R338" i="15"/>
  <c r="R339" i="15"/>
  <c r="R340" i="15"/>
  <c r="R341" i="15"/>
  <c r="R342" i="15"/>
  <c r="R343" i="15"/>
  <c r="R344" i="15"/>
  <c r="R345" i="15"/>
  <c r="R346" i="15"/>
  <c r="R347" i="15"/>
  <c r="R348" i="15"/>
  <c r="R349" i="15"/>
  <c r="R350" i="15"/>
  <c r="R351" i="15"/>
  <c r="R352" i="15"/>
  <c r="R353" i="15"/>
  <c r="R354" i="15"/>
  <c r="R355" i="15"/>
  <c r="R356" i="15"/>
  <c r="R357" i="15"/>
  <c r="R358" i="15"/>
  <c r="R359" i="15"/>
  <c r="R360" i="15"/>
  <c r="R361" i="15"/>
  <c r="R362" i="15"/>
  <c r="R363" i="15"/>
  <c r="R364" i="15"/>
  <c r="R365" i="15"/>
  <c r="R366" i="15"/>
  <c r="R367" i="15"/>
  <c r="R368" i="15"/>
  <c r="R369" i="15"/>
  <c r="R370" i="15"/>
  <c r="R371" i="15"/>
  <c r="R372" i="15"/>
  <c r="R373" i="15"/>
  <c r="R374" i="15"/>
  <c r="R375" i="15"/>
  <c r="R376" i="15"/>
  <c r="R377" i="15"/>
  <c r="R378" i="15"/>
  <c r="R379" i="15"/>
  <c r="R380" i="15"/>
  <c r="R381" i="15"/>
  <c r="R382" i="15"/>
  <c r="R383" i="15"/>
  <c r="R384" i="15"/>
  <c r="R385" i="15"/>
  <c r="R386" i="15"/>
  <c r="R387" i="15"/>
  <c r="R388" i="15"/>
  <c r="R389" i="15"/>
  <c r="R390" i="15"/>
  <c r="R391" i="15"/>
  <c r="R392" i="15"/>
  <c r="R393" i="15"/>
  <c r="R394" i="15"/>
  <c r="R395" i="15"/>
  <c r="R396" i="15"/>
  <c r="R397" i="15"/>
  <c r="R398" i="15"/>
  <c r="R399" i="15"/>
  <c r="R400" i="15"/>
  <c r="R401" i="15"/>
  <c r="R402" i="15"/>
  <c r="R403" i="15"/>
  <c r="R404" i="15"/>
  <c r="R405" i="15"/>
  <c r="R406" i="15"/>
  <c r="R407" i="15"/>
  <c r="R408" i="15"/>
  <c r="R409" i="15"/>
  <c r="R410" i="15"/>
  <c r="R411" i="15"/>
  <c r="R412" i="15"/>
  <c r="R413" i="15"/>
  <c r="R414" i="15"/>
  <c r="R415" i="15"/>
  <c r="R416" i="15"/>
  <c r="R417" i="15"/>
  <c r="R418" i="15"/>
  <c r="R419" i="15"/>
  <c r="R420" i="15"/>
  <c r="R421" i="15"/>
  <c r="R422" i="15"/>
  <c r="R423" i="15"/>
  <c r="R424" i="15"/>
  <c r="R425" i="15"/>
  <c r="R426" i="15"/>
  <c r="R427" i="15"/>
  <c r="R428" i="15"/>
  <c r="R429" i="15"/>
  <c r="R430" i="15"/>
  <c r="R431" i="15"/>
  <c r="R432" i="15"/>
  <c r="R433" i="15"/>
  <c r="R434" i="15"/>
  <c r="R435" i="15"/>
  <c r="R436" i="15"/>
  <c r="R437" i="15"/>
  <c r="R438" i="15"/>
  <c r="R439" i="15"/>
  <c r="R440" i="15"/>
  <c r="R441" i="15"/>
  <c r="R442" i="15"/>
  <c r="R443" i="15"/>
  <c r="R444" i="15"/>
  <c r="R445" i="15"/>
  <c r="R446" i="15"/>
  <c r="R447" i="15"/>
  <c r="R448" i="15"/>
  <c r="R449" i="15"/>
  <c r="R450" i="15"/>
  <c r="R451" i="15"/>
  <c r="R452" i="15"/>
  <c r="R453" i="15"/>
  <c r="R454" i="15"/>
  <c r="R455" i="15"/>
  <c r="R456" i="15"/>
  <c r="R457" i="15"/>
  <c r="R458" i="15"/>
  <c r="R459" i="15"/>
  <c r="R460" i="15"/>
  <c r="R461" i="15"/>
  <c r="R462" i="15"/>
  <c r="R463" i="15"/>
  <c r="R464" i="15"/>
  <c r="R465" i="15"/>
  <c r="R466" i="15"/>
  <c r="R467" i="15"/>
  <c r="R468" i="15"/>
  <c r="R469" i="15"/>
  <c r="R470" i="15"/>
  <c r="R471" i="15"/>
  <c r="R472" i="15"/>
  <c r="R473" i="15"/>
  <c r="R474" i="15"/>
  <c r="R475" i="15"/>
  <c r="R476" i="15"/>
  <c r="R477" i="15"/>
  <c r="R478" i="15"/>
  <c r="R479" i="15"/>
  <c r="R480" i="15"/>
  <c r="R481" i="15"/>
  <c r="R482" i="15"/>
  <c r="R483" i="15"/>
  <c r="R484" i="15"/>
  <c r="R485" i="15"/>
  <c r="R486" i="15"/>
  <c r="R487" i="15"/>
  <c r="R488" i="15"/>
  <c r="R489" i="15"/>
  <c r="R490" i="15"/>
  <c r="R491" i="15"/>
  <c r="R492" i="15"/>
  <c r="R493" i="15"/>
  <c r="R494" i="15"/>
  <c r="R495" i="15"/>
  <c r="R496" i="15"/>
  <c r="R497" i="15"/>
  <c r="R498" i="15"/>
  <c r="R499" i="15"/>
  <c r="R500" i="15"/>
  <c r="R501" i="15"/>
  <c r="R502" i="15"/>
  <c r="R503" i="15"/>
  <c r="R504" i="15"/>
  <c r="R505" i="15"/>
  <c r="R506" i="15"/>
  <c r="T9" i="22"/>
  <c r="Q9" i="22"/>
  <c r="R9" i="22"/>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6" i="15"/>
  <c r="S147" i="15"/>
  <c r="S148" i="15"/>
  <c r="S149" i="15"/>
  <c r="S150" i="15"/>
  <c r="S151" i="15"/>
  <c r="S152" i="15"/>
  <c r="S153" i="15"/>
  <c r="S154" i="15"/>
  <c r="S155" i="15"/>
  <c r="S156" i="15"/>
  <c r="S157" i="15"/>
  <c r="S158" i="15"/>
  <c r="S159" i="15"/>
  <c r="S160" i="15"/>
  <c r="S161" i="15"/>
  <c r="S162" i="15"/>
  <c r="S163" i="15"/>
  <c r="S164" i="15"/>
  <c r="S165" i="15"/>
  <c r="S166" i="15"/>
  <c r="S167" i="15"/>
  <c r="S168" i="15"/>
  <c r="S169" i="15"/>
  <c r="S170" i="15"/>
  <c r="S171" i="15"/>
  <c r="S172" i="15"/>
  <c r="S173" i="15"/>
  <c r="S174" i="15"/>
  <c r="S175" i="15"/>
  <c r="S176" i="15"/>
  <c r="S177" i="15"/>
  <c r="S178" i="15"/>
  <c r="S179" i="15"/>
  <c r="S180" i="15"/>
  <c r="S181" i="15"/>
  <c r="S182" i="15"/>
  <c r="S183" i="15"/>
  <c r="S184" i="15"/>
  <c r="S185" i="15"/>
  <c r="S186" i="15"/>
  <c r="S187" i="15"/>
  <c r="S188" i="15"/>
  <c r="S189" i="15"/>
  <c r="S190" i="15"/>
  <c r="S191" i="15"/>
  <c r="S192" i="15"/>
  <c r="S193" i="15"/>
  <c r="S194" i="15"/>
  <c r="S195" i="15"/>
  <c r="S196" i="15"/>
  <c r="S197" i="15"/>
  <c r="S198" i="15"/>
  <c r="S199" i="15"/>
  <c r="S200" i="15"/>
  <c r="S201" i="15"/>
  <c r="S202" i="15"/>
  <c r="S203" i="15"/>
  <c r="S204" i="15"/>
  <c r="S205" i="15"/>
  <c r="S206" i="15"/>
  <c r="S207" i="15"/>
  <c r="S208" i="15"/>
  <c r="S209" i="15"/>
  <c r="S210" i="15"/>
  <c r="S211" i="15"/>
  <c r="S212" i="15"/>
  <c r="S213" i="15"/>
  <c r="S214" i="15"/>
  <c r="S215" i="15"/>
  <c r="S216" i="15"/>
  <c r="S217" i="15"/>
  <c r="S218" i="15"/>
  <c r="S219" i="15"/>
  <c r="S220" i="15"/>
  <c r="S221" i="15"/>
  <c r="S222" i="15"/>
  <c r="S223" i="15"/>
  <c r="S224" i="15"/>
  <c r="S225" i="15"/>
  <c r="S226" i="15"/>
  <c r="S227" i="15"/>
  <c r="S228" i="15"/>
  <c r="S229" i="15"/>
  <c r="S230" i="15"/>
  <c r="S231" i="15"/>
  <c r="S232" i="15"/>
  <c r="S233" i="15"/>
  <c r="S234" i="15"/>
  <c r="S235" i="15"/>
  <c r="S236" i="15"/>
  <c r="S237" i="15"/>
  <c r="S238" i="15"/>
  <c r="S239" i="15"/>
  <c r="S240" i="15"/>
  <c r="S241" i="15"/>
  <c r="S242" i="15"/>
  <c r="S243" i="15"/>
  <c r="S244" i="15"/>
  <c r="S245" i="15"/>
  <c r="S246" i="15"/>
  <c r="S247" i="15"/>
  <c r="S248" i="15"/>
  <c r="S249" i="15"/>
  <c r="S250" i="15"/>
  <c r="S251" i="15"/>
  <c r="S252" i="15"/>
  <c r="S253" i="15"/>
  <c r="S254" i="15"/>
  <c r="S255" i="15"/>
  <c r="S256" i="15"/>
  <c r="S257" i="15"/>
  <c r="S258" i="15"/>
  <c r="S259" i="15"/>
  <c r="S260" i="15"/>
  <c r="S261" i="15"/>
  <c r="S262" i="15"/>
  <c r="S263" i="15"/>
  <c r="S264" i="15"/>
  <c r="S265" i="15"/>
  <c r="S266" i="15"/>
  <c r="S267" i="15"/>
  <c r="S268" i="15"/>
  <c r="S269" i="15"/>
  <c r="S270" i="15"/>
  <c r="S271" i="15"/>
  <c r="S272" i="15"/>
  <c r="S273" i="15"/>
  <c r="S274" i="15"/>
  <c r="S275" i="15"/>
  <c r="S276" i="15"/>
  <c r="S277" i="15"/>
  <c r="S278" i="15"/>
  <c r="S279" i="15"/>
  <c r="S280" i="15"/>
  <c r="S281" i="15"/>
  <c r="S282" i="15"/>
  <c r="S283" i="15"/>
  <c r="S284" i="15"/>
  <c r="S285" i="15"/>
  <c r="S286" i="15"/>
  <c r="S287" i="15"/>
  <c r="S288" i="15"/>
  <c r="S289" i="15"/>
  <c r="S290" i="15"/>
  <c r="S291" i="15"/>
  <c r="S292" i="15"/>
  <c r="S293" i="15"/>
  <c r="S294" i="15"/>
  <c r="S295" i="15"/>
  <c r="S296" i="15"/>
  <c r="S297" i="15"/>
  <c r="S298" i="15"/>
  <c r="S299" i="15"/>
  <c r="S300" i="15"/>
  <c r="S301" i="15"/>
  <c r="S302" i="15"/>
  <c r="S303" i="15"/>
  <c r="S304" i="15"/>
  <c r="S305" i="15"/>
  <c r="S306" i="15"/>
  <c r="S307" i="15"/>
  <c r="S308" i="15"/>
  <c r="S309" i="15"/>
  <c r="S310" i="15"/>
  <c r="S311" i="15"/>
  <c r="S312" i="15"/>
  <c r="S313" i="15"/>
  <c r="S314" i="15"/>
  <c r="S315" i="15"/>
  <c r="S316" i="15"/>
  <c r="S317" i="15"/>
  <c r="S318" i="15"/>
  <c r="S319" i="15"/>
  <c r="S320" i="15"/>
  <c r="S321" i="15"/>
  <c r="S322" i="15"/>
  <c r="S323" i="15"/>
  <c r="S324" i="15"/>
  <c r="S325" i="15"/>
  <c r="S326" i="15"/>
  <c r="S327" i="15"/>
  <c r="S328" i="15"/>
  <c r="S329" i="15"/>
  <c r="S330" i="15"/>
  <c r="S331" i="15"/>
  <c r="S332" i="15"/>
  <c r="S333" i="15"/>
  <c r="S334" i="15"/>
  <c r="S335" i="15"/>
  <c r="S336" i="15"/>
  <c r="S337" i="15"/>
  <c r="S338" i="15"/>
  <c r="S339" i="15"/>
  <c r="S340" i="15"/>
  <c r="S341" i="15"/>
  <c r="S342" i="15"/>
  <c r="S343" i="15"/>
  <c r="S344" i="15"/>
  <c r="S345" i="15"/>
  <c r="S346" i="15"/>
  <c r="S347" i="15"/>
  <c r="S348" i="15"/>
  <c r="S349" i="15"/>
  <c r="S350" i="15"/>
  <c r="S351" i="15"/>
  <c r="S352" i="15"/>
  <c r="S353" i="15"/>
  <c r="S354" i="15"/>
  <c r="S355" i="15"/>
  <c r="S356" i="15"/>
  <c r="S357" i="15"/>
  <c r="S358" i="15"/>
  <c r="S359" i="15"/>
  <c r="S360" i="15"/>
  <c r="S361" i="15"/>
  <c r="S362" i="15"/>
  <c r="S363" i="15"/>
  <c r="S364" i="15"/>
  <c r="S365" i="15"/>
  <c r="S366" i="15"/>
  <c r="S367" i="15"/>
  <c r="S368" i="15"/>
  <c r="S369" i="15"/>
  <c r="S370" i="15"/>
  <c r="S371" i="15"/>
  <c r="S372" i="15"/>
  <c r="S373" i="15"/>
  <c r="S374" i="15"/>
  <c r="S375" i="15"/>
  <c r="S376" i="15"/>
  <c r="S377" i="15"/>
  <c r="S378" i="15"/>
  <c r="S379" i="15"/>
  <c r="S380" i="15"/>
  <c r="S381" i="15"/>
  <c r="S382" i="15"/>
  <c r="S383" i="15"/>
  <c r="S384" i="15"/>
  <c r="S385" i="15"/>
  <c r="S386" i="15"/>
  <c r="S387" i="15"/>
  <c r="S388" i="15"/>
  <c r="S389" i="15"/>
  <c r="S390" i="15"/>
  <c r="S391" i="15"/>
  <c r="S392" i="15"/>
  <c r="S393" i="15"/>
  <c r="S394" i="15"/>
  <c r="S395" i="15"/>
  <c r="S396" i="15"/>
  <c r="S397" i="15"/>
  <c r="S398" i="15"/>
  <c r="S399" i="15"/>
  <c r="S400" i="15"/>
  <c r="S401" i="15"/>
  <c r="S402" i="15"/>
  <c r="S403" i="15"/>
  <c r="S404" i="15"/>
  <c r="S405" i="15"/>
  <c r="S406" i="15"/>
  <c r="S407" i="15"/>
  <c r="S408" i="15"/>
  <c r="S409" i="15"/>
  <c r="S410" i="15"/>
  <c r="S411" i="15"/>
  <c r="S412" i="15"/>
  <c r="S413" i="15"/>
  <c r="S414" i="15"/>
  <c r="S415" i="15"/>
  <c r="S416" i="15"/>
  <c r="S417" i="15"/>
  <c r="S418" i="15"/>
  <c r="S419" i="15"/>
  <c r="S420" i="15"/>
  <c r="S421" i="15"/>
  <c r="S422" i="15"/>
  <c r="S423" i="15"/>
  <c r="S424" i="15"/>
  <c r="S425" i="15"/>
  <c r="S426" i="15"/>
  <c r="S427" i="15"/>
  <c r="S428" i="15"/>
  <c r="S429" i="15"/>
  <c r="S430" i="15"/>
  <c r="S431" i="15"/>
  <c r="S432" i="15"/>
  <c r="S433" i="15"/>
  <c r="S434" i="15"/>
  <c r="S435" i="15"/>
  <c r="S436" i="15"/>
  <c r="S437" i="15"/>
  <c r="S438" i="15"/>
  <c r="S439" i="15"/>
  <c r="S440" i="15"/>
  <c r="S441" i="15"/>
  <c r="S442" i="15"/>
  <c r="S443" i="15"/>
  <c r="S444" i="15"/>
  <c r="S445" i="15"/>
  <c r="S446" i="15"/>
  <c r="S447" i="15"/>
  <c r="S448" i="15"/>
  <c r="S449" i="15"/>
  <c r="S450" i="15"/>
  <c r="S451" i="15"/>
  <c r="S452" i="15"/>
  <c r="S453" i="15"/>
  <c r="S454" i="15"/>
  <c r="S455" i="15"/>
  <c r="S456" i="15"/>
  <c r="S457" i="15"/>
  <c r="S458" i="15"/>
  <c r="S459" i="15"/>
  <c r="S460" i="15"/>
  <c r="S461" i="15"/>
  <c r="S462" i="15"/>
  <c r="S463" i="15"/>
  <c r="S464" i="15"/>
  <c r="S465" i="15"/>
  <c r="S466" i="15"/>
  <c r="S467" i="15"/>
  <c r="S468" i="15"/>
  <c r="S469" i="15"/>
  <c r="S470" i="15"/>
  <c r="S471" i="15"/>
  <c r="S472" i="15"/>
  <c r="S473" i="15"/>
  <c r="S474" i="15"/>
  <c r="S475" i="15"/>
  <c r="S476" i="15"/>
  <c r="S477" i="15"/>
  <c r="S478" i="15"/>
  <c r="S479" i="15"/>
  <c r="S480" i="15"/>
  <c r="S481" i="15"/>
  <c r="S482" i="15"/>
  <c r="S483" i="15"/>
  <c r="S484" i="15"/>
  <c r="S485" i="15"/>
  <c r="S486" i="15"/>
  <c r="S487" i="15"/>
  <c r="S488" i="15"/>
  <c r="S489" i="15"/>
  <c r="S490" i="15"/>
  <c r="S491" i="15"/>
  <c r="S492" i="15"/>
  <c r="S493" i="15"/>
  <c r="S494" i="15"/>
  <c r="S495" i="15"/>
  <c r="S496" i="15"/>
  <c r="S497" i="15"/>
  <c r="S498" i="15"/>
  <c r="S499" i="15"/>
  <c r="S500" i="15"/>
  <c r="S501" i="15"/>
  <c r="S502" i="15"/>
  <c r="S503" i="15"/>
  <c r="S504" i="15"/>
  <c r="S505" i="15"/>
  <c r="S506" i="15"/>
  <c r="T10" i="22"/>
  <c r="Q10" i="22"/>
  <c r="R10" i="22"/>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36" i="15"/>
  <c r="T137" i="15"/>
  <c r="T138" i="15"/>
  <c r="T139" i="15"/>
  <c r="T140" i="15"/>
  <c r="T141" i="15"/>
  <c r="T142" i="15"/>
  <c r="T143" i="15"/>
  <c r="T144" i="15"/>
  <c r="T145" i="15"/>
  <c r="T146" i="15"/>
  <c r="T147" i="15"/>
  <c r="T148" i="15"/>
  <c r="T149" i="15"/>
  <c r="T150" i="15"/>
  <c r="T151" i="15"/>
  <c r="T152" i="15"/>
  <c r="T153" i="15"/>
  <c r="T154" i="15"/>
  <c r="T155" i="15"/>
  <c r="T156" i="15"/>
  <c r="T157" i="15"/>
  <c r="T158" i="15"/>
  <c r="T159" i="15"/>
  <c r="T160" i="15"/>
  <c r="T161" i="15"/>
  <c r="T162" i="15"/>
  <c r="T163" i="15"/>
  <c r="T164" i="15"/>
  <c r="T165" i="15"/>
  <c r="T166" i="15"/>
  <c r="T167" i="15"/>
  <c r="T168" i="15"/>
  <c r="T169" i="15"/>
  <c r="T170" i="15"/>
  <c r="T171" i="15"/>
  <c r="T172" i="15"/>
  <c r="T173" i="15"/>
  <c r="T174" i="15"/>
  <c r="T175" i="15"/>
  <c r="T176" i="15"/>
  <c r="T177" i="15"/>
  <c r="T178" i="15"/>
  <c r="T179" i="15"/>
  <c r="T180" i="15"/>
  <c r="T181" i="15"/>
  <c r="T182" i="15"/>
  <c r="T183" i="15"/>
  <c r="T184" i="15"/>
  <c r="T185" i="15"/>
  <c r="T186" i="15"/>
  <c r="T187" i="15"/>
  <c r="T188" i="15"/>
  <c r="T189" i="15"/>
  <c r="T190" i="15"/>
  <c r="T191" i="15"/>
  <c r="T192" i="15"/>
  <c r="T193" i="15"/>
  <c r="T194" i="15"/>
  <c r="T195" i="15"/>
  <c r="T196" i="15"/>
  <c r="T197"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227" i="15"/>
  <c r="T228" i="15"/>
  <c r="T229" i="15"/>
  <c r="T230" i="15"/>
  <c r="T231" i="15"/>
  <c r="T232" i="15"/>
  <c r="T233" i="15"/>
  <c r="T234" i="15"/>
  <c r="T235" i="15"/>
  <c r="T236" i="15"/>
  <c r="T237" i="15"/>
  <c r="T238" i="15"/>
  <c r="T239" i="15"/>
  <c r="T240" i="15"/>
  <c r="T241" i="15"/>
  <c r="T242" i="15"/>
  <c r="T243" i="15"/>
  <c r="T244" i="15"/>
  <c r="T245" i="15"/>
  <c r="T246" i="15"/>
  <c r="T247" i="15"/>
  <c r="T248" i="15"/>
  <c r="T249" i="15"/>
  <c r="T250" i="15"/>
  <c r="T251" i="15"/>
  <c r="T252" i="15"/>
  <c r="T253" i="15"/>
  <c r="T254" i="15"/>
  <c r="T255" i="15"/>
  <c r="T256" i="15"/>
  <c r="T257" i="15"/>
  <c r="T258" i="15"/>
  <c r="T259" i="15"/>
  <c r="T260" i="15"/>
  <c r="T261" i="15"/>
  <c r="T262" i="15"/>
  <c r="T263" i="15"/>
  <c r="T264" i="15"/>
  <c r="T265" i="15"/>
  <c r="T266" i="15"/>
  <c r="T267" i="15"/>
  <c r="T268" i="15"/>
  <c r="T269" i="15"/>
  <c r="T270" i="15"/>
  <c r="T271" i="15"/>
  <c r="T272" i="15"/>
  <c r="T273" i="15"/>
  <c r="T274" i="15"/>
  <c r="T275" i="15"/>
  <c r="T276" i="15"/>
  <c r="T277" i="15"/>
  <c r="T278" i="15"/>
  <c r="T279" i="15"/>
  <c r="T280" i="15"/>
  <c r="T281" i="15"/>
  <c r="T282" i="15"/>
  <c r="T283" i="15"/>
  <c r="T284" i="15"/>
  <c r="T285" i="15"/>
  <c r="T286" i="15"/>
  <c r="T287" i="15"/>
  <c r="T288" i="15"/>
  <c r="T289" i="15"/>
  <c r="T290" i="15"/>
  <c r="T291" i="15"/>
  <c r="T292" i="15"/>
  <c r="T293" i="15"/>
  <c r="T294" i="15"/>
  <c r="T295" i="15"/>
  <c r="T296" i="15"/>
  <c r="T297" i="15"/>
  <c r="T298" i="15"/>
  <c r="T299" i="15"/>
  <c r="T300" i="15"/>
  <c r="T301" i="15"/>
  <c r="T302" i="15"/>
  <c r="T303" i="15"/>
  <c r="T304" i="15"/>
  <c r="T305" i="15"/>
  <c r="T306" i="15"/>
  <c r="T307" i="15"/>
  <c r="T308" i="15"/>
  <c r="T309" i="15"/>
  <c r="T310" i="15"/>
  <c r="T311" i="15"/>
  <c r="T312" i="15"/>
  <c r="T313" i="15"/>
  <c r="T314" i="15"/>
  <c r="T315" i="15"/>
  <c r="T316" i="15"/>
  <c r="T317" i="15"/>
  <c r="T318" i="15"/>
  <c r="T319" i="15"/>
  <c r="T320" i="15"/>
  <c r="T321" i="15"/>
  <c r="T322" i="15"/>
  <c r="T323" i="15"/>
  <c r="T324" i="15"/>
  <c r="T325" i="15"/>
  <c r="T326" i="15"/>
  <c r="T327" i="15"/>
  <c r="T328" i="15"/>
  <c r="T329" i="15"/>
  <c r="T330" i="15"/>
  <c r="T331" i="15"/>
  <c r="T332" i="15"/>
  <c r="T333" i="15"/>
  <c r="T334" i="15"/>
  <c r="T335" i="15"/>
  <c r="T336" i="15"/>
  <c r="T337" i="15"/>
  <c r="T338" i="15"/>
  <c r="T339" i="15"/>
  <c r="T340" i="15"/>
  <c r="T341" i="15"/>
  <c r="T342" i="15"/>
  <c r="T343" i="15"/>
  <c r="T344" i="15"/>
  <c r="T345" i="15"/>
  <c r="T346" i="15"/>
  <c r="T347" i="15"/>
  <c r="T348" i="15"/>
  <c r="T349" i="15"/>
  <c r="T350" i="15"/>
  <c r="T351" i="15"/>
  <c r="T352" i="15"/>
  <c r="T353" i="15"/>
  <c r="T354" i="15"/>
  <c r="T355" i="15"/>
  <c r="T356" i="15"/>
  <c r="T357" i="15"/>
  <c r="T358" i="15"/>
  <c r="T359" i="15"/>
  <c r="T360" i="15"/>
  <c r="T361" i="15"/>
  <c r="T362" i="15"/>
  <c r="T363" i="15"/>
  <c r="T364" i="15"/>
  <c r="T365" i="15"/>
  <c r="T366" i="15"/>
  <c r="T367" i="15"/>
  <c r="T368" i="15"/>
  <c r="T369" i="15"/>
  <c r="T370" i="15"/>
  <c r="T371" i="15"/>
  <c r="T372" i="15"/>
  <c r="T373" i="15"/>
  <c r="T374" i="15"/>
  <c r="T375" i="15"/>
  <c r="T376" i="15"/>
  <c r="T377" i="15"/>
  <c r="T378" i="15"/>
  <c r="T379" i="15"/>
  <c r="T380" i="15"/>
  <c r="T381" i="15"/>
  <c r="T382" i="15"/>
  <c r="T383" i="15"/>
  <c r="T384" i="15"/>
  <c r="T385" i="15"/>
  <c r="T386" i="15"/>
  <c r="T387" i="15"/>
  <c r="T388" i="15"/>
  <c r="T389" i="15"/>
  <c r="T390" i="15"/>
  <c r="T391" i="15"/>
  <c r="T392" i="15"/>
  <c r="T393" i="15"/>
  <c r="T394" i="15"/>
  <c r="T395" i="15"/>
  <c r="T396" i="15"/>
  <c r="T397" i="15"/>
  <c r="T398" i="15"/>
  <c r="T399" i="15"/>
  <c r="T400" i="15"/>
  <c r="T401" i="15"/>
  <c r="T402" i="15"/>
  <c r="T403" i="15"/>
  <c r="T404" i="15"/>
  <c r="T405" i="15"/>
  <c r="T406" i="15"/>
  <c r="T407" i="15"/>
  <c r="T408" i="15"/>
  <c r="T409" i="15"/>
  <c r="T410" i="15"/>
  <c r="T411" i="15"/>
  <c r="T412" i="15"/>
  <c r="T413" i="15"/>
  <c r="T414" i="15"/>
  <c r="T415" i="15"/>
  <c r="T416" i="15"/>
  <c r="T417" i="15"/>
  <c r="T418" i="15"/>
  <c r="T419" i="15"/>
  <c r="T420" i="15"/>
  <c r="T421" i="15"/>
  <c r="T422" i="15"/>
  <c r="T423" i="15"/>
  <c r="T424" i="15"/>
  <c r="T425" i="15"/>
  <c r="T426" i="15"/>
  <c r="T427" i="15"/>
  <c r="T428" i="15"/>
  <c r="T429" i="15"/>
  <c r="T430" i="15"/>
  <c r="T431" i="15"/>
  <c r="T432" i="15"/>
  <c r="T433" i="15"/>
  <c r="T434" i="15"/>
  <c r="T435" i="15"/>
  <c r="T436" i="15"/>
  <c r="T437" i="15"/>
  <c r="T438" i="15"/>
  <c r="T439" i="15"/>
  <c r="T440" i="15"/>
  <c r="T441" i="15"/>
  <c r="T442" i="15"/>
  <c r="T443" i="15"/>
  <c r="T444" i="15"/>
  <c r="T445" i="15"/>
  <c r="T446" i="15"/>
  <c r="T447" i="15"/>
  <c r="T448" i="15"/>
  <c r="T449" i="15"/>
  <c r="T450" i="15"/>
  <c r="T451" i="15"/>
  <c r="T452" i="15"/>
  <c r="T453" i="15"/>
  <c r="T454" i="15"/>
  <c r="T455" i="15"/>
  <c r="T456" i="15"/>
  <c r="T457" i="15"/>
  <c r="T458" i="15"/>
  <c r="T459" i="15"/>
  <c r="T460" i="15"/>
  <c r="T461" i="15"/>
  <c r="T462" i="15"/>
  <c r="T463" i="15"/>
  <c r="T464" i="15"/>
  <c r="T465" i="15"/>
  <c r="T466" i="15"/>
  <c r="T467" i="15"/>
  <c r="T468" i="15"/>
  <c r="T469" i="15"/>
  <c r="T470" i="15"/>
  <c r="T471" i="15"/>
  <c r="T472" i="15"/>
  <c r="T473" i="15"/>
  <c r="T474" i="15"/>
  <c r="T475" i="15"/>
  <c r="T476" i="15"/>
  <c r="T477" i="15"/>
  <c r="T478" i="15"/>
  <c r="T479" i="15"/>
  <c r="T480" i="15"/>
  <c r="T481" i="15"/>
  <c r="T482" i="15"/>
  <c r="T483" i="15"/>
  <c r="T484" i="15"/>
  <c r="T485" i="15"/>
  <c r="T486" i="15"/>
  <c r="T487" i="15"/>
  <c r="T488" i="15"/>
  <c r="T489" i="15"/>
  <c r="T490" i="15"/>
  <c r="T491" i="15"/>
  <c r="T492" i="15"/>
  <c r="T493" i="15"/>
  <c r="T494" i="15"/>
  <c r="T495" i="15"/>
  <c r="T496" i="15"/>
  <c r="T497" i="15"/>
  <c r="T498" i="15"/>
  <c r="T499" i="15"/>
  <c r="T500" i="15"/>
  <c r="T501" i="15"/>
  <c r="T502" i="15"/>
  <c r="T503" i="15"/>
  <c r="T504" i="15"/>
  <c r="T505" i="15"/>
  <c r="T506" i="15"/>
  <c r="T11" i="22"/>
  <c r="Q11" i="22"/>
  <c r="R11" i="22"/>
  <c r="U12" i="15"/>
  <c r="U13" i="15"/>
  <c r="U14" i="15"/>
  <c r="U15" i="15"/>
  <c r="U16" i="15"/>
  <c r="U17" i="15"/>
  <c r="U18" i="15"/>
  <c r="U19" i="15"/>
  <c r="U20" i="15"/>
  <c r="U21" i="15"/>
  <c r="U22" i="15"/>
  <c r="U23" i="15"/>
  <c r="U24" i="15"/>
  <c r="U25" i="15"/>
  <c r="U26" i="15"/>
  <c r="U27" i="15"/>
  <c r="U28" i="15"/>
  <c r="U29" i="15"/>
  <c r="U30" i="15"/>
  <c r="U31" i="15"/>
  <c r="U32" i="15"/>
  <c r="U33" i="15"/>
  <c r="U34" i="15"/>
  <c r="U35" i="15"/>
  <c r="U36" i="15"/>
  <c r="U37" i="15"/>
  <c r="U38" i="15"/>
  <c r="U39" i="15"/>
  <c r="U40" i="15"/>
  <c r="U41" i="15"/>
  <c r="U42" i="15"/>
  <c r="U43" i="15"/>
  <c r="U44" i="15"/>
  <c r="U45" i="15"/>
  <c r="U46" i="15"/>
  <c r="U47" i="15"/>
  <c r="U48" i="15"/>
  <c r="U49" i="15"/>
  <c r="U50" i="15"/>
  <c r="U51" i="15"/>
  <c r="U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102" i="15"/>
  <c r="U103" i="15"/>
  <c r="U104" i="15"/>
  <c r="U105" i="15"/>
  <c r="U106" i="15"/>
  <c r="U107" i="15"/>
  <c r="U108" i="15"/>
  <c r="U109" i="15"/>
  <c r="U110" i="15"/>
  <c r="U111" i="15"/>
  <c r="U112" i="15"/>
  <c r="U113" i="15"/>
  <c r="U114" i="15"/>
  <c r="U115" i="15"/>
  <c r="U116" i="15"/>
  <c r="U117" i="15"/>
  <c r="U118" i="15"/>
  <c r="U119" i="15"/>
  <c r="U120" i="15"/>
  <c r="U121" i="15"/>
  <c r="U122" i="15"/>
  <c r="U123" i="15"/>
  <c r="U124" i="15"/>
  <c r="U125" i="15"/>
  <c r="U126" i="15"/>
  <c r="U127" i="15"/>
  <c r="U128" i="15"/>
  <c r="U129" i="15"/>
  <c r="U130" i="15"/>
  <c r="U131" i="15"/>
  <c r="U132" i="15"/>
  <c r="U133" i="15"/>
  <c r="U134" i="15"/>
  <c r="U135" i="15"/>
  <c r="U136" i="15"/>
  <c r="U137" i="15"/>
  <c r="U138" i="15"/>
  <c r="U139" i="15"/>
  <c r="U140" i="15"/>
  <c r="U141" i="15"/>
  <c r="U142" i="15"/>
  <c r="U143" i="15"/>
  <c r="U144" i="15"/>
  <c r="U145" i="15"/>
  <c r="U146" i="15"/>
  <c r="U147" i="15"/>
  <c r="U148" i="15"/>
  <c r="U149" i="15"/>
  <c r="U150" i="15"/>
  <c r="U151" i="15"/>
  <c r="U152" i="15"/>
  <c r="U153" i="15"/>
  <c r="U154" i="15"/>
  <c r="U155" i="15"/>
  <c r="U156" i="15"/>
  <c r="U157" i="15"/>
  <c r="U158" i="15"/>
  <c r="U159" i="15"/>
  <c r="U160" i="15"/>
  <c r="U161" i="15"/>
  <c r="U162" i="15"/>
  <c r="U163" i="15"/>
  <c r="U164" i="15"/>
  <c r="U165" i="15"/>
  <c r="U166" i="15"/>
  <c r="U167" i="15"/>
  <c r="U168" i="15"/>
  <c r="U169" i="15"/>
  <c r="U170" i="15"/>
  <c r="U171" i="15"/>
  <c r="U172" i="15"/>
  <c r="U173" i="15"/>
  <c r="U174" i="15"/>
  <c r="U175" i="15"/>
  <c r="U176" i="15"/>
  <c r="U177" i="15"/>
  <c r="U178" i="15"/>
  <c r="U179" i="15"/>
  <c r="U180" i="15"/>
  <c r="U181" i="15"/>
  <c r="U182" i="15"/>
  <c r="U183" i="15"/>
  <c r="U184" i="15"/>
  <c r="U185" i="15"/>
  <c r="U186" i="15"/>
  <c r="U187" i="15"/>
  <c r="U188" i="15"/>
  <c r="U189" i="15"/>
  <c r="U190" i="15"/>
  <c r="U191" i="15"/>
  <c r="U192" i="15"/>
  <c r="U193" i="15"/>
  <c r="U194" i="15"/>
  <c r="U195" i="15"/>
  <c r="U196" i="15"/>
  <c r="U197" i="15"/>
  <c r="U198" i="15"/>
  <c r="U199" i="15"/>
  <c r="U200" i="15"/>
  <c r="U201" i="15"/>
  <c r="U202" i="15"/>
  <c r="U203" i="15"/>
  <c r="U204" i="15"/>
  <c r="U205" i="15"/>
  <c r="U206" i="15"/>
  <c r="U207" i="15"/>
  <c r="U208" i="15"/>
  <c r="U209" i="15"/>
  <c r="U210" i="15"/>
  <c r="U211" i="15"/>
  <c r="U212" i="15"/>
  <c r="U213" i="15"/>
  <c r="U214" i="15"/>
  <c r="U215" i="15"/>
  <c r="U216" i="15"/>
  <c r="U217" i="15"/>
  <c r="U218" i="15"/>
  <c r="U219" i="15"/>
  <c r="U220" i="15"/>
  <c r="U221" i="15"/>
  <c r="U222" i="15"/>
  <c r="U223" i="15"/>
  <c r="U224" i="15"/>
  <c r="U225" i="15"/>
  <c r="U226" i="15"/>
  <c r="U227" i="15"/>
  <c r="U228" i="15"/>
  <c r="U229" i="15"/>
  <c r="U230" i="15"/>
  <c r="U231" i="15"/>
  <c r="U232" i="15"/>
  <c r="U233" i="15"/>
  <c r="U234" i="15"/>
  <c r="U235" i="15"/>
  <c r="U236" i="15"/>
  <c r="U237" i="15"/>
  <c r="U238" i="15"/>
  <c r="U239" i="15"/>
  <c r="U240" i="15"/>
  <c r="U241" i="15"/>
  <c r="U242" i="15"/>
  <c r="U243" i="15"/>
  <c r="U244" i="15"/>
  <c r="U245" i="15"/>
  <c r="U246" i="15"/>
  <c r="U247" i="15"/>
  <c r="U248" i="15"/>
  <c r="U249" i="15"/>
  <c r="U250" i="15"/>
  <c r="U251" i="15"/>
  <c r="U252" i="15"/>
  <c r="U253" i="15"/>
  <c r="U254" i="15"/>
  <c r="U255" i="15"/>
  <c r="U256" i="15"/>
  <c r="U257" i="15"/>
  <c r="U258" i="15"/>
  <c r="U259" i="15"/>
  <c r="U260" i="15"/>
  <c r="U261" i="15"/>
  <c r="U262" i="15"/>
  <c r="U263" i="15"/>
  <c r="U264" i="15"/>
  <c r="U265" i="15"/>
  <c r="U266" i="15"/>
  <c r="U267" i="15"/>
  <c r="U268" i="15"/>
  <c r="U269" i="15"/>
  <c r="U270" i="15"/>
  <c r="U271" i="15"/>
  <c r="U272" i="15"/>
  <c r="U273" i="15"/>
  <c r="U274" i="15"/>
  <c r="U275" i="15"/>
  <c r="U276" i="15"/>
  <c r="U277" i="15"/>
  <c r="U278" i="15"/>
  <c r="U279" i="15"/>
  <c r="U280" i="15"/>
  <c r="U281" i="15"/>
  <c r="U282" i="15"/>
  <c r="U283" i="15"/>
  <c r="U284" i="15"/>
  <c r="U285" i="15"/>
  <c r="U286" i="15"/>
  <c r="U287" i="15"/>
  <c r="U288" i="15"/>
  <c r="U289" i="15"/>
  <c r="U290" i="15"/>
  <c r="U291" i="15"/>
  <c r="U292" i="15"/>
  <c r="U293" i="15"/>
  <c r="U294" i="15"/>
  <c r="U295" i="15"/>
  <c r="U296" i="15"/>
  <c r="U297" i="15"/>
  <c r="U298" i="15"/>
  <c r="U299" i="15"/>
  <c r="U300" i="15"/>
  <c r="U301" i="15"/>
  <c r="U302" i="15"/>
  <c r="U303" i="15"/>
  <c r="U304" i="15"/>
  <c r="U305" i="15"/>
  <c r="U306" i="15"/>
  <c r="U307" i="15"/>
  <c r="U308" i="15"/>
  <c r="U309" i="15"/>
  <c r="U310" i="15"/>
  <c r="U311" i="15"/>
  <c r="U312" i="15"/>
  <c r="U313" i="15"/>
  <c r="U314" i="15"/>
  <c r="U315" i="15"/>
  <c r="U316" i="15"/>
  <c r="U317" i="15"/>
  <c r="U318" i="15"/>
  <c r="U319" i="15"/>
  <c r="U320" i="15"/>
  <c r="U321" i="15"/>
  <c r="U322" i="15"/>
  <c r="U323" i="15"/>
  <c r="U324" i="15"/>
  <c r="U325" i="15"/>
  <c r="U326" i="15"/>
  <c r="U327" i="15"/>
  <c r="U328" i="15"/>
  <c r="U329" i="15"/>
  <c r="U330" i="15"/>
  <c r="U331" i="15"/>
  <c r="U332" i="15"/>
  <c r="U333" i="15"/>
  <c r="U334" i="15"/>
  <c r="U335" i="15"/>
  <c r="U336" i="15"/>
  <c r="U337" i="15"/>
  <c r="U338" i="15"/>
  <c r="U339" i="15"/>
  <c r="U340" i="15"/>
  <c r="U341" i="15"/>
  <c r="U342" i="15"/>
  <c r="U343" i="15"/>
  <c r="U344" i="15"/>
  <c r="U345" i="15"/>
  <c r="U346" i="15"/>
  <c r="U347" i="15"/>
  <c r="U348" i="15"/>
  <c r="U349" i="15"/>
  <c r="U350" i="15"/>
  <c r="U351" i="15"/>
  <c r="U352" i="15"/>
  <c r="U353" i="15"/>
  <c r="U354" i="15"/>
  <c r="U355" i="15"/>
  <c r="U356" i="15"/>
  <c r="U357" i="15"/>
  <c r="U358" i="15"/>
  <c r="U359" i="15"/>
  <c r="U360" i="15"/>
  <c r="U361" i="15"/>
  <c r="U362" i="15"/>
  <c r="U363" i="15"/>
  <c r="U364" i="15"/>
  <c r="U365" i="15"/>
  <c r="U366" i="15"/>
  <c r="U367" i="15"/>
  <c r="U368" i="15"/>
  <c r="U369" i="15"/>
  <c r="U370" i="15"/>
  <c r="U371" i="15"/>
  <c r="U372" i="15"/>
  <c r="U373" i="15"/>
  <c r="U374" i="15"/>
  <c r="U375" i="15"/>
  <c r="U376" i="15"/>
  <c r="U377" i="15"/>
  <c r="U378" i="15"/>
  <c r="U379" i="15"/>
  <c r="U380" i="15"/>
  <c r="U381" i="15"/>
  <c r="U382" i="15"/>
  <c r="U383" i="15"/>
  <c r="U384" i="15"/>
  <c r="U385" i="15"/>
  <c r="U386" i="15"/>
  <c r="U387" i="15"/>
  <c r="U388" i="15"/>
  <c r="U389" i="15"/>
  <c r="U390" i="15"/>
  <c r="U391" i="15"/>
  <c r="U392" i="15"/>
  <c r="U393" i="15"/>
  <c r="U394" i="15"/>
  <c r="U395" i="15"/>
  <c r="U396" i="15"/>
  <c r="U397" i="15"/>
  <c r="U398" i="15"/>
  <c r="U399" i="15"/>
  <c r="U400" i="15"/>
  <c r="U401" i="15"/>
  <c r="U402" i="15"/>
  <c r="U403" i="15"/>
  <c r="U404" i="15"/>
  <c r="U405" i="15"/>
  <c r="U406" i="15"/>
  <c r="U407" i="15"/>
  <c r="U408" i="15"/>
  <c r="U409" i="15"/>
  <c r="U410" i="15"/>
  <c r="U411" i="15"/>
  <c r="U412" i="15"/>
  <c r="U413" i="15"/>
  <c r="U414" i="15"/>
  <c r="U415" i="15"/>
  <c r="U416" i="15"/>
  <c r="U417" i="15"/>
  <c r="U418" i="15"/>
  <c r="U419" i="15"/>
  <c r="U420" i="15"/>
  <c r="U421" i="15"/>
  <c r="U422" i="15"/>
  <c r="U423" i="15"/>
  <c r="U424" i="15"/>
  <c r="U425" i="15"/>
  <c r="U426" i="15"/>
  <c r="U427" i="15"/>
  <c r="U428" i="15"/>
  <c r="U429" i="15"/>
  <c r="U430" i="15"/>
  <c r="U431" i="15"/>
  <c r="U432" i="15"/>
  <c r="U433" i="15"/>
  <c r="U434" i="15"/>
  <c r="U435" i="15"/>
  <c r="U436" i="15"/>
  <c r="U437" i="15"/>
  <c r="U438" i="15"/>
  <c r="U439" i="15"/>
  <c r="U440" i="15"/>
  <c r="U441" i="15"/>
  <c r="U442" i="15"/>
  <c r="U443" i="15"/>
  <c r="U444" i="15"/>
  <c r="U445" i="15"/>
  <c r="U446" i="15"/>
  <c r="U447" i="15"/>
  <c r="U448" i="15"/>
  <c r="U449" i="15"/>
  <c r="U450" i="15"/>
  <c r="U451" i="15"/>
  <c r="U452" i="15"/>
  <c r="U453" i="15"/>
  <c r="U454" i="15"/>
  <c r="U455" i="15"/>
  <c r="U456" i="15"/>
  <c r="U457" i="15"/>
  <c r="U458" i="15"/>
  <c r="U459" i="15"/>
  <c r="U460" i="15"/>
  <c r="U461" i="15"/>
  <c r="U462" i="15"/>
  <c r="U463" i="15"/>
  <c r="U464" i="15"/>
  <c r="U465" i="15"/>
  <c r="U466" i="15"/>
  <c r="U467" i="15"/>
  <c r="U468" i="15"/>
  <c r="U469" i="15"/>
  <c r="U470" i="15"/>
  <c r="U471" i="15"/>
  <c r="U472" i="15"/>
  <c r="U473" i="15"/>
  <c r="U474" i="15"/>
  <c r="U475" i="15"/>
  <c r="U476" i="15"/>
  <c r="U477" i="15"/>
  <c r="U478" i="15"/>
  <c r="U479" i="15"/>
  <c r="U480" i="15"/>
  <c r="U481" i="15"/>
  <c r="U482" i="15"/>
  <c r="U483" i="15"/>
  <c r="U484" i="15"/>
  <c r="U485" i="15"/>
  <c r="U486" i="15"/>
  <c r="U487" i="15"/>
  <c r="U488" i="15"/>
  <c r="U489" i="15"/>
  <c r="U490" i="15"/>
  <c r="U491" i="15"/>
  <c r="U492" i="15"/>
  <c r="U493" i="15"/>
  <c r="U494" i="15"/>
  <c r="U495" i="15"/>
  <c r="U496" i="15"/>
  <c r="U497" i="15"/>
  <c r="U498" i="15"/>
  <c r="U499" i="15"/>
  <c r="U500" i="15"/>
  <c r="U501" i="15"/>
  <c r="U502" i="15"/>
  <c r="U503" i="15"/>
  <c r="U504" i="15"/>
  <c r="U505" i="15"/>
  <c r="U506" i="15"/>
  <c r="T12" i="22"/>
  <c r="Q12" i="22"/>
  <c r="R12" i="22"/>
  <c r="V12" i="15"/>
  <c r="V13" i="15"/>
  <c r="V14" i="15"/>
  <c r="V15" i="15"/>
  <c r="V16" i="15"/>
  <c r="V17" i="15"/>
  <c r="V18" i="15"/>
  <c r="V19" i="15"/>
  <c r="V20" i="15"/>
  <c r="V21" i="15"/>
  <c r="V22" i="15"/>
  <c r="V23" i="15"/>
  <c r="V24" i="15"/>
  <c r="V25" i="15"/>
  <c r="V26" i="15"/>
  <c r="V27" i="15"/>
  <c r="V28" i="15"/>
  <c r="V29" i="15"/>
  <c r="V30" i="15"/>
  <c r="V31" i="15"/>
  <c r="V32" i="15"/>
  <c r="V33" i="15"/>
  <c r="V34" i="15"/>
  <c r="V35" i="15"/>
  <c r="V36" i="15"/>
  <c r="V37" i="15"/>
  <c r="V38" i="15"/>
  <c r="V39" i="15"/>
  <c r="V40" i="15"/>
  <c r="V41" i="15"/>
  <c r="V42" i="15"/>
  <c r="V43" i="15"/>
  <c r="V44" i="15"/>
  <c r="V45" i="15"/>
  <c r="V46" i="15"/>
  <c r="V47" i="15"/>
  <c r="V48" i="15"/>
  <c r="V49" i="15"/>
  <c r="V50" i="15"/>
  <c r="V51" i="15"/>
  <c r="V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102" i="15"/>
  <c r="V103" i="15"/>
  <c r="V104" i="15"/>
  <c r="V105" i="15"/>
  <c r="V106" i="15"/>
  <c r="V107" i="15"/>
  <c r="V108" i="15"/>
  <c r="V109" i="15"/>
  <c r="V110" i="15"/>
  <c r="V111" i="15"/>
  <c r="V112" i="15"/>
  <c r="V113" i="15"/>
  <c r="V114" i="15"/>
  <c r="V115" i="15"/>
  <c r="V116" i="15"/>
  <c r="V117" i="15"/>
  <c r="V118" i="15"/>
  <c r="V119" i="15"/>
  <c r="V120" i="15"/>
  <c r="V121" i="15"/>
  <c r="V122" i="15"/>
  <c r="V123" i="15"/>
  <c r="V124" i="15"/>
  <c r="V125" i="15"/>
  <c r="V126" i="15"/>
  <c r="V127" i="15"/>
  <c r="V128" i="15"/>
  <c r="V129" i="15"/>
  <c r="V130" i="15"/>
  <c r="V131" i="15"/>
  <c r="V132" i="15"/>
  <c r="V133" i="15"/>
  <c r="V134" i="15"/>
  <c r="V135" i="15"/>
  <c r="V136" i="15"/>
  <c r="V137" i="15"/>
  <c r="V138" i="15"/>
  <c r="V139" i="15"/>
  <c r="V140" i="15"/>
  <c r="V141" i="15"/>
  <c r="V142" i="15"/>
  <c r="V143" i="15"/>
  <c r="V144" i="15"/>
  <c r="V145" i="15"/>
  <c r="V146" i="15"/>
  <c r="V147" i="15"/>
  <c r="V148" i="15"/>
  <c r="V149" i="15"/>
  <c r="V150" i="15"/>
  <c r="V151" i="15"/>
  <c r="V152" i="15"/>
  <c r="V153" i="15"/>
  <c r="V154" i="15"/>
  <c r="V155" i="15"/>
  <c r="V156" i="15"/>
  <c r="V157" i="15"/>
  <c r="V158" i="15"/>
  <c r="V159" i="15"/>
  <c r="V160" i="15"/>
  <c r="V161" i="15"/>
  <c r="V162" i="15"/>
  <c r="V163" i="15"/>
  <c r="V164" i="15"/>
  <c r="V165" i="15"/>
  <c r="V166" i="15"/>
  <c r="V167" i="15"/>
  <c r="V168" i="15"/>
  <c r="V169" i="15"/>
  <c r="V170" i="15"/>
  <c r="V171" i="15"/>
  <c r="V172" i="15"/>
  <c r="V173" i="15"/>
  <c r="V174" i="15"/>
  <c r="V175" i="15"/>
  <c r="V176" i="15"/>
  <c r="V177" i="15"/>
  <c r="V178" i="15"/>
  <c r="V179" i="15"/>
  <c r="V180" i="15"/>
  <c r="V181" i="15"/>
  <c r="V182" i="15"/>
  <c r="V183" i="15"/>
  <c r="V184" i="15"/>
  <c r="V185" i="15"/>
  <c r="V186" i="15"/>
  <c r="V187" i="15"/>
  <c r="V188" i="15"/>
  <c r="V189" i="15"/>
  <c r="V190" i="15"/>
  <c r="V191" i="15"/>
  <c r="V192" i="15"/>
  <c r="V193" i="15"/>
  <c r="V194" i="15"/>
  <c r="V195" i="15"/>
  <c r="V196" i="15"/>
  <c r="V197" i="15"/>
  <c r="V198" i="15"/>
  <c r="V199" i="15"/>
  <c r="V200" i="15"/>
  <c r="V201" i="15"/>
  <c r="V202" i="15"/>
  <c r="V203" i="15"/>
  <c r="V204" i="15"/>
  <c r="V205" i="15"/>
  <c r="V206" i="15"/>
  <c r="V207" i="15"/>
  <c r="V208" i="15"/>
  <c r="V209" i="15"/>
  <c r="V210" i="15"/>
  <c r="V211" i="15"/>
  <c r="V212" i="15"/>
  <c r="V213" i="15"/>
  <c r="V214" i="15"/>
  <c r="V215" i="15"/>
  <c r="V216" i="15"/>
  <c r="V217" i="15"/>
  <c r="V218" i="15"/>
  <c r="V219" i="15"/>
  <c r="V220" i="15"/>
  <c r="V221" i="15"/>
  <c r="V222" i="15"/>
  <c r="V223" i="15"/>
  <c r="V224" i="15"/>
  <c r="V225" i="15"/>
  <c r="V226" i="15"/>
  <c r="V227" i="15"/>
  <c r="V228" i="15"/>
  <c r="V229" i="15"/>
  <c r="V230" i="15"/>
  <c r="V231" i="15"/>
  <c r="V232" i="15"/>
  <c r="V233" i="15"/>
  <c r="V234" i="15"/>
  <c r="V235" i="15"/>
  <c r="V236" i="15"/>
  <c r="V237" i="15"/>
  <c r="V238" i="15"/>
  <c r="V239" i="15"/>
  <c r="V240" i="15"/>
  <c r="V241" i="15"/>
  <c r="V242" i="15"/>
  <c r="V243" i="15"/>
  <c r="V244" i="15"/>
  <c r="V245" i="15"/>
  <c r="V246" i="15"/>
  <c r="V247" i="15"/>
  <c r="V248" i="15"/>
  <c r="V249" i="15"/>
  <c r="V250" i="15"/>
  <c r="V251" i="15"/>
  <c r="V252" i="15"/>
  <c r="V253" i="15"/>
  <c r="V254" i="15"/>
  <c r="V255" i="15"/>
  <c r="V256" i="15"/>
  <c r="V257" i="15"/>
  <c r="V258" i="15"/>
  <c r="V259" i="15"/>
  <c r="V260" i="15"/>
  <c r="V261" i="15"/>
  <c r="V262" i="15"/>
  <c r="V263" i="15"/>
  <c r="V264" i="15"/>
  <c r="V265" i="15"/>
  <c r="V266" i="15"/>
  <c r="V267" i="15"/>
  <c r="V268" i="15"/>
  <c r="V269" i="15"/>
  <c r="V270" i="15"/>
  <c r="V271" i="15"/>
  <c r="V272" i="15"/>
  <c r="V273" i="15"/>
  <c r="V274" i="15"/>
  <c r="V275" i="15"/>
  <c r="V276" i="15"/>
  <c r="V277" i="15"/>
  <c r="V278" i="15"/>
  <c r="V279" i="15"/>
  <c r="V280" i="15"/>
  <c r="V281" i="15"/>
  <c r="V282" i="15"/>
  <c r="V283" i="15"/>
  <c r="V284" i="15"/>
  <c r="V285" i="15"/>
  <c r="V286" i="15"/>
  <c r="V287" i="15"/>
  <c r="V288" i="15"/>
  <c r="V289" i="15"/>
  <c r="V290" i="15"/>
  <c r="V291" i="15"/>
  <c r="V292" i="15"/>
  <c r="V293" i="15"/>
  <c r="V294" i="15"/>
  <c r="V295" i="15"/>
  <c r="V296" i="15"/>
  <c r="V297" i="15"/>
  <c r="V298" i="15"/>
  <c r="V299" i="15"/>
  <c r="V300" i="15"/>
  <c r="V301" i="15"/>
  <c r="V302" i="15"/>
  <c r="V303" i="15"/>
  <c r="V304" i="15"/>
  <c r="V305" i="15"/>
  <c r="V306" i="15"/>
  <c r="V307" i="15"/>
  <c r="V308" i="15"/>
  <c r="V309" i="15"/>
  <c r="V310" i="15"/>
  <c r="V311" i="15"/>
  <c r="V312" i="15"/>
  <c r="V313" i="15"/>
  <c r="V314" i="15"/>
  <c r="V315" i="15"/>
  <c r="V316" i="15"/>
  <c r="V317" i="15"/>
  <c r="V318" i="15"/>
  <c r="V319" i="15"/>
  <c r="V320" i="15"/>
  <c r="V321" i="15"/>
  <c r="V322" i="15"/>
  <c r="V323" i="15"/>
  <c r="V324" i="15"/>
  <c r="V325" i="15"/>
  <c r="V326" i="15"/>
  <c r="V327" i="15"/>
  <c r="V328" i="15"/>
  <c r="V329" i="15"/>
  <c r="V330" i="15"/>
  <c r="V331" i="15"/>
  <c r="V332" i="15"/>
  <c r="V333" i="15"/>
  <c r="V334" i="15"/>
  <c r="V335" i="15"/>
  <c r="V336" i="15"/>
  <c r="V337" i="15"/>
  <c r="V338" i="15"/>
  <c r="V339" i="15"/>
  <c r="V340" i="15"/>
  <c r="V341" i="15"/>
  <c r="V342" i="15"/>
  <c r="V343" i="15"/>
  <c r="V344" i="15"/>
  <c r="V345" i="15"/>
  <c r="V346" i="15"/>
  <c r="V347" i="15"/>
  <c r="V348" i="15"/>
  <c r="V349" i="15"/>
  <c r="V350" i="15"/>
  <c r="V351" i="15"/>
  <c r="V352" i="15"/>
  <c r="V353" i="15"/>
  <c r="V354" i="15"/>
  <c r="V355" i="15"/>
  <c r="V356" i="15"/>
  <c r="V357" i="15"/>
  <c r="V358" i="15"/>
  <c r="V359" i="15"/>
  <c r="V360" i="15"/>
  <c r="V361" i="15"/>
  <c r="V362" i="15"/>
  <c r="V363" i="15"/>
  <c r="V364" i="15"/>
  <c r="V365" i="15"/>
  <c r="V366" i="15"/>
  <c r="V367" i="15"/>
  <c r="V368" i="15"/>
  <c r="V369" i="15"/>
  <c r="V370" i="15"/>
  <c r="V371" i="15"/>
  <c r="V372" i="15"/>
  <c r="V373" i="15"/>
  <c r="V374" i="15"/>
  <c r="V375" i="15"/>
  <c r="V376" i="15"/>
  <c r="V377" i="15"/>
  <c r="V378" i="15"/>
  <c r="V379" i="15"/>
  <c r="V380" i="15"/>
  <c r="V381" i="15"/>
  <c r="V382" i="15"/>
  <c r="V383" i="15"/>
  <c r="V384" i="15"/>
  <c r="V385" i="15"/>
  <c r="V386" i="15"/>
  <c r="V387" i="15"/>
  <c r="V388" i="15"/>
  <c r="V389" i="15"/>
  <c r="V390" i="15"/>
  <c r="V391" i="15"/>
  <c r="V392" i="15"/>
  <c r="V393" i="15"/>
  <c r="V394" i="15"/>
  <c r="V395" i="15"/>
  <c r="V396" i="15"/>
  <c r="V397" i="15"/>
  <c r="V398" i="15"/>
  <c r="V399" i="15"/>
  <c r="V400" i="15"/>
  <c r="V401" i="15"/>
  <c r="V402" i="15"/>
  <c r="V403" i="15"/>
  <c r="V404" i="15"/>
  <c r="V405" i="15"/>
  <c r="V406" i="15"/>
  <c r="V407" i="15"/>
  <c r="V408" i="15"/>
  <c r="V409" i="15"/>
  <c r="V410" i="15"/>
  <c r="V411" i="15"/>
  <c r="V412" i="15"/>
  <c r="V413" i="15"/>
  <c r="V414" i="15"/>
  <c r="V415" i="15"/>
  <c r="V416" i="15"/>
  <c r="V417" i="15"/>
  <c r="V418" i="15"/>
  <c r="V419" i="15"/>
  <c r="V420" i="15"/>
  <c r="V421" i="15"/>
  <c r="V422" i="15"/>
  <c r="V423" i="15"/>
  <c r="V424" i="15"/>
  <c r="V425" i="15"/>
  <c r="V426" i="15"/>
  <c r="V427" i="15"/>
  <c r="V428" i="15"/>
  <c r="V429" i="15"/>
  <c r="V430" i="15"/>
  <c r="V431" i="15"/>
  <c r="V432" i="15"/>
  <c r="V433" i="15"/>
  <c r="V434" i="15"/>
  <c r="V435" i="15"/>
  <c r="V436" i="15"/>
  <c r="V437" i="15"/>
  <c r="V438" i="15"/>
  <c r="V439" i="15"/>
  <c r="V440" i="15"/>
  <c r="V441" i="15"/>
  <c r="V442" i="15"/>
  <c r="V443" i="15"/>
  <c r="V444" i="15"/>
  <c r="V445" i="15"/>
  <c r="V446" i="15"/>
  <c r="V447" i="15"/>
  <c r="V448" i="15"/>
  <c r="V449" i="15"/>
  <c r="V450" i="15"/>
  <c r="V451" i="15"/>
  <c r="V452" i="15"/>
  <c r="V453" i="15"/>
  <c r="V454" i="15"/>
  <c r="V455" i="15"/>
  <c r="V456" i="15"/>
  <c r="V457" i="15"/>
  <c r="V458" i="15"/>
  <c r="V459" i="15"/>
  <c r="V460" i="15"/>
  <c r="V461" i="15"/>
  <c r="V462" i="15"/>
  <c r="V463" i="15"/>
  <c r="V464" i="15"/>
  <c r="V465" i="15"/>
  <c r="V466" i="15"/>
  <c r="V467" i="15"/>
  <c r="V468" i="15"/>
  <c r="V469" i="15"/>
  <c r="V470" i="15"/>
  <c r="V471" i="15"/>
  <c r="V472" i="15"/>
  <c r="V473" i="15"/>
  <c r="V474" i="15"/>
  <c r="V475" i="15"/>
  <c r="V476" i="15"/>
  <c r="V477" i="15"/>
  <c r="V478" i="15"/>
  <c r="V479" i="15"/>
  <c r="V480" i="15"/>
  <c r="V481" i="15"/>
  <c r="V482" i="15"/>
  <c r="V483" i="15"/>
  <c r="V484" i="15"/>
  <c r="V485" i="15"/>
  <c r="V486" i="15"/>
  <c r="V487" i="15"/>
  <c r="V488" i="15"/>
  <c r="V489" i="15"/>
  <c r="V490" i="15"/>
  <c r="V491" i="15"/>
  <c r="V492" i="15"/>
  <c r="V493" i="15"/>
  <c r="V494" i="15"/>
  <c r="V495" i="15"/>
  <c r="V496" i="15"/>
  <c r="V497" i="15"/>
  <c r="V498" i="15"/>
  <c r="V499" i="15"/>
  <c r="V500" i="15"/>
  <c r="V501" i="15"/>
  <c r="V502" i="15"/>
  <c r="V503" i="15"/>
  <c r="V504" i="15"/>
  <c r="V505" i="15"/>
  <c r="V506" i="15"/>
  <c r="T13" i="22"/>
  <c r="Q13" i="22"/>
  <c r="R13" i="22"/>
  <c r="W12" i="15"/>
  <c r="W13" i="15"/>
  <c r="W14" i="15"/>
  <c r="W15" i="15"/>
  <c r="W16" i="15"/>
  <c r="W17" i="15"/>
  <c r="W18" i="15"/>
  <c r="W19" i="15"/>
  <c r="W20" i="15"/>
  <c r="W21" i="15"/>
  <c r="W22" i="15"/>
  <c r="W23" i="15"/>
  <c r="W24" i="15"/>
  <c r="W25" i="15"/>
  <c r="W26" i="15"/>
  <c r="W27" i="15"/>
  <c r="W28" i="15"/>
  <c r="W29" i="15"/>
  <c r="W30" i="15"/>
  <c r="W31" i="15"/>
  <c r="W32" i="15"/>
  <c r="W33" i="15"/>
  <c r="W34" i="15"/>
  <c r="W35" i="15"/>
  <c r="W36" i="15"/>
  <c r="W37" i="15"/>
  <c r="W38" i="15"/>
  <c r="W39" i="15"/>
  <c r="W40" i="15"/>
  <c r="W41" i="15"/>
  <c r="W42"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102" i="15"/>
  <c r="W103" i="15"/>
  <c r="W104" i="15"/>
  <c r="W105" i="15"/>
  <c r="W106" i="15"/>
  <c r="W107" i="15"/>
  <c r="W108" i="15"/>
  <c r="W109" i="15"/>
  <c r="W110" i="15"/>
  <c r="W111" i="15"/>
  <c r="W112" i="15"/>
  <c r="W113" i="15"/>
  <c r="W114" i="15"/>
  <c r="W115" i="15"/>
  <c r="W116" i="15"/>
  <c r="W117" i="15"/>
  <c r="W118" i="15"/>
  <c r="W119" i="15"/>
  <c r="W120" i="15"/>
  <c r="W121" i="15"/>
  <c r="W122" i="15"/>
  <c r="W123" i="15"/>
  <c r="W124" i="15"/>
  <c r="W125" i="15"/>
  <c r="W126" i="15"/>
  <c r="W127" i="15"/>
  <c r="W128" i="15"/>
  <c r="W129" i="15"/>
  <c r="W130" i="15"/>
  <c r="W131" i="15"/>
  <c r="W132" i="15"/>
  <c r="W133" i="15"/>
  <c r="W134" i="15"/>
  <c r="W135" i="15"/>
  <c r="W136" i="15"/>
  <c r="W137" i="15"/>
  <c r="W138" i="15"/>
  <c r="W139" i="15"/>
  <c r="W140" i="15"/>
  <c r="W141" i="15"/>
  <c r="W142" i="15"/>
  <c r="W143" i="15"/>
  <c r="W144" i="15"/>
  <c r="W145" i="15"/>
  <c r="W146" i="15"/>
  <c r="W147" i="15"/>
  <c r="W148" i="15"/>
  <c r="W149" i="15"/>
  <c r="W150" i="15"/>
  <c r="W151" i="15"/>
  <c r="W152" i="15"/>
  <c r="W153" i="15"/>
  <c r="W154" i="15"/>
  <c r="W155" i="15"/>
  <c r="W156" i="15"/>
  <c r="W157" i="15"/>
  <c r="W158" i="15"/>
  <c r="W159" i="15"/>
  <c r="W160" i="15"/>
  <c r="W161" i="15"/>
  <c r="W162" i="15"/>
  <c r="W163" i="15"/>
  <c r="W164" i="15"/>
  <c r="W165" i="15"/>
  <c r="W166" i="15"/>
  <c r="W167" i="15"/>
  <c r="W168" i="15"/>
  <c r="W169" i="15"/>
  <c r="W170" i="15"/>
  <c r="W171" i="15"/>
  <c r="W172" i="15"/>
  <c r="W173" i="15"/>
  <c r="W174" i="15"/>
  <c r="W175" i="15"/>
  <c r="W176" i="15"/>
  <c r="W177" i="15"/>
  <c r="W178" i="15"/>
  <c r="W179" i="15"/>
  <c r="W180" i="15"/>
  <c r="W181" i="15"/>
  <c r="W182" i="15"/>
  <c r="W183" i="15"/>
  <c r="W184" i="15"/>
  <c r="W185" i="15"/>
  <c r="W186" i="15"/>
  <c r="W187" i="15"/>
  <c r="W188" i="15"/>
  <c r="W189" i="15"/>
  <c r="W190" i="15"/>
  <c r="W191" i="15"/>
  <c r="W192" i="15"/>
  <c r="W193" i="15"/>
  <c r="W194" i="15"/>
  <c r="W195" i="15"/>
  <c r="W196" i="15"/>
  <c r="W197" i="15"/>
  <c r="W198" i="15"/>
  <c r="W199" i="15"/>
  <c r="W200" i="15"/>
  <c r="W201" i="15"/>
  <c r="W202" i="15"/>
  <c r="W203" i="15"/>
  <c r="W204" i="15"/>
  <c r="W205" i="15"/>
  <c r="W206" i="15"/>
  <c r="W207" i="15"/>
  <c r="W208" i="15"/>
  <c r="W209" i="15"/>
  <c r="W210" i="15"/>
  <c r="W211" i="15"/>
  <c r="W212" i="15"/>
  <c r="W213" i="15"/>
  <c r="W214" i="15"/>
  <c r="W215" i="15"/>
  <c r="W216" i="15"/>
  <c r="W217" i="15"/>
  <c r="W218" i="15"/>
  <c r="W219" i="15"/>
  <c r="W220" i="15"/>
  <c r="W221" i="15"/>
  <c r="W222" i="15"/>
  <c r="W223" i="15"/>
  <c r="W224" i="15"/>
  <c r="W225" i="15"/>
  <c r="W226" i="15"/>
  <c r="W227" i="15"/>
  <c r="W228" i="15"/>
  <c r="W229" i="15"/>
  <c r="W230" i="15"/>
  <c r="W231" i="15"/>
  <c r="W232" i="15"/>
  <c r="W233" i="15"/>
  <c r="W234" i="15"/>
  <c r="W235" i="15"/>
  <c r="W236" i="15"/>
  <c r="W237" i="15"/>
  <c r="W238" i="15"/>
  <c r="W239" i="15"/>
  <c r="W240" i="15"/>
  <c r="W241" i="15"/>
  <c r="W242" i="15"/>
  <c r="W243" i="15"/>
  <c r="W244" i="15"/>
  <c r="W245" i="15"/>
  <c r="W246" i="15"/>
  <c r="W247" i="15"/>
  <c r="W248" i="15"/>
  <c r="W249" i="15"/>
  <c r="W250" i="15"/>
  <c r="W251" i="15"/>
  <c r="W252" i="15"/>
  <c r="W253" i="15"/>
  <c r="W254" i="15"/>
  <c r="W255" i="15"/>
  <c r="W256" i="15"/>
  <c r="W257" i="15"/>
  <c r="W258" i="15"/>
  <c r="W259" i="15"/>
  <c r="W260" i="15"/>
  <c r="W261" i="15"/>
  <c r="W262" i="15"/>
  <c r="W263" i="15"/>
  <c r="W264" i="15"/>
  <c r="W265" i="15"/>
  <c r="W266" i="15"/>
  <c r="W267" i="15"/>
  <c r="W268" i="15"/>
  <c r="W269" i="15"/>
  <c r="W270" i="15"/>
  <c r="W271" i="15"/>
  <c r="W272" i="15"/>
  <c r="W273" i="15"/>
  <c r="W274" i="15"/>
  <c r="W275" i="15"/>
  <c r="W276" i="15"/>
  <c r="W277" i="15"/>
  <c r="W278" i="15"/>
  <c r="W279" i="15"/>
  <c r="W280" i="15"/>
  <c r="W281" i="15"/>
  <c r="W282" i="15"/>
  <c r="W283" i="15"/>
  <c r="W284" i="15"/>
  <c r="W285" i="15"/>
  <c r="W286" i="15"/>
  <c r="W287" i="15"/>
  <c r="W288" i="15"/>
  <c r="W289" i="15"/>
  <c r="W290" i="15"/>
  <c r="W291" i="15"/>
  <c r="W292" i="15"/>
  <c r="W293" i="15"/>
  <c r="W294" i="15"/>
  <c r="W295" i="15"/>
  <c r="W296" i="15"/>
  <c r="W297" i="15"/>
  <c r="W298" i="15"/>
  <c r="W299" i="15"/>
  <c r="W300" i="15"/>
  <c r="W301" i="15"/>
  <c r="W302" i="15"/>
  <c r="W303" i="15"/>
  <c r="W304" i="15"/>
  <c r="W305" i="15"/>
  <c r="W306" i="15"/>
  <c r="W307" i="15"/>
  <c r="W308" i="15"/>
  <c r="W309" i="15"/>
  <c r="W310" i="15"/>
  <c r="W311" i="15"/>
  <c r="W312" i="15"/>
  <c r="W313" i="15"/>
  <c r="W314" i="15"/>
  <c r="W315" i="15"/>
  <c r="W316" i="15"/>
  <c r="W317" i="15"/>
  <c r="W318" i="15"/>
  <c r="W319" i="15"/>
  <c r="W320" i="15"/>
  <c r="W321" i="15"/>
  <c r="W322" i="15"/>
  <c r="W323" i="15"/>
  <c r="W324" i="15"/>
  <c r="W325" i="15"/>
  <c r="W326" i="15"/>
  <c r="W327" i="15"/>
  <c r="W328" i="15"/>
  <c r="W329" i="15"/>
  <c r="W330" i="15"/>
  <c r="W331" i="15"/>
  <c r="W332" i="15"/>
  <c r="W333" i="15"/>
  <c r="W334" i="15"/>
  <c r="W335" i="15"/>
  <c r="W336" i="15"/>
  <c r="W337" i="15"/>
  <c r="W338" i="15"/>
  <c r="W339" i="15"/>
  <c r="W340" i="15"/>
  <c r="W341" i="15"/>
  <c r="W342" i="15"/>
  <c r="W343" i="15"/>
  <c r="W344" i="15"/>
  <c r="W345" i="15"/>
  <c r="W346" i="15"/>
  <c r="W347" i="15"/>
  <c r="W348" i="15"/>
  <c r="W349" i="15"/>
  <c r="W350" i="15"/>
  <c r="W351" i="15"/>
  <c r="W352" i="15"/>
  <c r="W353" i="15"/>
  <c r="W354" i="15"/>
  <c r="W355" i="15"/>
  <c r="W356" i="15"/>
  <c r="W357" i="15"/>
  <c r="W358" i="15"/>
  <c r="W359" i="15"/>
  <c r="W360" i="15"/>
  <c r="W361" i="15"/>
  <c r="W362" i="15"/>
  <c r="W363" i="15"/>
  <c r="W364" i="15"/>
  <c r="W365" i="15"/>
  <c r="W366" i="15"/>
  <c r="W367" i="15"/>
  <c r="W368" i="15"/>
  <c r="W369" i="15"/>
  <c r="W370" i="15"/>
  <c r="W371" i="15"/>
  <c r="W372" i="15"/>
  <c r="W373" i="15"/>
  <c r="W374" i="15"/>
  <c r="W375" i="15"/>
  <c r="W376" i="15"/>
  <c r="W377" i="15"/>
  <c r="W378" i="15"/>
  <c r="W379" i="15"/>
  <c r="W380" i="15"/>
  <c r="W381" i="15"/>
  <c r="W382" i="15"/>
  <c r="W383" i="15"/>
  <c r="W384" i="15"/>
  <c r="W385" i="15"/>
  <c r="W386" i="15"/>
  <c r="W387" i="15"/>
  <c r="W388" i="15"/>
  <c r="W389" i="15"/>
  <c r="W390" i="15"/>
  <c r="W391" i="15"/>
  <c r="W392" i="15"/>
  <c r="W393" i="15"/>
  <c r="W394" i="15"/>
  <c r="W395" i="15"/>
  <c r="W396" i="15"/>
  <c r="W397" i="15"/>
  <c r="W398" i="15"/>
  <c r="W399" i="15"/>
  <c r="W400" i="15"/>
  <c r="W401" i="15"/>
  <c r="W402" i="15"/>
  <c r="W403" i="15"/>
  <c r="W404" i="15"/>
  <c r="W405" i="15"/>
  <c r="W406" i="15"/>
  <c r="W407" i="15"/>
  <c r="W408" i="15"/>
  <c r="W409" i="15"/>
  <c r="W410" i="15"/>
  <c r="W411" i="15"/>
  <c r="W412" i="15"/>
  <c r="W413" i="15"/>
  <c r="W414" i="15"/>
  <c r="W415" i="15"/>
  <c r="W416" i="15"/>
  <c r="W417" i="15"/>
  <c r="W418" i="15"/>
  <c r="W419" i="15"/>
  <c r="W420" i="15"/>
  <c r="W421" i="15"/>
  <c r="W422" i="15"/>
  <c r="W423" i="15"/>
  <c r="W424" i="15"/>
  <c r="W425" i="15"/>
  <c r="W426" i="15"/>
  <c r="W427" i="15"/>
  <c r="W428" i="15"/>
  <c r="W429" i="15"/>
  <c r="W430" i="15"/>
  <c r="W431" i="15"/>
  <c r="W432" i="15"/>
  <c r="W433" i="15"/>
  <c r="W434" i="15"/>
  <c r="W435" i="15"/>
  <c r="W436" i="15"/>
  <c r="W437" i="15"/>
  <c r="W438" i="15"/>
  <c r="W439" i="15"/>
  <c r="W440" i="15"/>
  <c r="W441" i="15"/>
  <c r="W442" i="15"/>
  <c r="W443" i="15"/>
  <c r="W444" i="15"/>
  <c r="W445" i="15"/>
  <c r="W446" i="15"/>
  <c r="W447" i="15"/>
  <c r="W448" i="15"/>
  <c r="W449" i="15"/>
  <c r="W450" i="15"/>
  <c r="W451" i="15"/>
  <c r="W452" i="15"/>
  <c r="W453" i="15"/>
  <c r="W454" i="15"/>
  <c r="W455" i="15"/>
  <c r="W456" i="15"/>
  <c r="W457" i="15"/>
  <c r="W458" i="15"/>
  <c r="W459" i="15"/>
  <c r="W460" i="15"/>
  <c r="W461" i="15"/>
  <c r="W462" i="15"/>
  <c r="W463" i="15"/>
  <c r="W464" i="15"/>
  <c r="W465" i="15"/>
  <c r="W466" i="15"/>
  <c r="W467" i="15"/>
  <c r="W468" i="15"/>
  <c r="W469" i="15"/>
  <c r="W470" i="15"/>
  <c r="W471" i="15"/>
  <c r="W472" i="15"/>
  <c r="W473" i="15"/>
  <c r="W474" i="15"/>
  <c r="W475" i="15"/>
  <c r="W476" i="15"/>
  <c r="W477" i="15"/>
  <c r="W478" i="15"/>
  <c r="W479" i="15"/>
  <c r="W480" i="15"/>
  <c r="W481" i="15"/>
  <c r="W482" i="15"/>
  <c r="W483" i="15"/>
  <c r="W484" i="15"/>
  <c r="W485" i="15"/>
  <c r="W486" i="15"/>
  <c r="W487" i="15"/>
  <c r="W488" i="15"/>
  <c r="W489" i="15"/>
  <c r="W490" i="15"/>
  <c r="W491" i="15"/>
  <c r="W492" i="15"/>
  <c r="W493" i="15"/>
  <c r="W494" i="15"/>
  <c r="W495" i="15"/>
  <c r="W496" i="15"/>
  <c r="W497" i="15"/>
  <c r="W498" i="15"/>
  <c r="W499" i="15"/>
  <c r="W500" i="15"/>
  <c r="W501" i="15"/>
  <c r="W502" i="15"/>
  <c r="W503" i="15"/>
  <c r="W504" i="15"/>
  <c r="W505" i="15"/>
  <c r="W506" i="15"/>
  <c r="T14" i="22"/>
  <c r="Q14" i="22"/>
  <c r="R14" i="22"/>
  <c r="X12" i="15"/>
  <c r="X13" i="15"/>
  <c r="X14" i="15"/>
  <c r="X15" i="15"/>
  <c r="X16" i="15"/>
  <c r="X17" i="15"/>
  <c r="X18" i="15"/>
  <c r="X19" i="15"/>
  <c r="X20" i="15"/>
  <c r="X21" i="15"/>
  <c r="X22" i="15"/>
  <c r="X23" i="15"/>
  <c r="X24" i="15"/>
  <c r="X25" i="15"/>
  <c r="X26" i="15"/>
  <c r="X27" i="15"/>
  <c r="X28" i="15"/>
  <c r="X29" i="15"/>
  <c r="X30" i="15"/>
  <c r="X31" i="15"/>
  <c r="X32" i="15"/>
  <c r="X33" i="15"/>
  <c r="X34" i="15"/>
  <c r="X35" i="15"/>
  <c r="X36" i="15"/>
  <c r="X37" i="15"/>
  <c r="X38" i="15"/>
  <c r="X39" i="15"/>
  <c r="X40" i="15"/>
  <c r="X41" i="15"/>
  <c r="X42" i="15"/>
  <c r="X43" i="15"/>
  <c r="X44" i="15"/>
  <c r="X45" i="15"/>
  <c r="X46" i="15"/>
  <c r="X47" i="15"/>
  <c r="X48" i="15"/>
  <c r="X49" i="15"/>
  <c r="X50" i="15"/>
  <c r="X51" i="15"/>
  <c r="X52" i="15"/>
  <c r="X53" i="15"/>
  <c r="X54" i="15"/>
  <c r="X55" i="15"/>
  <c r="X56" i="15"/>
  <c r="X57" i="15"/>
  <c r="X58" i="15"/>
  <c r="X59" i="15"/>
  <c r="X60" i="15"/>
  <c r="X61" i="15"/>
  <c r="X62" i="15"/>
  <c r="X63" i="15"/>
  <c r="X64" i="15"/>
  <c r="X65" i="15"/>
  <c r="X66" i="15"/>
  <c r="X67" i="15"/>
  <c r="X68" i="15"/>
  <c r="X69" i="15"/>
  <c r="X70" i="15"/>
  <c r="X71" i="15"/>
  <c r="X72" i="15"/>
  <c r="X73" i="15"/>
  <c r="X74" i="15"/>
  <c r="X75" i="15"/>
  <c r="X76" i="15"/>
  <c r="X77" i="15"/>
  <c r="X78" i="15"/>
  <c r="X79" i="15"/>
  <c r="X80" i="15"/>
  <c r="X81" i="15"/>
  <c r="X82" i="15"/>
  <c r="X83" i="15"/>
  <c r="X84" i="15"/>
  <c r="X85" i="15"/>
  <c r="X86" i="15"/>
  <c r="X87" i="15"/>
  <c r="X88" i="15"/>
  <c r="X89" i="15"/>
  <c r="X90" i="15"/>
  <c r="X91" i="15"/>
  <c r="X92" i="15"/>
  <c r="X93" i="15"/>
  <c r="X94" i="15"/>
  <c r="X95" i="15"/>
  <c r="X96" i="15"/>
  <c r="X97" i="15"/>
  <c r="X98" i="15"/>
  <c r="X99" i="15"/>
  <c r="X100" i="15"/>
  <c r="X101" i="15"/>
  <c r="X102" i="15"/>
  <c r="X103" i="15"/>
  <c r="X104" i="15"/>
  <c r="X105" i="15"/>
  <c r="X106" i="15"/>
  <c r="X107" i="15"/>
  <c r="X108" i="15"/>
  <c r="X109" i="15"/>
  <c r="X110" i="15"/>
  <c r="X111" i="15"/>
  <c r="X112" i="15"/>
  <c r="X113" i="15"/>
  <c r="X114" i="15"/>
  <c r="X115" i="15"/>
  <c r="X116" i="15"/>
  <c r="X117" i="15"/>
  <c r="X118" i="15"/>
  <c r="X119" i="15"/>
  <c r="X120" i="15"/>
  <c r="X121" i="15"/>
  <c r="X122" i="15"/>
  <c r="X123" i="15"/>
  <c r="X124" i="15"/>
  <c r="X125" i="15"/>
  <c r="X126" i="15"/>
  <c r="X127" i="15"/>
  <c r="X128" i="15"/>
  <c r="X129" i="15"/>
  <c r="X130" i="15"/>
  <c r="X131" i="15"/>
  <c r="X132" i="15"/>
  <c r="X133" i="15"/>
  <c r="X134" i="15"/>
  <c r="X135" i="15"/>
  <c r="X136" i="15"/>
  <c r="X137" i="15"/>
  <c r="X138" i="15"/>
  <c r="X139" i="15"/>
  <c r="X140" i="15"/>
  <c r="X141" i="15"/>
  <c r="X142" i="15"/>
  <c r="X143" i="15"/>
  <c r="X144" i="15"/>
  <c r="X145" i="15"/>
  <c r="X146" i="15"/>
  <c r="X147" i="15"/>
  <c r="X148" i="15"/>
  <c r="X149" i="15"/>
  <c r="X150" i="15"/>
  <c r="X151" i="15"/>
  <c r="X152" i="15"/>
  <c r="X153" i="15"/>
  <c r="X154" i="15"/>
  <c r="X155" i="15"/>
  <c r="X156" i="15"/>
  <c r="X157" i="15"/>
  <c r="X158" i="15"/>
  <c r="X159" i="15"/>
  <c r="X160" i="15"/>
  <c r="X161" i="15"/>
  <c r="X162" i="15"/>
  <c r="X163" i="15"/>
  <c r="X164" i="15"/>
  <c r="X165" i="15"/>
  <c r="X166" i="15"/>
  <c r="X167" i="15"/>
  <c r="X168" i="15"/>
  <c r="X169" i="15"/>
  <c r="X170" i="15"/>
  <c r="X171" i="15"/>
  <c r="X172" i="15"/>
  <c r="X173" i="15"/>
  <c r="X174" i="15"/>
  <c r="X175" i="15"/>
  <c r="X176" i="15"/>
  <c r="X177" i="15"/>
  <c r="X178" i="15"/>
  <c r="X179" i="15"/>
  <c r="X180" i="15"/>
  <c r="X181" i="15"/>
  <c r="X182" i="15"/>
  <c r="X183" i="15"/>
  <c r="X184" i="15"/>
  <c r="X185" i="15"/>
  <c r="X186" i="15"/>
  <c r="X187" i="15"/>
  <c r="X188" i="15"/>
  <c r="X189" i="15"/>
  <c r="X190" i="15"/>
  <c r="X191" i="15"/>
  <c r="X192" i="15"/>
  <c r="X193" i="15"/>
  <c r="X194" i="15"/>
  <c r="X195" i="15"/>
  <c r="X196" i="15"/>
  <c r="X197" i="15"/>
  <c r="X198" i="15"/>
  <c r="X199" i="15"/>
  <c r="X200" i="15"/>
  <c r="X201" i="15"/>
  <c r="X202" i="15"/>
  <c r="X203" i="15"/>
  <c r="X204" i="15"/>
  <c r="X205" i="15"/>
  <c r="X206" i="15"/>
  <c r="X207" i="15"/>
  <c r="X208" i="15"/>
  <c r="X209" i="15"/>
  <c r="X210" i="15"/>
  <c r="X211" i="15"/>
  <c r="X212" i="15"/>
  <c r="X213" i="15"/>
  <c r="X214" i="15"/>
  <c r="X215" i="15"/>
  <c r="X216" i="15"/>
  <c r="X217" i="15"/>
  <c r="X218" i="15"/>
  <c r="X219" i="15"/>
  <c r="X220" i="15"/>
  <c r="X221" i="15"/>
  <c r="X222" i="15"/>
  <c r="X223" i="15"/>
  <c r="X224" i="15"/>
  <c r="X225" i="15"/>
  <c r="X226" i="15"/>
  <c r="X227" i="15"/>
  <c r="X228" i="15"/>
  <c r="X229" i="15"/>
  <c r="X230" i="15"/>
  <c r="X231" i="15"/>
  <c r="X232" i="15"/>
  <c r="X233" i="15"/>
  <c r="X234" i="15"/>
  <c r="X235" i="15"/>
  <c r="X236" i="15"/>
  <c r="X237" i="15"/>
  <c r="X238" i="15"/>
  <c r="X239" i="15"/>
  <c r="X240" i="15"/>
  <c r="X241" i="15"/>
  <c r="X242" i="15"/>
  <c r="X243" i="15"/>
  <c r="X244" i="15"/>
  <c r="X245" i="15"/>
  <c r="X246" i="15"/>
  <c r="X247" i="15"/>
  <c r="X248" i="15"/>
  <c r="X249" i="15"/>
  <c r="X250" i="15"/>
  <c r="X251" i="15"/>
  <c r="X252" i="15"/>
  <c r="X253" i="15"/>
  <c r="X254" i="15"/>
  <c r="X255" i="15"/>
  <c r="X256" i="15"/>
  <c r="X257" i="15"/>
  <c r="X258" i="15"/>
  <c r="X259" i="15"/>
  <c r="X260" i="15"/>
  <c r="X261" i="15"/>
  <c r="X262" i="15"/>
  <c r="X263" i="15"/>
  <c r="X264" i="15"/>
  <c r="X265" i="15"/>
  <c r="X266" i="15"/>
  <c r="X267" i="15"/>
  <c r="X268" i="15"/>
  <c r="X269" i="15"/>
  <c r="X270" i="15"/>
  <c r="X271" i="15"/>
  <c r="X272" i="15"/>
  <c r="X273" i="15"/>
  <c r="X274" i="15"/>
  <c r="X275" i="15"/>
  <c r="X276" i="15"/>
  <c r="X277" i="15"/>
  <c r="X278" i="15"/>
  <c r="X279" i="15"/>
  <c r="X280" i="15"/>
  <c r="X281" i="15"/>
  <c r="X282" i="15"/>
  <c r="X283" i="15"/>
  <c r="X284" i="15"/>
  <c r="X285" i="15"/>
  <c r="X286" i="15"/>
  <c r="X287" i="15"/>
  <c r="X288" i="15"/>
  <c r="X289" i="15"/>
  <c r="X290" i="15"/>
  <c r="X291" i="15"/>
  <c r="X292" i="15"/>
  <c r="X293" i="15"/>
  <c r="X294" i="15"/>
  <c r="X295" i="15"/>
  <c r="X296" i="15"/>
  <c r="X297" i="15"/>
  <c r="X298" i="15"/>
  <c r="X299" i="15"/>
  <c r="X300" i="15"/>
  <c r="X301" i="15"/>
  <c r="X302" i="15"/>
  <c r="X303" i="15"/>
  <c r="X304" i="15"/>
  <c r="X305" i="15"/>
  <c r="X306" i="15"/>
  <c r="X307" i="15"/>
  <c r="X308" i="15"/>
  <c r="X309" i="15"/>
  <c r="X310" i="15"/>
  <c r="X311" i="15"/>
  <c r="X312" i="15"/>
  <c r="X313" i="15"/>
  <c r="X314" i="15"/>
  <c r="X315" i="15"/>
  <c r="X316" i="15"/>
  <c r="X317" i="15"/>
  <c r="X318" i="15"/>
  <c r="X319" i="15"/>
  <c r="X320" i="15"/>
  <c r="X321" i="15"/>
  <c r="X322" i="15"/>
  <c r="X323" i="15"/>
  <c r="X324" i="15"/>
  <c r="X325" i="15"/>
  <c r="X326" i="15"/>
  <c r="X327" i="15"/>
  <c r="X328" i="15"/>
  <c r="X329" i="15"/>
  <c r="X330" i="15"/>
  <c r="X331" i="15"/>
  <c r="X332" i="15"/>
  <c r="X333" i="15"/>
  <c r="X334" i="15"/>
  <c r="X335" i="15"/>
  <c r="X336" i="15"/>
  <c r="X337" i="15"/>
  <c r="X338" i="15"/>
  <c r="X339" i="15"/>
  <c r="X340" i="15"/>
  <c r="X341" i="15"/>
  <c r="X342" i="15"/>
  <c r="X343" i="15"/>
  <c r="X344" i="15"/>
  <c r="X345" i="15"/>
  <c r="X346" i="15"/>
  <c r="X347" i="15"/>
  <c r="X348" i="15"/>
  <c r="X349" i="15"/>
  <c r="X350" i="15"/>
  <c r="X351" i="15"/>
  <c r="X352" i="15"/>
  <c r="X353" i="15"/>
  <c r="X354" i="15"/>
  <c r="X355" i="15"/>
  <c r="X356" i="15"/>
  <c r="X357" i="15"/>
  <c r="X358" i="15"/>
  <c r="X359" i="15"/>
  <c r="X360" i="15"/>
  <c r="X361" i="15"/>
  <c r="X362" i="15"/>
  <c r="X363" i="15"/>
  <c r="X364" i="15"/>
  <c r="X365" i="15"/>
  <c r="X366" i="15"/>
  <c r="X367" i="15"/>
  <c r="X368" i="15"/>
  <c r="X369" i="15"/>
  <c r="X370" i="15"/>
  <c r="X371" i="15"/>
  <c r="X372" i="15"/>
  <c r="X373" i="15"/>
  <c r="X374" i="15"/>
  <c r="X375" i="15"/>
  <c r="X376" i="15"/>
  <c r="X377" i="15"/>
  <c r="X378" i="15"/>
  <c r="X379" i="15"/>
  <c r="X380" i="15"/>
  <c r="X381" i="15"/>
  <c r="X382" i="15"/>
  <c r="X383" i="15"/>
  <c r="X384" i="15"/>
  <c r="X385" i="15"/>
  <c r="X386" i="15"/>
  <c r="X387" i="15"/>
  <c r="X388" i="15"/>
  <c r="X389" i="15"/>
  <c r="X390" i="15"/>
  <c r="X391" i="15"/>
  <c r="X392" i="15"/>
  <c r="X393" i="15"/>
  <c r="X394" i="15"/>
  <c r="X395" i="15"/>
  <c r="X396" i="15"/>
  <c r="X397" i="15"/>
  <c r="X398" i="15"/>
  <c r="X399" i="15"/>
  <c r="X400" i="15"/>
  <c r="X401" i="15"/>
  <c r="X402" i="15"/>
  <c r="X403" i="15"/>
  <c r="X404" i="15"/>
  <c r="X405" i="15"/>
  <c r="X406" i="15"/>
  <c r="X407" i="15"/>
  <c r="X408" i="15"/>
  <c r="X409" i="15"/>
  <c r="X410" i="15"/>
  <c r="X411" i="15"/>
  <c r="X412" i="15"/>
  <c r="X413" i="15"/>
  <c r="X414" i="15"/>
  <c r="X415" i="15"/>
  <c r="X416" i="15"/>
  <c r="X417" i="15"/>
  <c r="X418" i="15"/>
  <c r="X419" i="15"/>
  <c r="X420" i="15"/>
  <c r="X421" i="15"/>
  <c r="X422" i="15"/>
  <c r="X423" i="15"/>
  <c r="X424" i="15"/>
  <c r="X425" i="15"/>
  <c r="X426" i="15"/>
  <c r="X427" i="15"/>
  <c r="X428" i="15"/>
  <c r="X429" i="15"/>
  <c r="X430" i="15"/>
  <c r="X431" i="15"/>
  <c r="X432" i="15"/>
  <c r="X433" i="15"/>
  <c r="X434" i="15"/>
  <c r="X435" i="15"/>
  <c r="X436" i="15"/>
  <c r="X437" i="15"/>
  <c r="X438" i="15"/>
  <c r="X439" i="15"/>
  <c r="X440" i="15"/>
  <c r="X441" i="15"/>
  <c r="X442" i="15"/>
  <c r="X443" i="15"/>
  <c r="X444" i="15"/>
  <c r="X445" i="15"/>
  <c r="X446" i="15"/>
  <c r="X447" i="15"/>
  <c r="X448" i="15"/>
  <c r="X449" i="15"/>
  <c r="X450" i="15"/>
  <c r="X451" i="15"/>
  <c r="X452" i="15"/>
  <c r="X453" i="15"/>
  <c r="X454" i="15"/>
  <c r="X455" i="15"/>
  <c r="X456" i="15"/>
  <c r="X457" i="15"/>
  <c r="X458" i="15"/>
  <c r="X459" i="15"/>
  <c r="X460" i="15"/>
  <c r="X461" i="15"/>
  <c r="X462" i="15"/>
  <c r="X463" i="15"/>
  <c r="X464" i="15"/>
  <c r="X465" i="15"/>
  <c r="X466" i="15"/>
  <c r="X467" i="15"/>
  <c r="X468" i="15"/>
  <c r="X469" i="15"/>
  <c r="X470" i="15"/>
  <c r="X471" i="15"/>
  <c r="X472" i="15"/>
  <c r="X473" i="15"/>
  <c r="X474" i="15"/>
  <c r="X475" i="15"/>
  <c r="X476" i="15"/>
  <c r="X477" i="15"/>
  <c r="X478" i="15"/>
  <c r="X479" i="15"/>
  <c r="X480" i="15"/>
  <c r="X481" i="15"/>
  <c r="X482" i="15"/>
  <c r="X483" i="15"/>
  <c r="X484" i="15"/>
  <c r="X485" i="15"/>
  <c r="X486" i="15"/>
  <c r="X487" i="15"/>
  <c r="X488" i="15"/>
  <c r="X489" i="15"/>
  <c r="X490" i="15"/>
  <c r="X491" i="15"/>
  <c r="X492" i="15"/>
  <c r="X493" i="15"/>
  <c r="X494" i="15"/>
  <c r="X495" i="15"/>
  <c r="X496" i="15"/>
  <c r="X497" i="15"/>
  <c r="X498" i="15"/>
  <c r="X499" i="15"/>
  <c r="X500" i="15"/>
  <c r="X501" i="15"/>
  <c r="X502" i="15"/>
  <c r="X503" i="15"/>
  <c r="X504" i="15"/>
  <c r="X505" i="15"/>
  <c r="X506" i="15"/>
  <c r="T15" i="22"/>
  <c r="Q15" i="22"/>
  <c r="R15" i="22"/>
  <c r="Y12" i="15"/>
  <c r="Y13" i="15"/>
  <c r="Y14" i="15"/>
  <c r="Y15" i="15"/>
  <c r="Y16" i="15"/>
  <c r="Y17" i="15"/>
  <c r="Y18" i="15"/>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47" i="15"/>
  <c r="Y48" i="15"/>
  <c r="Y49" i="15"/>
  <c r="Y50" i="15"/>
  <c r="Y51" i="15"/>
  <c r="Y52" i="15"/>
  <c r="Y53" i="15"/>
  <c r="Y54" i="15"/>
  <c r="Y55" i="15"/>
  <c r="Y56" i="15"/>
  <c r="Y57" i="15"/>
  <c r="Y58" i="15"/>
  <c r="Y59" i="15"/>
  <c r="Y60" i="15"/>
  <c r="Y61" i="15"/>
  <c r="Y62" i="15"/>
  <c r="Y63" i="15"/>
  <c r="Y64" i="15"/>
  <c r="Y65" i="15"/>
  <c r="Y66" i="15"/>
  <c r="Y67" i="15"/>
  <c r="Y68" i="15"/>
  <c r="Y69" i="15"/>
  <c r="Y70" i="15"/>
  <c r="Y71" i="15"/>
  <c r="Y72" i="15"/>
  <c r="Y73" i="15"/>
  <c r="Y74" i="15"/>
  <c r="Y75" i="15"/>
  <c r="Y76" i="15"/>
  <c r="Y77" i="15"/>
  <c r="Y78" i="15"/>
  <c r="Y79" i="15"/>
  <c r="Y80" i="15"/>
  <c r="Y81" i="15"/>
  <c r="Y82" i="15"/>
  <c r="Y83" i="15"/>
  <c r="Y84" i="15"/>
  <c r="Y85" i="15"/>
  <c r="Y86" i="15"/>
  <c r="Y87" i="15"/>
  <c r="Y88" i="15"/>
  <c r="Y89" i="15"/>
  <c r="Y90" i="15"/>
  <c r="Y91" i="15"/>
  <c r="Y92" i="15"/>
  <c r="Y93" i="15"/>
  <c r="Y94" i="15"/>
  <c r="Y95" i="15"/>
  <c r="Y96" i="15"/>
  <c r="Y97" i="15"/>
  <c r="Y98" i="15"/>
  <c r="Y99" i="15"/>
  <c r="Y100" i="15"/>
  <c r="Y101" i="15"/>
  <c r="Y102" i="15"/>
  <c r="Y103" i="15"/>
  <c r="Y104" i="15"/>
  <c r="Y105" i="15"/>
  <c r="Y106" i="15"/>
  <c r="Y107" i="15"/>
  <c r="Y108" i="15"/>
  <c r="Y109" i="15"/>
  <c r="Y110" i="15"/>
  <c r="Y111" i="15"/>
  <c r="Y112" i="15"/>
  <c r="Y113" i="15"/>
  <c r="Y114" i="15"/>
  <c r="Y115" i="15"/>
  <c r="Y116" i="15"/>
  <c r="Y117" i="15"/>
  <c r="Y118" i="15"/>
  <c r="Y119" i="15"/>
  <c r="Y120" i="15"/>
  <c r="Y121" i="15"/>
  <c r="Y122" i="15"/>
  <c r="Y123" i="15"/>
  <c r="Y124" i="15"/>
  <c r="Y125" i="15"/>
  <c r="Y126" i="15"/>
  <c r="Y127" i="15"/>
  <c r="Y128" i="15"/>
  <c r="Y129" i="15"/>
  <c r="Y130" i="15"/>
  <c r="Y131" i="15"/>
  <c r="Y132" i="15"/>
  <c r="Y133" i="15"/>
  <c r="Y134" i="15"/>
  <c r="Y135" i="15"/>
  <c r="Y136" i="15"/>
  <c r="Y137" i="15"/>
  <c r="Y138" i="15"/>
  <c r="Y139" i="15"/>
  <c r="Y140" i="15"/>
  <c r="Y141" i="15"/>
  <c r="Y142" i="15"/>
  <c r="Y143" i="15"/>
  <c r="Y144" i="15"/>
  <c r="Y145" i="15"/>
  <c r="Y146" i="15"/>
  <c r="Y147" i="15"/>
  <c r="Y148" i="15"/>
  <c r="Y149" i="15"/>
  <c r="Y150" i="15"/>
  <c r="Y151" i="15"/>
  <c r="Y152" i="15"/>
  <c r="Y153" i="15"/>
  <c r="Y154" i="15"/>
  <c r="Y155" i="15"/>
  <c r="Y156" i="15"/>
  <c r="Y157" i="15"/>
  <c r="Y158" i="15"/>
  <c r="Y159" i="15"/>
  <c r="Y160" i="15"/>
  <c r="Y161" i="15"/>
  <c r="Y162" i="15"/>
  <c r="Y163" i="15"/>
  <c r="Y164" i="15"/>
  <c r="Y165" i="15"/>
  <c r="Y166" i="15"/>
  <c r="Y167" i="15"/>
  <c r="Y168" i="15"/>
  <c r="Y169" i="15"/>
  <c r="Y170" i="15"/>
  <c r="Y171" i="15"/>
  <c r="Y172" i="15"/>
  <c r="Y173" i="15"/>
  <c r="Y174" i="15"/>
  <c r="Y175" i="15"/>
  <c r="Y176" i="15"/>
  <c r="Y177" i="15"/>
  <c r="Y178" i="15"/>
  <c r="Y179" i="15"/>
  <c r="Y180" i="15"/>
  <c r="Y181" i="15"/>
  <c r="Y182" i="15"/>
  <c r="Y183" i="15"/>
  <c r="Y184" i="15"/>
  <c r="Y185" i="15"/>
  <c r="Y186" i="15"/>
  <c r="Y187" i="15"/>
  <c r="Y188" i="15"/>
  <c r="Y189" i="15"/>
  <c r="Y190" i="15"/>
  <c r="Y191" i="15"/>
  <c r="Y192" i="15"/>
  <c r="Y193" i="15"/>
  <c r="Y194" i="15"/>
  <c r="Y195" i="15"/>
  <c r="Y196" i="15"/>
  <c r="Y197" i="15"/>
  <c r="Y198" i="15"/>
  <c r="Y199" i="15"/>
  <c r="Y200" i="15"/>
  <c r="Y201" i="15"/>
  <c r="Y202" i="15"/>
  <c r="Y203" i="15"/>
  <c r="Y204" i="15"/>
  <c r="Y205" i="15"/>
  <c r="Y206" i="15"/>
  <c r="Y207" i="15"/>
  <c r="Y208" i="15"/>
  <c r="Y209" i="15"/>
  <c r="Y210" i="15"/>
  <c r="Y211" i="15"/>
  <c r="Y212" i="15"/>
  <c r="Y213" i="15"/>
  <c r="Y214" i="15"/>
  <c r="Y215" i="15"/>
  <c r="Y216" i="15"/>
  <c r="Y217" i="15"/>
  <c r="Y218" i="15"/>
  <c r="Y219" i="15"/>
  <c r="Y220" i="15"/>
  <c r="Y221" i="15"/>
  <c r="Y222" i="15"/>
  <c r="Y223" i="15"/>
  <c r="Y224" i="15"/>
  <c r="Y225" i="15"/>
  <c r="Y226" i="15"/>
  <c r="Y227" i="15"/>
  <c r="Y228" i="15"/>
  <c r="Y229" i="15"/>
  <c r="Y230" i="15"/>
  <c r="Y231" i="15"/>
  <c r="Y232" i="15"/>
  <c r="Y233" i="15"/>
  <c r="Y234" i="15"/>
  <c r="Y235" i="15"/>
  <c r="Y236" i="15"/>
  <c r="Y237" i="15"/>
  <c r="Y238" i="15"/>
  <c r="Y239" i="15"/>
  <c r="Y240" i="15"/>
  <c r="Y241" i="15"/>
  <c r="Y242" i="15"/>
  <c r="Y243" i="15"/>
  <c r="Y244" i="15"/>
  <c r="Y245" i="15"/>
  <c r="Y246" i="15"/>
  <c r="Y247" i="15"/>
  <c r="Y248" i="15"/>
  <c r="Y249" i="15"/>
  <c r="Y250" i="15"/>
  <c r="Y251" i="15"/>
  <c r="Y252" i="15"/>
  <c r="Y253" i="15"/>
  <c r="Y254" i="15"/>
  <c r="Y255" i="15"/>
  <c r="Y256" i="15"/>
  <c r="Y257" i="15"/>
  <c r="Y258" i="15"/>
  <c r="Y259" i="15"/>
  <c r="Y260" i="15"/>
  <c r="Y261" i="15"/>
  <c r="Y262" i="15"/>
  <c r="Y263" i="15"/>
  <c r="Y264" i="15"/>
  <c r="Y265" i="15"/>
  <c r="Y266" i="15"/>
  <c r="Y267" i="15"/>
  <c r="Y268" i="15"/>
  <c r="Y269" i="15"/>
  <c r="Y270" i="15"/>
  <c r="Y271" i="15"/>
  <c r="Y272" i="15"/>
  <c r="Y273" i="15"/>
  <c r="Y274" i="15"/>
  <c r="Y275" i="15"/>
  <c r="Y276" i="15"/>
  <c r="Y277" i="15"/>
  <c r="Y278" i="15"/>
  <c r="Y279" i="15"/>
  <c r="Y280" i="15"/>
  <c r="Y281" i="15"/>
  <c r="Y282" i="15"/>
  <c r="Y283" i="15"/>
  <c r="Y284" i="15"/>
  <c r="Y285" i="15"/>
  <c r="Y286" i="15"/>
  <c r="Y287" i="15"/>
  <c r="Y288" i="15"/>
  <c r="Y289" i="15"/>
  <c r="Y290" i="15"/>
  <c r="Y291" i="15"/>
  <c r="Y292" i="15"/>
  <c r="Y293" i="15"/>
  <c r="Y294" i="15"/>
  <c r="Y295" i="15"/>
  <c r="Y296" i="15"/>
  <c r="Y297" i="15"/>
  <c r="Y298" i="15"/>
  <c r="Y299" i="15"/>
  <c r="Y300" i="15"/>
  <c r="Y301" i="15"/>
  <c r="Y302" i="15"/>
  <c r="Y303" i="15"/>
  <c r="Y304" i="15"/>
  <c r="Y305" i="15"/>
  <c r="Y306" i="15"/>
  <c r="Y307" i="15"/>
  <c r="Y308" i="15"/>
  <c r="Y309" i="15"/>
  <c r="Y310" i="15"/>
  <c r="Y311" i="15"/>
  <c r="Y312" i="15"/>
  <c r="Y313" i="15"/>
  <c r="Y314" i="15"/>
  <c r="Y315" i="15"/>
  <c r="Y316" i="15"/>
  <c r="Y317" i="15"/>
  <c r="Y318" i="15"/>
  <c r="Y319" i="15"/>
  <c r="Y320" i="15"/>
  <c r="Y321" i="15"/>
  <c r="Y322" i="15"/>
  <c r="Y323" i="15"/>
  <c r="Y324" i="15"/>
  <c r="Y325" i="15"/>
  <c r="Y326" i="15"/>
  <c r="Y327" i="15"/>
  <c r="Y328" i="15"/>
  <c r="Y329" i="15"/>
  <c r="Y330" i="15"/>
  <c r="Y331" i="15"/>
  <c r="Y332" i="15"/>
  <c r="Y333" i="15"/>
  <c r="Y334" i="15"/>
  <c r="Y335" i="15"/>
  <c r="Y336" i="15"/>
  <c r="Y337" i="15"/>
  <c r="Y338" i="15"/>
  <c r="Y339" i="15"/>
  <c r="Y340" i="15"/>
  <c r="Y341" i="15"/>
  <c r="Y342" i="15"/>
  <c r="Y343" i="15"/>
  <c r="Y344" i="15"/>
  <c r="Y345" i="15"/>
  <c r="Y346" i="15"/>
  <c r="Y347" i="15"/>
  <c r="Y348" i="15"/>
  <c r="Y349" i="15"/>
  <c r="Y350" i="15"/>
  <c r="Y351" i="15"/>
  <c r="Y352" i="15"/>
  <c r="Y353" i="15"/>
  <c r="Y354" i="15"/>
  <c r="Y355" i="15"/>
  <c r="Y356" i="15"/>
  <c r="Y357" i="15"/>
  <c r="Y358" i="15"/>
  <c r="Y359" i="15"/>
  <c r="Y360" i="15"/>
  <c r="Y361" i="15"/>
  <c r="Y362" i="15"/>
  <c r="Y363" i="15"/>
  <c r="Y364" i="15"/>
  <c r="Y365" i="15"/>
  <c r="Y366" i="15"/>
  <c r="Y367" i="15"/>
  <c r="Y368" i="15"/>
  <c r="Y369" i="15"/>
  <c r="Y370" i="15"/>
  <c r="Y371" i="15"/>
  <c r="Y372" i="15"/>
  <c r="Y373" i="15"/>
  <c r="Y374" i="15"/>
  <c r="Y375" i="15"/>
  <c r="Y376" i="15"/>
  <c r="Y377" i="15"/>
  <c r="Y378" i="15"/>
  <c r="Y379" i="15"/>
  <c r="Y380" i="15"/>
  <c r="Y381" i="15"/>
  <c r="Y382" i="15"/>
  <c r="Y383" i="15"/>
  <c r="Y384" i="15"/>
  <c r="Y385" i="15"/>
  <c r="Y386" i="15"/>
  <c r="Y387" i="15"/>
  <c r="Y388" i="15"/>
  <c r="Y389" i="15"/>
  <c r="Y390" i="15"/>
  <c r="Y391" i="15"/>
  <c r="Y392" i="15"/>
  <c r="Y393" i="15"/>
  <c r="Y394" i="15"/>
  <c r="Y395" i="15"/>
  <c r="Y396" i="15"/>
  <c r="Y397" i="15"/>
  <c r="Y398" i="15"/>
  <c r="Y399" i="15"/>
  <c r="Y400" i="15"/>
  <c r="Y401" i="15"/>
  <c r="Y402" i="15"/>
  <c r="Y403" i="15"/>
  <c r="Y404" i="15"/>
  <c r="Y405" i="15"/>
  <c r="Y406" i="15"/>
  <c r="Y407" i="15"/>
  <c r="Y408" i="15"/>
  <c r="Y409" i="15"/>
  <c r="Y410" i="15"/>
  <c r="Y411" i="15"/>
  <c r="Y412" i="15"/>
  <c r="Y413" i="15"/>
  <c r="Y414" i="15"/>
  <c r="Y415" i="15"/>
  <c r="Y416" i="15"/>
  <c r="Y417" i="15"/>
  <c r="Y418" i="15"/>
  <c r="Y419" i="15"/>
  <c r="Y420" i="15"/>
  <c r="Y421" i="15"/>
  <c r="Y422" i="15"/>
  <c r="Y423" i="15"/>
  <c r="Y424" i="15"/>
  <c r="Y425" i="15"/>
  <c r="Y426" i="15"/>
  <c r="Y427" i="15"/>
  <c r="Y428" i="15"/>
  <c r="Y429" i="15"/>
  <c r="Y430" i="15"/>
  <c r="Y431" i="15"/>
  <c r="Y432" i="15"/>
  <c r="Y433" i="15"/>
  <c r="Y434" i="15"/>
  <c r="Y435" i="15"/>
  <c r="Y436" i="15"/>
  <c r="Y437" i="15"/>
  <c r="Y438" i="15"/>
  <c r="Y439" i="15"/>
  <c r="Y440" i="15"/>
  <c r="Y441" i="15"/>
  <c r="Y442" i="15"/>
  <c r="Y443" i="15"/>
  <c r="Y444" i="15"/>
  <c r="Y445" i="15"/>
  <c r="Y446" i="15"/>
  <c r="Y447" i="15"/>
  <c r="Y448" i="15"/>
  <c r="Y449" i="15"/>
  <c r="Y450" i="15"/>
  <c r="Y451" i="15"/>
  <c r="Y452" i="15"/>
  <c r="Y453" i="15"/>
  <c r="Y454" i="15"/>
  <c r="Y455" i="15"/>
  <c r="Y456" i="15"/>
  <c r="Y457" i="15"/>
  <c r="Y458" i="15"/>
  <c r="Y459" i="15"/>
  <c r="Y460" i="15"/>
  <c r="Y461" i="15"/>
  <c r="Y462" i="15"/>
  <c r="Y463" i="15"/>
  <c r="Y464" i="15"/>
  <c r="Y465" i="15"/>
  <c r="Y466" i="15"/>
  <c r="Y467" i="15"/>
  <c r="Y468" i="15"/>
  <c r="Y469" i="15"/>
  <c r="Y470" i="15"/>
  <c r="Y471" i="15"/>
  <c r="Y472" i="15"/>
  <c r="Y473" i="15"/>
  <c r="Y474" i="15"/>
  <c r="Y475" i="15"/>
  <c r="Y476" i="15"/>
  <c r="Y477" i="15"/>
  <c r="Y478" i="15"/>
  <c r="Y479" i="15"/>
  <c r="Y480" i="15"/>
  <c r="Y481" i="15"/>
  <c r="Y482" i="15"/>
  <c r="Y483" i="15"/>
  <c r="Y484" i="15"/>
  <c r="Y485" i="15"/>
  <c r="Y486" i="15"/>
  <c r="Y487" i="15"/>
  <c r="Y488" i="15"/>
  <c r="Y489" i="15"/>
  <c r="Y490" i="15"/>
  <c r="Y491" i="15"/>
  <c r="Y492" i="15"/>
  <c r="Y493" i="15"/>
  <c r="Y494" i="15"/>
  <c r="Y495" i="15"/>
  <c r="Y496" i="15"/>
  <c r="Y497" i="15"/>
  <c r="Y498" i="15"/>
  <c r="Y499" i="15"/>
  <c r="Y500" i="15"/>
  <c r="Y501" i="15"/>
  <c r="Y502" i="15"/>
  <c r="Y503" i="15"/>
  <c r="Y504" i="15"/>
  <c r="Y505" i="15"/>
  <c r="Y506" i="15"/>
  <c r="T16" i="22"/>
  <c r="Q16" i="22"/>
  <c r="R16" i="22"/>
  <c r="Z12" i="15"/>
  <c r="Z13" i="15"/>
  <c r="Z14" i="15"/>
  <c r="Z15" i="15"/>
  <c r="Z16" i="15"/>
  <c r="Z17" i="15"/>
  <c r="Z18" i="15"/>
  <c r="Z19" i="15"/>
  <c r="Z20" i="15"/>
  <c r="Z21" i="15"/>
  <c r="Z22" i="15"/>
  <c r="Z23" i="15"/>
  <c r="Z24" i="15"/>
  <c r="Z25" i="15"/>
  <c r="Z26" i="15"/>
  <c r="Z27" i="15"/>
  <c r="Z28" i="15"/>
  <c r="Z29" i="15"/>
  <c r="Z30" i="15"/>
  <c r="Z31" i="15"/>
  <c r="Z32" i="15"/>
  <c r="Z33" i="15"/>
  <c r="Z34" i="15"/>
  <c r="Z35" i="15"/>
  <c r="Z36" i="15"/>
  <c r="Z37" i="15"/>
  <c r="Z38" i="15"/>
  <c r="Z39" i="15"/>
  <c r="Z40" i="15"/>
  <c r="Z41" i="15"/>
  <c r="Z42" i="15"/>
  <c r="Z43" i="15"/>
  <c r="Z44" i="15"/>
  <c r="Z45" i="15"/>
  <c r="Z46" i="15"/>
  <c r="Z47" i="15"/>
  <c r="Z48" i="15"/>
  <c r="Z49" i="15"/>
  <c r="Z50" i="15"/>
  <c r="Z51" i="15"/>
  <c r="Z52" i="15"/>
  <c r="Z53" i="15"/>
  <c r="Z54" i="15"/>
  <c r="Z55" i="15"/>
  <c r="Z56" i="15"/>
  <c r="Z57" i="15"/>
  <c r="Z58" i="15"/>
  <c r="Z59" i="15"/>
  <c r="Z60" i="15"/>
  <c r="Z61" i="15"/>
  <c r="Z62" i="15"/>
  <c r="Z63" i="15"/>
  <c r="Z64" i="15"/>
  <c r="Z65" i="15"/>
  <c r="Z66" i="15"/>
  <c r="Z67" i="15"/>
  <c r="Z68" i="15"/>
  <c r="Z69" i="15"/>
  <c r="Z70" i="15"/>
  <c r="Z71" i="15"/>
  <c r="Z72" i="15"/>
  <c r="Z73" i="15"/>
  <c r="Z74" i="15"/>
  <c r="Z75" i="15"/>
  <c r="Z76" i="15"/>
  <c r="Z77" i="15"/>
  <c r="Z78" i="15"/>
  <c r="Z79" i="15"/>
  <c r="Z80" i="15"/>
  <c r="Z81" i="15"/>
  <c r="Z82" i="15"/>
  <c r="Z83" i="15"/>
  <c r="Z84" i="15"/>
  <c r="Z85" i="15"/>
  <c r="Z86" i="15"/>
  <c r="Z87" i="15"/>
  <c r="Z88" i="15"/>
  <c r="Z89" i="15"/>
  <c r="Z90" i="15"/>
  <c r="Z91" i="15"/>
  <c r="Z92" i="15"/>
  <c r="Z93" i="15"/>
  <c r="Z94" i="15"/>
  <c r="Z95" i="15"/>
  <c r="Z96" i="15"/>
  <c r="Z97" i="15"/>
  <c r="Z98" i="15"/>
  <c r="Z99" i="15"/>
  <c r="Z100" i="15"/>
  <c r="Z101" i="15"/>
  <c r="Z102" i="15"/>
  <c r="Z103" i="15"/>
  <c r="Z104" i="15"/>
  <c r="Z105" i="15"/>
  <c r="Z106" i="15"/>
  <c r="Z107" i="15"/>
  <c r="Z108" i="15"/>
  <c r="Z109" i="15"/>
  <c r="Z110" i="15"/>
  <c r="Z111" i="15"/>
  <c r="Z112" i="15"/>
  <c r="Z113" i="15"/>
  <c r="Z114" i="15"/>
  <c r="Z115" i="15"/>
  <c r="Z116" i="15"/>
  <c r="Z117" i="15"/>
  <c r="Z118" i="15"/>
  <c r="Z119" i="15"/>
  <c r="Z120" i="15"/>
  <c r="Z121" i="15"/>
  <c r="Z122" i="15"/>
  <c r="Z123" i="15"/>
  <c r="Z124" i="15"/>
  <c r="Z125" i="15"/>
  <c r="Z126" i="15"/>
  <c r="Z127" i="15"/>
  <c r="Z128" i="15"/>
  <c r="Z129" i="15"/>
  <c r="Z130" i="15"/>
  <c r="Z131" i="15"/>
  <c r="Z132" i="15"/>
  <c r="Z133" i="15"/>
  <c r="Z134" i="15"/>
  <c r="Z135" i="15"/>
  <c r="Z136" i="15"/>
  <c r="Z137" i="15"/>
  <c r="Z138" i="15"/>
  <c r="Z139" i="15"/>
  <c r="Z140" i="15"/>
  <c r="Z141" i="15"/>
  <c r="Z142" i="15"/>
  <c r="Z143" i="15"/>
  <c r="Z144" i="15"/>
  <c r="Z145" i="15"/>
  <c r="Z146" i="15"/>
  <c r="Z147" i="15"/>
  <c r="Z148" i="15"/>
  <c r="Z149" i="15"/>
  <c r="Z150" i="15"/>
  <c r="Z151" i="15"/>
  <c r="Z152" i="15"/>
  <c r="Z153" i="15"/>
  <c r="Z154" i="15"/>
  <c r="Z155" i="15"/>
  <c r="Z156" i="15"/>
  <c r="Z157" i="15"/>
  <c r="Z158" i="15"/>
  <c r="Z159" i="15"/>
  <c r="Z160" i="15"/>
  <c r="Z161" i="15"/>
  <c r="Z162" i="15"/>
  <c r="Z163" i="15"/>
  <c r="Z164" i="15"/>
  <c r="Z165" i="15"/>
  <c r="Z166" i="15"/>
  <c r="Z167" i="15"/>
  <c r="Z168" i="15"/>
  <c r="Z169" i="15"/>
  <c r="Z170" i="15"/>
  <c r="Z171" i="15"/>
  <c r="Z172" i="15"/>
  <c r="Z173" i="15"/>
  <c r="Z174" i="15"/>
  <c r="Z175" i="15"/>
  <c r="Z176" i="15"/>
  <c r="Z177" i="15"/>
  <c r="Z178" i="15"/>
  <c r="Z179" i="15"/>
  <c r="Z180" i="15"/>
  <c r="Z181" i="15"/>
  <c r="Z182" i="15"/>
  <c r="Z183" i="15"/>
  <c r="Z184" i="15"/>
  <c r="Z185" i="15"/>
  <c r="Z186" i="15"/>
  <c r="Z187" i="15"/>
  <c r="Z188" i="15"/>
  <c r="Z189" i="15"/>
  <c r="Z190" i="15"/>
  <c r="Z191" i="15"/>
  <c r="Z192" i="15"/>
  <c r="Z193" i="15"/>
  <c r="Z194" i="15"/>
  <c r="Z195" i="15"/>
  <c r="Z196" i="15"/>
  <c r="Z197" i="15"/>
  <c r="Z198" i="15"/>
  <c r="Z199" i="15"/>
  <c r="Z200" i="15"/>
  <c r="Z201" i="15"/>
  <c r="Z202" i="15"/>
  <c r="Z203" i="15"/>
  <c r="Z204" i="15"/>
  <c r="Z205" i="15"/>
  <c r="Z206" i="15"/>
  <c r="Z207" i="15"/>
  <c r="Z208" i="15"/>
  <c r="Z209" i="15"/>
  <c r="Z210" i="15"/>
  <c r="Z211" i="15"/>
  <c r="Z212" i="15"/>
  <c r="Z213" i="15"/>
  <c r="Z214" i="15"/>
  <c r="Z215" i="15"/>
  <c r="Z216" i="15"/>
  <c r="Z217" i="15"/>
  <c r="Z218" i="15"/>
  <c r="Z219" i="15"/>
  <c r="Z220" i="15"/>
  <c r="Z221" i="15"/>
  <c r="Z222" i="15"/>
  <c r="Z223" i="15"/>
  <c r="Z224" i="15"/>
  <c r="Z225" i="15"/>
  <c r="Z226" i="15"/>
  <c r="Z227" i="15"/>
  <c r="Z228" i="15"/>
  <c r="Z229" i="15"/>
  <c r="Z230" i="15"/>
  <c r="Z231" i="15"/>
  <c r="Z232" i="15"/>
  <c r="Z233" i="15"/>
  <c r="Z234" i="15"/>
  <c r="Z235" i="15"/>
  <c r="Z236" i="15"/>
  <c r="Z237" i="15"/>
  <c r="Z238" i="15"/>
  <c r="Z239" i="15"/>
  <c r="Z240" i="15"/>
  <c r="Z241" i="15"/>
  <c r="Z242" i="15"/>
  <c r="Z243" i="15"/>
  <c r="Z244" i="15"/>
  <c r="Z245" i="15"/>
  <c r="Z246" i="15"/>
  <c r="Z247" i="15"/>
  <c r="Z248" i="15"/>
  <c r="Z249" i="15"/>
  <c r="Z250" i="15"/>
  <c r="Z251" i="15"/>
  <c r="Z252" i="15"/>
  <c r="Z253" i="15"/>
  <c r="Z254" i="15"/>
  <c r="Z255" i="15"/>
  <c r="Z256" i="15"/>
  <c r="Z257" i="15"/>
  <c r="Z258" i="15"/>
  <c r="Z259" i="15"/>
  <c r="Z260" i="15"/>
  <c r="Z261" i="15"/>
  <c r="Z262" i="15"/>
  <c r="Z263" i="15"/>
  <c r="Z264" i="15"/>
  <c r="Z265" i="15"/>
  <c r="Z266" i="15"/>
  <c r="Z267" i="15"/>
  <c r="Z268" i="15"/>
  <c r="Z269" i="15"/>
  <c r="Z270" i="15"/>
  <c r="Z271" i="15"/>
  <c r="Z272" i="15"/>
  <c r="Z273" i="15"/>
  <c r="Z274" i="15"/>
  <c r="Z275" i="15"/>
  <c r="Z276" i="15"/>
  <c r="Z277" i="15"/>
  <c r="Z278" i="15"/>
  <c r="Z279" i="15"/>
  <c r="Z280" i="15"/>
  <c r="Z281" i="15"/>
  <c r="Z282" i="15"/>
  <c r="Z283" i="15"/>
  <c r="Z284" i="15"/>
  <c r="Z285" i="15"/>
  <c r="Z286" i="15"/>
  <c r="Z287" i="15"/>
  <c r="Z288" i="15"/>
  <c r="Z289" i="15"/>
  <c r="Z290" i="15"/>
  <c r="Z291" i="15"/>
  <c r="Z292" i="15"/>
  <c r="Z293" i="15"/>
  <c r="Z294" i="15"/>
  <c r="Z295" i="15"/>
  <c r="Z296" i="15"/>
  <c r="Z297" i="15"/>
  <c r="Z298" i="15"/>
  <c r="Z299" i="15"/>
  <c r="Z300" i="15"/>
  <c r="Z301" i="15"/>
  <c r="Z302" i="15"/>
  <c r="Z303" i="15"/>
  <c r="Z304" i="15"/>
  <c r="Z305" i="15"/>
  <c r="Z306" i="15"/>
  <c r="Z307" i="15"/>
  <c r="Z308" i="15"/>
  <c r="Z309" i="15"/>
  <c r="Z310" i="15"/>
  <c r="Z311" i="15"/>
  <c r="Z312" i="15"/>
  <c r="Z313" i="15"/>
  <c r="Z314" i="15"/>
  <c r="Z315" i="15"/>
  <c r="Z316" i="15"/>
  <c r="Z317" i="15"/>
  <c r="Z318" i="15"/>
  <c r="Z319" i="15"/>
  <c r="Z320" i="15"/>
  <c r="Z321" i="15"/>
  <c r="Z322" i="15"/>
  <c r="Z323" i="15"/>
  <c r="Z324" i="15"/>
  <c r="Z325" i="15"/>
  <c r="Z326" i="15"/>
  <c r="Z327" i="15"/>
  <c r="Z328" i="15"/>
  <c r="Z329" i="15"/>
  <c r="Z330" i="15"/>
  <c r="Z331" i="15"/>
  <c r="Z332" i="15"/>
  <c r="Z333" i="15"/>
  <c r="Z334" i="15"/>
  <c r="Z335" i="15"/>
  <c r="Z336" i="15"/>
  <c r="Z337" i="15"/>
  <c r="Z338" i="15"/>
  <c r="Z339" i="15"/>
  <c r="Z340" i="15"/>
  <c r="Z341" i="15"/>
  <c r="Z342" i="15"/>
  <c r="Z343" i="15"/>
  <c r="Z344" i="15"/>
  <c r="Z345" i="15"/>
  <c r="Z346" i="15"/>
  <c r="Z347" i="15"/>
  <c r="Z348" i="15"/>
  <c r="Z349" i="15"/>
  <c r="Z350" i="15"/>
  <c r="Z351" i="15"/>
  <c r="Z352" i="15"/>
  <c r="Z353" i="15"/>
  <c r="Z354" i="15"/>
  <c r="Z355" i="15"/>
  <c r="Z356" i="15"/>
  <c r="Z357" i="15"/>
  <c r="Z358" i="15"/>
  <c r="Z359" i="15"/>
  <c r="Z360" i="15"/>
  <c r="Z361" i="15"/>
  <c r="Z362" i="15"/>
  <c r="Z363" i="15"/>
  <c r="Z364" i="15"/>
  <c r="Z365" i="15"/>
  <c r="Z366" i="15"/>
  <c r="Z367" i="15"/>
  <c r="Z368" i="15"/>
  <c r="Z369" i="15"/>
  <c r="Z370" i="15"/>
  <c r="Z371" i="15"/>
  <c r="Z372" i="15"/>
  <c r="Z373" i="15"/>
  <c r="Z374" i="15"/>
  <c r="Z375" i="15"/>
  <c r="Z376" i="15"/>
  <c r="Z377" i="15"/>
  <c r="Z378" i="15"/>
  <c r="Z379" i="15"/>
  <c r="Z380" i="15"/>
  <c r="Z381" i="15"/>
  <c r="Z382" i="15"/>
  <c r="Z383" i="15"/>
  <c r="Z384" i="15"/>
  <c r="Z385" i="15"/>
  <c r="Z386" i="15"/>
  <c r="Z387" i="15"/>
  <c r="Z388" i="15"/>
  <c r="Z389" i="15"/>
  <c r="Z390" i="15"/>
  <c r="Z391" i="15"/>
  <c r="Z392" i="15"/>
  <c r="Z393" i="15"/>
  <c r="Z394" i="15"/>
  <c r="Z395" i="15"/>
  <c r="Z396" i="15"/>
  <c r="Z397" i="15"/>
  <c r="Z398" i="15"/>
  <c r="Z399" i="15"/>
  <c r="Z400" i="15"/>
  <c r="Z401" i="15"/>
  <c r="Z402" i="15"/>
  <c r="Z403" i="15"/>
  <c r="Z404" i="15"/>
  <c r="Z405" i="15"/>
  <c r="Z406" i="15"/>
  <c r="Z407" i="15"/>
  <c r="Z408" i="15"/>
  <c r="Z409" i="15"/>
  <c r="Z410" i="15"/>
  <c r="Z411" i="15"/>
  <c r="Z412" i="15"/>
  <c r="Z413" i="15"/>
  <c r="Z414" i="15"/>
  <c r="Z415" i="15"/>
  <c r="Z416" i="15"/>
  <c r="Z417" i="15"/>
  <c r="Z418" i="15"/>
  <c r="Z419" i="15"/>
  <c r="Z420" i="15"/>
  <c r="Z421" i="15"/>
  <c r="Z422" i="15"/>
  <c r="Z423" i="15"/>
  <c r="Z424" i="15"/>
  <c r="Z425" i="15"/>
  <c r="Z426" i="15"/>
  <c r="Z427" i="15"/>
  <c r="Z428" i="15"/>
  <c r="Z429" i="15"/>
  <c r="Z430" i="15"/>
  <c r="Z431" i="15"/>
  <c r="Z432" i="15"/>
  <c r="Z433" i="15"/>
  <c r="Z434" i="15"/>
  <c r="Z435" i="15"/>
  <c r="Z436" i="15"/>
  <c r="Z437" i="15"/>
  <c r="Z438" i="15"/>
  <c r="Z439" i="15"/>
  <c r="Z440" i="15"/>
  <c r="Z441" i="15"/>
  <c r="Z442" i="15"/>
  <c r="Z443" i="15"/>
  <c r="Z444" i="15"/>
  <c r="Z445" i="15"/>
  <c r="Z446" i="15"/>
  <c r="Z447" i="15"/>
  <c r="Z448" i="15"/>
  <c r="Z449" i="15"/>
  <c r="Z450" i="15"/>
  <c r="Z451" i="15"/>
  <c r="Z452" i="15"/>
  <c r="Z453" i="15"/>
  <c r="Z454" i="15"/>
  <c r="Z455" i="15"/>
  <c r="Z456" i="15"/>
  <c r="Z457" i="15"/>
  <c r="Z458" i="15"/>
  <c r="Z459" i="15"/>
  <c r="Z460" i="15"/>
  <c r="Z461" i="15"/>
  <c r="Z462" i="15"/>
  <c r="Z463" i="15"/>
  <c r="Z464" i="15"/>
  <c r="Z465" i="15"/>
  <c r="Z466" i="15"/>
  <c r="Z467" i="15"/>
  <c r="Z468" i="15"/>
  <c r="Z469" i="15"/>
  <c r="Z470" i="15"/>
  <c r="Z471" i="15"/>
  <c r="Z472" i="15"/>
  <c r="Z473" i="15"/>
  <c r="Z474" i="15"/>
  <c r="Z475" i="15"/>
  <c r="Z476" i="15"/>
  <c r="Z477" i="15"/>
  <c r="Z478" i="15"/>
  <c r="Z479" i="15"/>
  <c r="Z480" i="15"/>
  <c r="Z481" i="15"/>
  <c r="Z482" i="15"/>
  <c r="Z483" i="15"/>
  <c r="Z484" i="15"/>
  <c r="Z485" i="15"/>
  <c r="Z486" i="15"/>
  <c r="Z487" i="15"/>
  <c r="Z488" i="15"/>
  <c r="Z489" i="15"/>
  <c r="Z490" i="15"/>
  <c r="Z491" i="15"/>
  <c r="Z492" i="15"/>
  <c r="Z493" i="15"/>
  <c r="Z494" i="15"/>
  <c r="Z495" i="15"/>
  <c r="Z496" i="15"/>
  <c r="Z497" i="15"/>
  <c r="Z498" i="15"/>
  <c r="Z499" i="15"/>
  <c r="Z500" i="15"/>
  <c r="Z501" i="15"/>
  <c r="Z502" i="15"/>
  <c r="Z503" i="15"/>
  <c r="Z504" i="15"/>
  <c r="Z505" i="15"/>
  <c r="Z506" i="15"/>
  <c r="T17" i="22"/>
  <c r="Q17" i="22"/>
  <c r="R17" i="22"/>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273" i="15"/>
  <c r="AA274" i="15"/>
  <c r="AA275" i="15"/>
  <c r="AA276" i="15"/>
  <c r="AA277" i="15"/>
  <c r="AA278" i="15"/>
  <c r="AA279" i="15"/>
  <c r="AA280" i="15"/>
  <c r="AA281" i="15"/>
  <c r="AA282" i="15"/>
  <c r="AA283" i="15"/>
  <c r="AA284" i="15"/>
  <c r="AA285" i="15"/>
  <c r="AA286" i="15"/>
  <c r="AA287" i="15"/>
  <c r="AA288" i="15"/>
  <c r="AA289" i="15"/>
  <c r="AA290" i="15"/>
  <c r="AA291" i="15"/>
  <c r="AA292" i="15"/>
  <c r="AA293" i="15"/>
  <c r="AA294" i="15"/>
  <c r="AA295" i="15"/>
  <c r="AA296" i="15"/>
  <c r="AA297" i="15"/>
  <c r="AA298" i="15"/>
  <c r="AA299" i="15"/>
  <c r="AA300" i="15"/>
  <c r="AA301" i="15"/>
  <c r="AA302" i="15"/>
  <c r="AA303" i="15"/>
  <c r="AA304" i="15"/>
  <c r="AA305" i="15"/>
  <c r="AA306" i="15"/>
  <c r="AA307" i="15"/>
  <c r="AA308" i="15"/>
  <c r="AA309" i="15"/>
  <c r="AA310" i="15"/>
  <c r="AA311" i="15"/>
  <c r="AA312" i="15"/>
  <c r="AA313" i="15"/>
  <c r="AA314" i="15"/>
  <c r="AA315" i="15"/>
  <c r="AA316" i="15"/>
  <c r="AA317" i="15"/>
  <c r="AA318" i="15"/>
  <c r="AA319" i="15"/>
  <c r="AA320" i="15"/>
  <c r="AA321" i="15"/>
  <c r="AA322" i="15"/>
  <c r="AA323" i="15"/>
  <c r="AA324" i="15"/>
  <c r="AA325" i="15"/>
  <c r="AA326" i="15"/>
  <c r="AA327" i="15"/>
  <c r="AA328" i="15"/>
  <c r="AA329" i="15"/>
  <c r="AA330" i="15"/>
  <c r="AA331" i="15"/>
  <c r="AA332" i="15"/>
  <c r="AA333" i="15"/>
  <c r="AA334" i="15"/>
  <c r="AA335" i="15"/>
  <c r="AA336" i="15"/>
  <c r="AA337" i="15"/>
  <c r="AA338" i="15"/>
  <c r="AA339" i="15"/>
  <c r="AA340" i="15"/>
  <c r="AA341" i="15"/>
  <c r="AA342" i="15"/>
  <c r="AA343" i="15"/>
  <c r="AA344" i="15"/>
  <c r="AA345" i="15"/>
  <c r="AA346" i="15"/>
  <c r="AA347" i="15"/>
  <c r="AA348" i="15"/>
  <c r="AA349" i="15"/>
  <c r="AA350" i="15"/>
  <c r="AA351" i="15"/>
  <c r="AA352" i="15"/>
  <c r="AA353" i="15"/>
  <c r="AA354" i="15"/>
  <c r="AA355" i="15"/>
  <c r="AA356" i="15"/>
  <c r="AA357" i="15"/>
  <c r="AA358" i="15"/>
  <c r="AA359" i="15"/>
  <c r="AA360" i="15"/>
  <c r="AA361" i="15"/>
  <c r="AA362" i="15"/>
  <c r="AA363" i="15"/>
  <c r="AA364" i="15"/>
  <c r="AA365" i="15"/>
  <c r="AA366" i="15"/>
  <c r="AA367" i="15"/>
  <c r="AA368" i="15"/>
  <c r="AA369" i="15"/>
  <c r="AA370" i="15"/>
  <c r="AA371" i="15"/>
  <c r="AA372" i="15"/>
  <c r="AA373" i="15"/>
  <c r="AA374" i="15"/>
  <c r="AA375" i="15"/>
  <c r="AA376" i="15"/>
  <c r="AA377" i="15"/>
  <c r="AA378" i="15"/>
  <c r="AA379" i="15"/>
  <c r="AA380" i="15"/>
  <c r="AA381" i="15"/>
  <c r="AA382" i="15"/>
  <c r="AA383" i="15"/>
  <c r="AA384" i="15"/>
  <c r="AA385" i="15"/>
  <c r="AA386" i="15"/>
  <c r="AA387" i="15"/>
  <c r="AA388" i="15"/>
  <c r="AA389" i="15"/>
  <c r="AA390" i="15"/>
  <c r="AA391" i="15"/>
  <c r="AA392" i="15"/>
  <c r="AA393" i="15"/>
  <c r="AA394" i="15"/>
  <c r="AA395" i="15"/>
  <c r="AA396" i="15"/>
  <c r="AA397" i="15"/>
  <c r="AA398" i="15"/>
  <c r="AA399" i="15"/>
  <c r="AA400" i="15"/>
  <c r="AA401" i="15"/>
  <c r="AA402" i="15"/>
  <c r="AA403" i="15"/>
  <c r="AA404" i="15"/>
  <c r="AA405" i="15"/>
  <c r="AA406" i="15"/>
  <c r="AA407" i="15"/>
  <c r="AA408" i="15"/>
  <c r="AA409" i="15"/>
  <c r="AA410" i="15"/>
  <c r="AA411" i="15"/>
  <c r="AA412" i="15"/>
  <c r="AA413" i="15"/>
  <c r="AA414" i="15"/>
  <c r="AA415" i="15"/>
  <c r="AA416" i="15"/>
  <c r="AA417" i="15"/>
  <c r="AA418" i="15"/>
  <c r="AA419" i="15"/>
  <c r="AA420" i="15"/>
  <c r="AA421" i="15"/>
  <c r="AA422" i="15"/>
  <c r="AA423" i="15"/>
  <c r="AA424" i="15"/>
  <c r="AA425" i="15"/>
  <c r="AA426" i="15"/>
  <c r="AA427" i="15"/>
  <c r="AA428" i="15"/>
  <c r="AA429" i="15"/>
  <c r="AA430" i="15"/>
  <c r="AA431" i="15"/>
  <c r="AA432" i="15"/>
  <c r="AA433" i="15"/>
  <c r="AA434" i="15"/>
  <c r="AA435" i="15"/>
  <c r="AA436" i="15"/>
  <c r="AA437" i="15"/>
  <c r="AA438" i="15"/>
  <c r="AA439" i="15"/>
  <c r="AA440" i="15"/>
  <c r="AA441" i="15"/>
  <c r="AA442" i="15"/>
  <c r="AA443" i="15"/>
  <c r="AA444" i="15"/>
  <c r="AA445" i="15"/>
  <c r="AA446" i="15"/>
  <c r="AA447" i="15"/>
  <c r="AA448" i="15"/>
  <c r="AA449" i="15"/>
  <c r="AA450" i="15"/>
  <c r="AA451" i="15"/>
  <c r="AA452" i="15"/>
  <c r="AA453" i="15"/>
  <c r="AA454" i="15"/>
  <c r="AA455" i="15"/>
  <c r="AA456" i="15"/>
  <c r="AA457" i="15"/>
  <c r="AA458" i="15"/>
  <c r="AA459" i="15"/>
  <c r="AA460" i="15"/>
  <c r="AA461" i="15"/>
  <c r="AA462" i="15"/>
  <c r="AA463" i="15"/>
  <c r="AA464" i="15"/>
  <c r="AA465" i="15"/>
  <c r="AA466" i="15"/>
  <c r="AA467" i="15"/>
  <c r="AA468" i="15"/>
  <c r="AA469" i="15"/>
  <c r="AA470" i="15"/>
  <c r="AA471" i="15"/>
  <c r="AA472" i="15"/>
  <c r="AA473" i="15"/>
  <c r="AA474" i="15"/>
  <c r="AA475" i="15"/>
  <c r="AA476" i="15"/>
  <c r="AA477" i="15"/>
  <c r="AA478" i="15"/>
  <c r="AA479" i="15"/>
  <c r="AA480" i="15"/>
  <c r="AA481" i="15"/>
  <c r="AA482" i="15"/>
  <c r="AA483" i="15"/>
  <c r="AA484" i="15"/>
  <c r="AA485" i="15"/>
  <c r="AA486" i="15"/>
  <c r="AA487" i="15"/>
  <c r="AA488" i="15"/>
  <c r="AA489" i="15"/>
  <c r="AA490" i="15"/>
  <c r="AA491" i="15"/>
  <c r="AA492" i="15"/>
  <c r="AA493" i="15"/>
  <c r="AA494" i="15"/>
  <c r="AA495" i="15"/>
  <c r="AA496" i="15"/>
  <c r="AA497" i="15"/>
  <c r="AA498" i="15"/>
  <c r="AA499" i="15"/>
  <c r="AA500" i="15"/>
  <c r="AA501" i="15"/>
  <c r="AA502" i="15"/>
  <c r="AA503" i="15"/>
  <c r="AA504" i="15"/>
  <c r="AA505" i="15"/>
  <c r="AA506" i="15"/>
  <c r="T18" i="22"/>
  <c r="Q18" i="22"/>
  <c r="R18" i="22"/>
  <c r="AB12" i="15"/>
  <c r="AB13" i="15"/>
  <c r="AB14" i="15"/>
  <c r="AB15" i="15"/>
  <c r="AB16" i="15"/>
  <c r="AB17" i="15"/>
  <c r="AB18" i="15"/>
  <c r="AB19" i="15"/>
  <c r="AB20" i="15"/>
  <c r="AB21" i="15"/>
  <c r="AB22" i="15"/>
  <c r="AB23" i="15"/>
  <c r="AB24" i="15"/>
  <c r="AB25" i="15"/>
  <c r="AB26" i="15"/>
  <c r="AB27" i="15"/>
  <c r="AB28" i="15"/>
  <c r="AB29" i="15"/>
  <c r="AB30" i="15"/>
  <c r="AB31" i="15"/>
  <c r="AB32" i="15"/>
  <c r="AB33" i="15"/>
  <c r="AB34" i="15"/>
  <c r="AB35" i="15"/>
  <c r="AB36" i="15"/>
  <c r="AB37" i="15"/>
  <c r="AB38" i="15"/>
  <c r="AB39" i="15"/>
  <c r="AB40" i="15"/>
  <c r="AB41" i="15"/>
  <c r="AB42" i="15"/>
  <c r="AB43" i="15"/>
  <c r="AB44" i="15"/>
  <c r="AB45" i="15"/>
  <c r="AB46" i="15"/>
  <c r="AB47" i="15"/>
  <c r="AB48" i="15"/>
  <c r="AB49" i="15"/>
  <c r="AB50" i="15"/>
  <c r="AB51" i="15"/>
  <c r="AB52" i="15"/>
  <c r="AB53" i="15"/>
  <c r="AB54" i="15"/>
  <c r="AB55" i="15"/>
  <c r="AB56" i="15"/>
  <c r="AB57" i="15"/>
  <c r="AB58" i="15"/>
  <c r="AB59" i="15"/>
  <c r="AB60" i="15"/>
  <c r="AB61" i="15"/>
  <c r="AB62" i="15"/>
  <c r="AB63" i="15"/>
  <c r="AB64" i="15"/>
  <c r="AB65" i="15"/>
  <c r="AB66" i="15"/>
  <c r="AB67" i="15"/>
  <c r="AB68" i="15"/>
  <c r="AB69" i="15"/>
  <c r="AB70" i="15"/>
  <c r="AB71" i="15"/>
  <c r="AB72" i="15"/>
  <c r="AB73" i="15"/>
  <c r="AB74" i="15"/>
  <c r="AB75" i="15"/>
  <c r="AB76" i="15"/>
  <c r="AB77" i="15"/>
  <c r="AB78" i="15"/>
  <c r="AB79" i="15"/>
  <c r="AB80" i="15"/>
  <c r="AB81" i="15"/>
  <c r="AB82" i="15"/>
  <c r="AB83" i="15"/>
  <c r="AB84" i="15"/>
  <c r="AB85" i="15"/>
  <c r="AB86" i="15"/>
  <c r="AB87" i="15"/>
  <c r="AB88" i="15"/>
  <c r="AB89" i="15"/>
  <c r="AB90" i="15"/>
  <c r="AB91" i="15"/>
  <c r="AB92" i="15"/>
  <c r="AB93" i="15"/>
  <c r="AB94" i="15"/>
  <c r="AB95" i="15"/>
  <c r="AB96" i="15"/>
  <c r="AB97" i="15"/>
  <c r="AB98" i="15"/>
  <c r="AB99" i="15"/>
  <c r="AB100" i="15"/>
  <c r="AB101" i="15"/>
  <c r="AB102" i="15"/>
  <c r="AB103" i="15"/>
  <c r="AB104" i="15"/>
  <c r="AB105" i="15"/>
  <c r="AB106" i="15"/>
  <c r="AB107" i="15"/>
  <c r="AB108" i="15"/>
  <c r="AB109" i="15"/>
  <c r="AB110" i="15"/>
  <c r="AB111" i="15"/>
  <c r="AB112" i="15"/>
  <c r="AB113" i="15"/>
  <c r="AB114" i="15"/>
  <c r="AB115" i="15"/>
  <c r="AB116" i="15"/>
  <c r="AB117" i="15"/>
  <c r="AB118" i="15"/>
  <c r="AB119" i="15"/>
  <c r="AB120" i="15"/>
  <c r="AB121" i="15"/>
  <c r="AB122" i="15"/>
  <c r="AB123" i="15"/>
  <c r="AB124" i="15"/>
  <c r="AB125" i="15"/>
  <c r="AB126" i="15"/>
  <c r="AB127" i="15"/>
  <c r="AB128" i="15"/>
  <c r="AB129" i="15"/>
  <c r="AB130" i="15"/>
  <c r="AB131" i="15"/>
  <c r="AB132" i="15"/>
  <c r="AB133" i="15"/>
  <c r="AB134" i="15"/>
  <c r="AB135" i="15"/>
  <c r="AB136" i="15"/>
  <c r="AB137" i="15"/>
  <c r="AB138" i="15"/>
  <c r="AB139" i="15"/>
  <c r="AB140" i="15"/>
  <c r="AB141" i="15"/>
  <c r="AB142" i="15"/>
  <c r="AB143" i="15"/>
  <c r="AB144" i="15"/>
  <c r="AB145" i="15"/>
  <c r="AB146" i="15"/>
  <c r="AB147" i="15"/>
  <c r="AB148" i="15"/>
  <c r="AB149" i="15"/>
  <c r="AB150" i="15"/>
  <c r="AB151" i="15"/>
  <c r="AB152" i="15"/>
  <c r="AB153" i="15"/>
  <c r="AB154" i="15"/>
  <c r="AB155" i="15"/>
  <c r="AB156" i="15"/>
  <c r="AB157" i="15"/>
  <c r="AB158" i="15"/>
  <c r="AB159" i="15"/>
  <c r="AB160" i="15"/>
  <c r="AB161" i="15"/>
  <c r="AB162" i="15"/>
  <c r="AB163" i="15"/>
  <c r="AB164" i="15"/>
  <c r="AB165" i="15"/>
  <c r="AB166" i="15"/>
  <c r="AB167" i="15"/>
  <c r="AB168" i="15"/>
  <c r="AB169" i="15"/>
  <c r="AB170" i="15"/>
  <c r="AB171" i="15"/>
  <c r="AB172" i="15"/>
  <c r="AB173" i="15"/>
  <c r="AB174" i="15"/>
  <c r="AB175" i="15"/>
  <c r="AB176" i="15"/>
  <c r="AB177" i="15"/>
  <c r="AB178" i="15"/>
  <c r="AB179" i="15"/>
  <c r="AB180" i="15"/>
  <c r="AB181" i="15"/>
  <c r="AB182" i="15"/>
  <c r="AB183" i="15"/>
  <c r="AB184" i="15"/>
  <c r="AB185" i="15"/>
  <c r="AB186" i="15"/>
  <c r="AB187" i="15"/>
  <c r="AB188" i="15"/>
  <c r="AB189" i="15"/>
  <c r="AB190" i="15"/>
  <c r="AB191" i="15"/>
  <c r="AB192" i="15"/>
  <c r="AB193" i="15"/>
  <c r="AB194" i="15"/>
  <c r="AB195" i="15"/>
  <c r="AB196" i="15"/>
  <c r="AB197" i="15"/>
  <c r="AB198" i="15"/>
  <c r="AB199" i="15"/>
  <c r="AB200" i="15"/>
  <c r="AB201" i="15"/>
  <c r="AB202" i="15"/>
  <c r="AB203" i="15"/>
  <c r="AB204" i="15"/>
  <c r="AB205" i="15"/>
  <c r="AB206" i="15"/>
  <c r="AB207" i="15"/>
  <c r="AB208" i="15"/>
  <c r="AB209" i="15"/>
  <c r="AB210" i="15"/>
  <c r="AB211" i="15"/>
  <c r="AB212" i="15"/>
  <c r="AB213" i="15"/>
  <c r="AB214" i="15"/>
  <c r="AB215" i="15"/>
  <c r="AB216" i="15"/>
  <c r="AB217" i="15"/>
  <c r="AB218" i="15"/>
  <c r="AB219" i="15"/>
  <c r="AB220" i="15"/>
  <c r="AB221" i="15"/>
  <c r="AB222" i="15"/>
  <c r="AB223" i="15"/>
  <c r="AB224" i="15"/>
  <c r="AB225" i="15"/>
  <c r="AB226" i="15"/>
  <c r="AB227" i="15"/>
  <c r="AB228" i="15"/>
  <c r="AB229" i="15"/>
  <c r="AB230" i="15"/>
  <c r="AB231" i="15"/>
  <c r="AB232" i="15"/>
  <c r="AB233" i="15"/>
  <c r="AB234" i="15"/>
  <c r="AB235" i="15"/>
  <c r="AB236" i="15"/>
  <c r="AB237" i="15"/>
  <c r="AB238" i="15"/>
  <c r="AB239" i="15"/>
  <c r="AB240" i="15"/>
  <c r="AB241" i="15"/>
  <c r="AB242" i="15"/>
  <c r="AB243" i="15"/>
  <c r="AB244" i="15"/>
  <c r="AB245" i="15"/>
  <c r="AB246" i="15"/>
  <c r="AB247" i="15"/>
  <c r="AB248" i="15"/>
  <c r="AB249" i="15"/>
  <c r="AB250" i="15"/>
  <c r="AB251" i="15"/>
  <c r="AB252" i="15"/>
  <c r="AB253" i="15"/>
  <c r="AB254" i="15"/>
  <c r="AB255" i="15"/>
  <c r="AB256" i="15"/>
  <c r="AB257" i="15"/>
  <c r="AB258" i="15"/>
  <c r="AB259" i="15"/>
  <c r="AB260" i="15"/>
  <c r="AB261" i="15"/>
  <c r="AB262" i="15"/>
  <c r="AB263" i="15"/>
  <c r="AB264" i="15"/>
  <c r="AB265" i="15"/>
  <c r="AB266" i="15"/>
  <c r="AB267" i="15"/>
  <c r="AB268" i="15"/>
  <c r="AB269" i="15"/>
  <c r="AB270" i="15"/>
  <c r="AB271" i="15"/>
  <c r="AB272" i="15"/>
  <c r="AB273" i="15"/>
  <c r="AB274" i="15"/>
  <c r="AB275" i="15"/>
  <c r="AB276" i="15"/>
  <c r="AB277" i="15"/>
  <c r="AB278" i="15"/>
  <c r="AB279" i="15"/>
  <c r="AB280" i="15"/>
  <c r="AB281" i="15"/>
  <c r="AB282" i="15"/>
  <c r="AB283" i="15"/>
  <c r="AB284" i="15"/>
  <c r="AB285" i="15"/>
  <c r="AB286" i="15"/>
  <c r="AB287" i="15"/>
  <c r="AB288" i="15"/>
  <c r="AB289" i="15"/>
  <c r="AB290" i="15"/>
  <c r="AB291" i="15"/>
  <c r="AB292" i="15"/>
  <c r="AB293" i="15"/>
  <c r="AB294" i="15"/>
  <c r="AB295" i="15"/>
  <c r="AB296" i="15"/>
  <c r="AB297" i="15"/>
  <c r="AB298" i="15"/>
  <c r="AB299" i="15"/>
  <c r="AB300" i="15"/>
  <c r="AB301" i="15"/>
  <c r="AB302" i="15"/>
  <c r="AB303" i="15"/>
  <c r="AB304" i="15"/>
  <c r="AB305" i="15"/>
  <c r="AB306" i="15"/>
  <c r="AB307" i="15"/>
  <c r="AB308" i="15"/>
  <c r="AB309" i="15"/>
  <c r="AB310" i="15"/>
  <c r="AB311" i="15"/>
  <c r="AB312" i="15"/>
  <c r="AB313" i="15"/>
  <c r="AB314" i="15"/>
  <c r="AB315" i="15"/>
  <c r="AB316" i="15"/>
  <c r="AB317" i="15"/>
  <c r="AB318" i="15"/>
  <c r="AB319" i="15"/>
  <c r="AB320" i="15"/>
  <c r="AB321" i="15"/>
  <c r="AB322" i="15"/>
  <c r="AB323" i="15"/>
  <c r="AB324" i="15"/>
  <c r="AB325" i="15"/>
  <c r="AB326" i="15"/>
  <c r="AB327" i="15"/>
  <c r="AB328" i="15"/>
  <c r="AB329" i="15"/>
  <c r="AB330" i="15"/>
  <c r="AB331" i="15"/>
  <c r="AB332" i="15"/>
  <c r="AB333" i="15"/>
  <c r="AB334" i="15"/>
  <c r="AB335" i="15"/>
  <c r="AB336" i="15"/>
  <c r="AB337" i="15"/>
  <c r="AB338" i="15"/>
  <c r="AB339" i="15"/>
  <c r="AB340" i="15"/>
  <c r="AB341" i="15"/>
  <c r="AB342" i="15"/>
  <c r="AB343" i="15"/>
  <c r="AB344" i="15"/>
  <c r="AB345" i="15"/>
  <c r="AB346" i="15"/>
  <c r="AB347" i="15"/>
  <c r="AB348" i="15"/>
  <c r="AB349" i="15"/>
  <c r="AB350" i="15"/>
  <c r="AB351" i="15"/>
  <c r="AB352" i="15"/>
  <c r="AB353" i="15"/>
  <c r="AB354" i="15"/>
  <c r="AB355" i="15"/>
  <c r="AB356" i="15"/>
  <c r="AB357" i="15"/>
  <c r="AB358" i="15"/>
  <c r="AB359" i="15"/>
  <c r="AB360" i="15"/>
  <c r="AB361" i="15"/>
  <c r="AB362" i="15"/>
  <c r="AB363" i="15"/>
  <c r="AB364" i="15"/>
  <c r="AB365" i="15"/>
  <c r="AB366" i="15"/>
  <c r="AB367" i="15"/>
  <c r="AB368" i="15"/>
  <c r="AB369" i="15"/>
  <c r="AB370" i="15"/>
  <c r="AB371" i="15"/>
  <c r="AB372" i="15"/>
  <c r="AB373" i="15"/>
  <c r="AB374" i="15"/>
  <c r="AB375" i="15"/>
  <c r="AB376" i="15"/>
  <c r="AB377" i="15"/>
  <c r="AB378" i="15"/>
  <c r="AB379" i="15"/>
  <c r="AB380" i="15"/>
  <c r="AB381" i="15"/>
  <c r="AB382" i="15"/>
  <c r="AB383" i="15"/>
  <c r="AB384" i="15"/>
  <c r="AB385" i="15"/>
  <c r="AB386" i="15"/>
  <c r="AB387" i="15"/>
  <c r="AB388" i="15"/>
  <c r="AB389" i="15"/>
  <c r="AB390" i="15"/>
  <c r="AB391" i="15"/>
  <c r="AB392" i="15"/>
  <c r="AB393" i="15"/>
  <c r="AB394" i="15"/>
  <c r="AB395" i="15"/>
  <c r="AB396" i="15"/>
  <c r="AB397" i="15"/>
  <c r="AB398" i="15"/>
  <c r="AB399" i="15"/>
  <c r="AB400" i="15"/>
  <c r="AB401" i="15"/>
  <c r="AB402" i="15"/>
  <c r="AB403" i="15"/>
  <c r="AB404" i="15"/>
  <c r="AB405" i="15"/>
  <c r="AB406" i="15"/>
  <c r="AB407" i="15"/>
  <c r="AB408" i="15"/>
  <c r="AB409" i="15"/>
  <c r="AB410" i="15"/>
  <c r="AB411" i="15"/>
  <c r="AB412" i="15"/>
  <c r="AB413" i="15"/>
  <c r="AB414" i="15"/>
  <c r="AB415" i="15"/>
  <c r="AB416" i="15"/>
  <c r="AB417" i="15"/>
  <c r="AB418" i="15"/>
  <c r="AB419" i="15"/>
  <c r="AB420" i="15"/>
  <c r="AB421" i="15"/>
  <c r="AB422" i="15"/>
  <c r="AB423" i="15"/>
  <c r="AB424" i="15"/>
  <c r="AB425" i="15"/>
  <c r="AB426" i="15"/>
  <c r="AB427" i="15"/>
  <c r="AB428" i="15"/>
  <c r="AB429" i="15"/>
  <c r="AB430" i="15"/>
  <c r="AB431" i="15"/>
  <c r="AB432" i="15"/>
  <c r="AB433" i="15"/>
  <c r="AB434" i="15"/>
  <c r="AB435" i="15"/>
  <c r="AB436" i="15"/>
  <c r="AB437" i="15"/>
  <c r="AB438" i="15"/>
  <c r="AB439" i="15"/>
  <c r="AB440" i="15"/>
  <c r="AB441" i="15"/>
  <c r="AB442" i="15"/>
  <c r="AB443" i="15"/>
  <c r="AB444" i="15"/>
  <c r="AB445" i="15"/>
  <c r="AB446" i="15"/>
  <c r="AB447" i="15"/>
  <c r="AB448" i="15"/>
  <c r="AB449" i="15"/>
  <c r="AB450" i="15"/>
  <c r="AB451" i="15"/>
  <c r="AB452" i="15"/>
  <c r="AB453" i="15"/>
  <c r="AB454" i="15"/>
  <c r="AB455" i="15"/>
  <c r="AB456" i="15"/>
  <c r="AB457" i="15"/>
  <c r="AB458" i="15"/>
  <c r="AB459" i="15"/>
  <c r="AB460" i="15"/>
  <c r="AB461" i="15"/>
  <c r="AB462" i="15"/>
  <c r="AB463" i="15"/>
  <c r="AB464" i="15"/>
  <c r="AB465" i="15"/>
  <c r="AB466" i="15"/>
  <c r="AB467" i="15"/>
  <c r="AB468" i="15"/>
  <c r="AB469" i="15"/>
  <c r="AB470" i="15"/>
  <c r="AB471" i="15"/>
  <c r="AB472" i="15"/>
  <c r="AB473" i="15"/>
  <c r="AB474" i="15"/>
  <c r="AB475" i="15"/>
  <c r="AB476" i="15"/>
  <c r="AB477" i="15"/>
  <c r="AB478" i="15"/>
  <c r="AB479" i="15"/>
  <c r="AB480" i="15"/>
  <c r="AB481" i="15"/>
  <c r="AB482" i="15"/>
  <c r="AB483" i="15"/>
  <c r="AB484" i="15"/>
  <c r="AB485" i="15"/>
  <c r="AB486" i="15"/>
  <c r="AB487" i="15"/>
  <c r="AB488" i="15"/>
  <c r="AB489" i="15"/>
  <c r="AB490" i="15"/>
  <c r="AB491" i="15"/>
  <c r="AB492" i="15"/>
  <c r="AB493" i="15"/>
  <c r="AB494" i="15"/>
  <c r="AB495" i="15"/>
  <c r="AB496" i="15"/>
  <c r="AB497" i="15"/>
  <c r="AB498" i="15"/>
  <c r="AB499" i="15"/>
  <c r="AB500" i="15"/>
  <c r="AB501" i="15"/>
  <c r="AB502" i="15"/>
  <c r="AB503" i="15"/>
  <c r="AB504" i="15"/>
  <c r="AB505" i="15"/>
  <c r="AB506" i="15"/>
  <c r="T19" i="22"/>
  <c r="Q19" i="22"/>
  <c r="R19" i="22"/>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D356" i="15"/>
  <c r="D357" i="15"/>
  <c r="D358" i="15"/>
  <c r="D359" i="15"/>
  <c r="D360" i="15"/>
  <c r="D361" i="15"/>
  <c r="D362" i="15"/>
  <c r="D363" i="15"/>
  <c r="D364" i="15"/>
  <c r="D365" i="15"/>
  <c r="D366" i="15"/>
  <c r="D367" i="15"/>
  <c r="D368" i="15"/>
  <c r="D369" i="15"/>
  <c r="D370" i="15"/>
  <c r="D371" i="15"/>
  <c r="D372" i="15"/>
  <c r="D373" i="15"/>
  <c r="D374" i="15"/>
  <c r="D375" i="15"/>
  <c r="D376" i="15"/>
  <c r="D377" i="15"/>
  <c r="D378" i="15"/>
  <c r="D379" i="15"/>
  <c r="D380" i="15"/>
  <c r="D381" i="15"/>
  <c r="D382" i="15"/>
  <c r="D383" i="15"/>
  <c r="D384" i="15"/>
  <c r="D385" i="15"/>
  <c r="D386" i="15"/>
  <c r="D387" i="15"/>
  <c r="D388" i="15"/>
  <c r="D389" i="15"/>
  <c r="D390" i="15"/>
  <c r="D391" i="15"/>
  <c r="D392" i="15"/>
  <c r="D393" i="15"/>
  <c r="D394" i="15"/>
  <c r="D395" i="15"/>
  <c r="D396" i="15"/>
  <c r="D397" i="15"/>
  <c r="D398" i="15"/>
  <c r="D399" i="15"/>
  <c r="D400" i="15"/>
  <c r="D401" i="15"/>
  <c r="D402" i="15"/>
  <c r="D403" i="15"/>
  <c r="D404" i="15"/>
  <c r="D405" i="15"/>
  <c r="D406" i="15"/>
  <c r="D407" i="15"/>
  <c r="D408" i="15"/>
  <c r="D409" i="15"/>
  <c r="D410" i="15"/>
  <c r="D411" i="15"/>
  <c r="D412" i="15"/>
  <c r="D413" i="15"/>
  <c r="D414" i="15"/>
  <c r="D415" i="15"/>
  <c r="D416" i="15"/>
  <c r="D417" i="15"/>
  <c r="D418" i="15"/>
  <c r="D419" i="15"/>
  <c r="D420" i="15"/>
  <c r="D421" i="15"/>
  <c r="D422" i="15"/>
  <c r="D423" i="15"/>
  <c r="D424" i="15"/>
  <c r="D425" i="15"/>
  <c r="D426" i="15"/>
  <c r="D427" i="15"/>
  <c r="D428" i="15"/>
  <c r="D429" i="15"/>
  <c r="D430" i="15"/>
  <c r="D431" i="15"/>
  <c r="D432" i="15"/>
  <c r="D433" i="15"/>
  <c r="D434" i="15"/>
  <c r="D435" i="15"/>
  <c r="D436" i="15"/>
  <c r="D437" i="15"/>
  <c r="D438" i="15"/>
  <c r="D439" i="15"/>
  <c r="D440" i="15"/>
  <c r="D441" i="15"/>
  <c r="D442" i="15"/>
  <c r="D443" i="15"/>
  <c r="D444" i="15"/>
  <c r="D445" i="15"/>
  <c r="D446" i="15"/>
  <c r="D447" i="15"/>
  <c r="D448" i="15"/>
  <c r="D449" i="15"/>
  <c r="D450" i="15"/>
  <c r="D451" i="15"/>
  <c r="D452" i="15"/>
  <c r="D453" i="15"/>
  <c r="D454" i="15"/>
  <c r="D455" i="15"/>
  <c r="D456" i="15"/>
  <c r="D457" i="15"/>
  <c r="D458" i="15"/>
  <c r="D459" i="15"/>
  <c r="D460" i="15"/>
  <c r="D461" i="15"/>
  <c r="D462" i="15"/>
  <c r="D463" i="15"/>
  <c r="D464" i="15"/>
  <c r="D465" i="15"/>
  <c r="D466" i="15"/>
  <c r="D467" i="15"/>
  <c r="D468" i="15"/>
  <c r="D469" i="15"/>
  <c r="D470" i="15"/>
  <c r="D471" i="15"/>
  <c r="D472" i="15"/>
  <c r="D473" i="15"/>
  <c r="D474" i="15"/>
  <c r="D475" i="15"/>
  <c r="D476" i="15"/>
  <c r="D477" i="15"/>
  <c r="D478" i="15"/>
  <c r="D479" i="15"/>
  <c r="D480" i="15"/>
  <c r="D481" i="15"/>
  <c r="D482" i="15"/>
  <c r="D483" i="15"/>
  <c r="D484" i="15"/>
  <c r="D485" i="15"/>
  <c r="D486" i="15"/>
  <c r="D487" i="15"/>
  <c r="D488" i="15"/>
  <c r="D489" i="15"/>
  <c r="D490" i="15"/>
  <c r="D491" i="15"/>
  <c r="D492" i="15"/>
  <c r="D493" i="15"/>
  <c r="D494" i="15"/>
  <c r="D495" i="15"/>
  <c r="D496" i="15"/>
  <c r="D497" i="15"/>
  <c r="D498" i="15"/>
  <c r="D499" i="15"/>
  <c r="D500" i="15"/>
  <c r="D501" i="15"/>
  <c r="D502" i="15"/>
  <c r="D503" i="15"/>
  <c r="D504" i="15"/>
  <c r="D505" i="15"/>
  <c r="D506" i="15"/>
  <c r="T20" i="22"/>
  <c r="Q20" i="22"/>
  <c r="R20" i="22"/>
  <c r="W6" i="22"/>
  <c r="S5" i="22"/>
  <c r="S6" i="22"/>
  <c r="S7" i="22"/>
  <c r="S8" i="22"/>
  <c r="S9" i="22"/>
  <c r="S10" i="22"/>
  <c r="S11" i="22"/>
  <c r="S12" i="22"/>
  <c r="S13" i="22"/>
  <c r="S14" i="22"/>
  <c r="S15" i="22"/>
  <c r="S16" i="22"/>
  <c r="S18" i="22"/>
  <c r="S19" i="22"/>
  <c r="X6" i="22"/>
  <c r="W7" i="22"/>
  <c r="X7" i="22"/>
  <c r="W8" i="22"/>
  <c r="X8" i="22"/>
  <c r="W9" i="22"/>
  <c r="X9" i="22"/>
  <c r="W5" i="22"/>
  <c r="X5" i="22"/>
  <c r="F8" i="17"/>
  <c r="B6" i="22"/>
  <c r="H6" i="22"/>
  <c r="K6" i="22"/>
  <c r="I7" i="17"/>
  <c r="N6" i="22"/>
  <c r="K8" i="21"/>
  <c r="L8" i="21"/>
  <c r="K9" i="21"/>
  <c r="L9" i="21"/>
  <c r="K10" i="21"/>
  <c r="L10" i="21"/>
  <c r="K11" i="21"/>
  <c r="L11" i="21"/>
  <c r="K12" i="21"/>
  <c r="L12" i="21"/>
  <c r="K13" i="21"/>
  <c r="L13" i="21"/>
  <c r="K14" i="21"/>
  <c r="L14" i="21"/>
  <c r="K15" i="21"/>
  <c r="L15" i="21"/>
  <c r="K16" i="21"/>
  <c r="L16" i="21"/>
  <c r="K17" i="21"/>
  <c r="L17" i="21"/>
  <c r="C10" i="17"/>
  <c r="C11" i="17"/>
  <c r="C12" i="17"/>
  <c r="C13" i="17"/>
  <c r="C14" i="17"/>
  <c r="C15" i="17"/>
  <c r="C16" i="17"/>
  <c r="C17" i="17"/>
  <c r="C18" i="17"/>
  <c r="C19" i="17"/>
  <c r="C20" i="17"/>
  <c r="C21" i="17"/>
  <c r="C22" i="17"/>
  <c r="C23" i="17"/>
  <c r="C24" i="17"/>
  <c r="C25" i="17"/>
  <c r="C26" i="17"/>
  <c r="C27" i="17"/>
  <c r="C28" i="17"/>
  <c r="C9" i="17"/>
  <c r="B10" i="17"/>
  <c r="B11" i="17"/>
  <c r="B12" i="17"/>
  <c r="B13" i="17"/>
  <c r="B14" i="17"/>
  <c r="B15" i="17"/>
  <c r="B16" i="17"/>
  <c r="B17" i="17"/>
  <c r="B18" i="17"/>
  <c r="B19" i="17"/>
  <c r="B20" i="17"/>
  <c r="B21" i="17"/>
  <c r="B22" i="17"/>
  <c r="B23" i="17"/>
  <c r="B24" i="17"/>
  <c r="B25" i="17"/>
  <c r="B26" i="17"/>
  <c r="B27" i="17"/>
  <c r="B28" i="17"/>
  <c r="B9" i="17"/>
  <c r="G8" i="3"/>
  <c r="G9" i="3"/>
  <c r="G10" i="3"/>
  <c r="G11" i="3"/>
  <c r="G12" i="3"/>
  <c r="G13" i="3"/>
  <c r="G14" i="3"/>
  <c r="G15" i="3"/>
  <c r="G16" i="3"/>
  <c r="G17" i="3"/>
  <c r="G18" i="3"/>
  <c r="G19" i="3"/>
  <c r="G20" i="3"/>
  <c r="G21" i="3"/>
  <c r="G22" i="3"/>
  <c r="G23" i="3"/>
  <c r="G24" i="3"/>
  <c r="G25" i="3"/>
  <c r="G26" i="3"/>
  <c r="G7" i="3"/>
  <c r="M7" i="19"/>
  <c r="H9" i="21"/>
  <c r="I9" i="21"/>
  <c r="H10" i="21"/>
  <c r="I10" i="21"/>
  <c r="H11" i="21"/>
  <c r="I11" i="21"/>
  <c r="H12" i="21"/>
  <c r="I12" i="21"/>
  <c r="H13" i="21"/>
  <c r="I13" i="21"/>
  <c r="H14" i="21"/>
  <c r="I14" i="21"/>
  <c r="H15" i="21"/>
  <c r="I15" i="21"/>
  <c r="H16" i="21"/>
  <c r="I16" i="21"/>
  <c r="H17" i="21"/>
  <c r="I17" i="21"/>
  <c r="H8" i="21"/>
  <c r="I8" i="21"/>
  <c r="E7" i="19"/>
  <c r="F7" i="19"/>
  <c r="G7" i="19"/>
  <c r="H7" i="19"/>
  <c r="I7" i="19"/>
  <c r="J7" i="19"/>
  <c r="K7" i="19"/>
  <c r="L7" i="19"/>
  <c r="D7" i="19"/>
  <c r="AF7" i="15"/>
  <c r="AF8" i="15"/>
  <c r="AF9" i="15"/>
  <c r="AF10" i="15"/>
  <c r="AF11" i="15"/>
  <c r="AF12" i="15"/>
  <c r="AF13" i="15"/>
  <c r="AF14" i="15"/>
  <c r="AF15" i="15"/>
  <c r="AF16" i="15"/>
  <c r="AF17" i="15"/>
  <c r="AF18" i="15"/>
  <c r="AF19" i="15"/>
  <c r="AF20" i="15"/>
  <c r="AF21" i="15"/>
  <c r="AF22" i="15"/>
  <c r="AF23" i="15"/>
  <c r="AF24" i="15"/>
  <c r="AF25" i="15"/>
  <c r="AF26" i="15"/>
  <c r="AF27" i="15"/>
  <c r="AF28" i="15"/>
  <c r="AF29" i="15"/>
  <c r="AF30" i="15"/>
  <c r="AF31" i="15"/>
  <c r="AF32" i="15"/>
  <c r="AF33" i="15"/>
  <c r="AF34" i="15"/>
  <c r="AF35" i="15"/>
  <c r="AF36" i="15"/>
  <c r="AF37" i="15"/>
  <c r="AF38" i="15"/>
  <c r="AF39" i="15"/>
  <c r="AF40" i="15"/>
  <c r="AF41" i="15"/>
  <c r="AF42" i="15"/>
  <c r="AF43" i="15"/>
  <c r="AF44" i="15"/>
  <c r="AF45" i="15"/>
  <c r="AF46" i="15"/>
  <c r="AF47" i="15"/>
  <c r="AF48" i="15"/>
  <c r="AF49" i="15"/>
  <c r="AF50" i="15"/>
  <c r="AF51" i="15"/>
  <c r="AF52" i="15"/>
  <c r="AF53" i="15"/>
  <c r="AF54" i="15"/>
  <c r="AF55" i="15"/>
  <c r="AF56" i="15"/>
  <c r="AF57" i="15"/>
  <c r="AF58" i="15"/>
  <c r="AF59" i="15"/>
  <c r="AF60" i="15"/>
  <c r="AF61" i="15"/>
  <c r="AF62" i="15"/>
  <c r="AF63" i="15"/>
  <c r="AF64" i="15"/>
  <c r="AF65" i="15"/>
  <c r="AF66" i="15"/>
  <c r="AF67" i="15"/>
  <c r="AF68" i="15"/>
  <c r="AF69" i="15"/>
  <c r="AF70" i="15"/>
  <c r="AF71" i="15"/>
  <c r="AF72" i="15"/>
  <c r="AF73" i="15"/>
  <c r="AF74" i="15"/>
  <c r="AF75" i="15"/>
  <c r="AF76" i="15"/>
  <c r="AF77" i="15"/>
  <c r="AF78" i="15"/>
  <c r="AF79" i="15"/>
  <c r="AF80" i="15"/>
  <c r="AF81" i="15"/>
  <c r="AF82" i="15"/>
  <c r="AF83" i="15"/>
  <c r="AF84" i="15"/>
  <c r="AF85" i="15"/>
  <c r="AF86" i="15"/>
  <c r="AF87" i="15"/>
  <c r="AF88" i="15"/>
  <c r="AF89" i="15"/>
  <c r="AF90" i="15"/>
  <c r="AF91" i="15"/>
  <c r="AF92" i="15"/>
  <c r="AF93" i="15"/>
  <c r="AF94" i="15"/>
  <c r="AF95" i="15"/>
  <c r="AF96" i="15"/>
  <c r="AF97" i="15"/>
  <c r="AF98" i="15"/>
  <c r="AF99" i="15"/>
  <c r="AF100" i="15"/>
  <c r="AF101" i="15"/>
  <c r="AF102" i="15"/>
  <c r="AF103" i="15"/>
  <c r="AF104" i="15"/>
  <c r="AF105" i="15"/>
  <c r="AF106" i="15"/>
  <c r="AF107" i="15"/>
  <c r="AF108" i="15"/>
  <c r="AF109" i="15"/>
  <c r="AF110" i="15"/>
  <c r="AF111" i="15"/>
  <c r="AF112" i="15"/>
  <c r="AF113" i="15"/>
  <c r="AF114" i="15"/>
  <c r="AF115" i="15"/>
  <c r="AF116" i="15"/>
  <c r="AF117" i="15"/>
  <c r="AF118" i="15"/>
  <c r="AF119" i="15"/>
  <c r="AF120" i="15"/>
  <c r="AF121" i="15"/>
  <c r="AF122" i="15"/>
  <c r="AF123" i="15"/>
  <c r="AF124" i="15"/>
  <c r="AF125" i="15"/>
  <c r="AF126" i="15"/>
  <c r="AF127" i="15"/>
  <c r="AF128" i="15"/>
  <c r="AF129" i="15"/>
  <c r="AF130" i="15"/>
  <c r="AF131" i="15"/>
  <c r="AF132" i="15"/>
  <c r="AF133" i="15"/>
  <c r="AF134" i="15"/>
  <c r="AF135" i="15"/>
  <c r="AF136" i="15"/>
  <c r="AF137" i="15"/>
  <c r="AF138" i="15"/>
  <c r="AF139" i="15"/>
  <c r="AF140" i="15"/>
  <c r="AF141" i="15"/>
  <c r="AF142" i="15"/>
  <c r="AF143" i="15"/>
  <c r="AF144" i="15"/>
  <c r="AF145" i="15"/>
  <c r="AF146" i="15"/>
  <c r="AF147" i="15"/>
  <c r="AF148" i="15"/>
  <c r="AF149" i="15"/>
  <c r="AF150" i="15"/>
  <c r="AF151" i="15"/>
  <c r="AF152" i="15"/>
  <c r="AF153" i="15"/>
  <c r="AF154" i="15"/>
  <c r="AF155" i="15"/>
  <c r="AF156" i="15"/>
  <c r="AF157" i="15"/>
  <c r="AF158" i="15"/>
  <c r="AF159" i="15"/>
  <c r="AF160" i="15"/>
  <c r="AF161" i="15"/>
  <c r="AF162" i="15"/>
  <c r="AF163" i="15"/>
  <c r="AF164" i="15"/>
  <c r="AF165" i="15"/>
  <c r="AF166" i="15"/>
  <c r="AF167" i="15"/>
  <c r="AF168" i="15"/>
  <c r="AF169" i="15"/>
  <c r="AF170" i="15"/>
  <c r="AF171" i="15"/>
  <c r="AF172" i="15"/>
  <c r="AF173" i="15"/>
  <c r="AF174" i="15"/>
  <c r="AF175" i="15"/>
  <c r="AF176" i="15"/>
  <c r="AF177" i="15"/>
  <c r="AF178" i="15"/>
  <c r="AF179" i="15"/>
  <c r="AF180" i="15"/>
  <c r="AF181" i="15"/>
  <c r="AF182" i="15"/>
  <c r="AF183" i="15"/>
  <c r="AF184" i="15"/>
  <c r="AF185" i="15"/>
  <c r="AF186" i="15"/>
  <c r="AF187" i="15"/>
  <c r="AF188" i="15"/>
  <c r="AF189" i="15"/>
  <c r="AF190" i="15"/>
  <c r="AF191" i="15"/>
  <c r="AF192" i="15"/>
  <c r="AF193" i="15"/>
  <c r="AF194" i="15"/>
  <c r="AF195" i="15"/>
  <c r="AF196" i="15"/>
  <c r="AF197" i="15"/>
  <c r="AF198" i="15"/>
  <c r="AF199" i="15"/>
  <c r="AF200" i="15"/>
  <c r="AF201" i="15"/>
  <c r="AF202" i="15"/>
  <c r="AF203" i="15"/>
  <c r="AF204" i="15"/>
  <c r="AF205" i="15"/>
  <c r="AF206" i="15"/>
  <c r="AF207" i="15"/>
  <c r="AF208" i="15"/>
  <c r="AF209" i="15"/>
  <c r="AF210" i="15"/>
  <c r="AF211" i="15"/>
  <c r="AF212" i="15"/>
  <c r="AF213" i="15"/>
  <c r="AF214" i="15"/>
  <c r="AF215" i="15"/>
  <c r="AF216" i="15"/>
  <c r="AF217" i="15"/>
  <c r="AF218" i="15"/>
  <c r="AF219" i="15"/>
  <c r="AF220" i="15"/>
  <c r="AF221" i="15"/>
  <c r="AF222" i="15"/>
  <c r="AF223" i="15"/>
  <c r="AF224" i="15"/>
  <c r="AF225" i="15"/>
  <c r="AF226" i="15"/>
  <c r="AF227" i="15"/>
  <c r="AF228" i="15"/>
  <c r="AF229" i="15"/>
  <c r="AF230" i="15"/>
  <c r="AF231" i="15"/>
  <c r="AF232" i="15"/>
  <c r="AF233" i="15"/>
  <c r="AF234" i="15"/>
  <c r="AF235" i="15"/>
  <c r="AF236" i="15"/>
  <c r="AF237" i="15"/>
  <c r="AF238" i="15"/>
  <c r="AF239" i="15"/>
  <c r="AF240" i="15"/>
  <c r="AF241" i="15"/>
  <c r="AF242" i="15"/>
  <c r="AF243" i="15"/>
  <c r="AF244" i="15"/>
  <c r="AF245" i="15"/>
  <c r="AF246" i="15"/>
  <c r="AF247" i="15"/>
  <c r="AF248" i="15"/>
  <c r="AF249" i="15"/>
  <c r="AF250" i="15"/>
  <c r="AF251" i="15"/>
  <c r="AF252" i="15"/>
  <c r="AF253" i="15"/>
  <c r="AF254" i="15"/>
  <c r="AF255" i="15"/>
  <c r="AF256" i="15"/>
  <c r="AF257" i="15"/>
  <c r="AF258" i="15"/>
  <c r="AF259" i="15"/>
  <c r="AF260" i="15"/>
  <c r="AF261" i="15"/>
  <c r="AF262" i="15"/>
  <c r="AF263" i="15"/>
  <c r="AF264" i="15"/>
  <c r="AF265" i="15"/>
  <c r="AF266" i="15"/>
  <c r="AF267" i="15"/>
  <c r="AF268" i="15"/>
  <c r="AF269" i="15"/>
  <c r="AF270" i="15"/>
  <c r="AF271" i="15"/>
  <c r="AF272" i="15"/>
  <c r="AF273" i="15"/>
  <c r="AF274" i="15"/>
  <c r="AF275" i="15"/>
  <c r="AF276" i="15"/>
  <c r="AF277" i="15"/>
  <c r="AF278" i="15"/>
  <c r="AF279" i="15"/>
  <c r="AF280" i="15"/>
  <c r="AF281" i="15"/>
  <c r="AF282" i="15"/>
  <c r="AF283" i="15"/>
  <c r="AF284" i="15"/>
  <c r="AF285" i="15"/>
  <c r="AF286" i="15"/>
  <c r="AF287" i="15"/>
  <c r="AF288" i="15"/>
  <c r="AF289" i="15"/>
  <c r="AF290" i="15"/>
  <c r="AF291" i="15"/>
  <c r="AF292" i="15"/>
  <c r="AF293" i="15"/>
  <c r="AF294" i="15"/>
  <c r="AF295" i="15"/>
  <c r="AF296" i="15"/>
  <c r="AF297" i="15"/>
  <c r="AF298" i="15"/>
  <c r="AF299" i="15"/>
  <c r="AF300" i="15"/>
  <c r="AF301" i="15"/>
  <c r="AF302" i="15"/>
  <c r="AF303" i="15"/>
  <c r="AF304" i="15"/>
  <c r="AF305" i="15"/>
  <c r="AF306" i="15"/>
  <c r="AF307" i="15"/>
  <c r="AF308" i="15"/>
  <c r="AF309" i="15"/>
  <c r="AF310" i="15"/>
  <c r="AF311" i="15"/>
  <c r="AF312" i="15"/>
  <c r="AF313" i="15"/>
  <c r="AF314" i="15"/>
  <c r="AF315" i="15"/>
  <c r="AF316" i="15"/>
  <c r="AF317" i="15"/>
  <c r="AF318" i="15"/>
  <c r="AF319" i="15"/>
  <c r="AF320" i="15"/>
  <c r="AF321" i="15"/>
  <c r="AF322" i="15"/>
  <c r="AF323" i="15"/>
  <c r="AF324" i="15"/>
  <c r="AF325" i="15"/>
  <c r="AF326" i="15"/>
  <c r="AF327" i="15"/>
  <c r="AF328" i="15"/>
  <c r="AF329" i="15"/>
  <c r="AF330" i="15"/>
  <c r="AF331" i="15"/>
  <c r="AF332" i="15"/>
  <c r="AF333" i="15"/>
  <c r="AF334" i="15"/>
  <c r="AF335" i="15"/>
  <c r="AF336" i="15"/>
  <c r="AF337" i="15"/>
  <c r="AF338" i="15"/>
  <c r="AF339" i="15"/>
  <c r="AF340" i="15"/>
  <c r="AF341" i="15"/>
  <c r="AF342" i="15"/>
  <c r="AF343" i="15"/>
  <c r="AF344" i="15"/>
  <c r="AF345" i="15"/>
  <c r="AF346" i="15"/>
  <c r="AF347" i="15"/>
  <c r="AF348" i="15"/>
  <c r="AF349" i="15"/>
  <c r="AF350" i="15"/>
  <c r="AF351" i="15"/>
  <c r="AF352" i="15"/>
  <c r="AF353" i="15"/>
  <c r="AF354" i="15"/>
  <c r="AF355" i="15"/>
  <c r="AF356" i="15"/>
  <c r="AF357" i="15"/>
  <c r="AF358" i="15"/>
  <c r="AF359" i="15"/>
  <c r="AF360" i="15"/>
  <c r="AF361" i="15"/>
  <c r="AF362" i="15"/>
  <c r="AF363" i="15"/>
  <c r="AF364" i="15"/>
  <c r="AF365" i="15"/>
  <c r="AF366" i="15"/>
  <c r="AF367" i="15"/>
  <c r="AF368" i="15"/>
  <c r="AF369" i="15"/>
  <c r="AF370" i="15"/>
  <c r="AF371" i="15"/>
  <c r="AF372" i="15"/>
  <c r="AF373" i="15"/>
  <c r="AF374" i="15"/>
  <c r="AF375" i="15"/>
  <c r="AF376" i="15"/>
  <c r="AF377" i="15"/>
  <c r="AF378" i="15"/>
  <c r="AF379" i="15"/>
  <c r="AF380" i="15"/>
  <c r="AF381" i="15"/>
  <c r="AF382" i="15"/>
  <c r="AF383" i="15"/>
  <c r="AF384" i="15"/>
  <c r="AF385" i="15"/>
  <c r="AF386" i="15"/>
  <c r="AF387" i="15"/>
  <c r="AF388" i="15"/>
  <c r="AF389" i="15"/>
  <c r="AF390" i="15"/>
  <c r="AF391" i="15"/>
  <c r="AF392" i="15"/>
  <c r="AF393" i="15"/>
  <c r="AF394" i="15"/>
  <c r="AF395" i="15"/>
  <c r="AF396" i="15"/>
  <c r="AF397" i="15"/>
  <c r="AF398" i="15"/>
  <c r="AF399" i="15"/>
  <c r="AF400" i="15"/>
  <c r="AF401" i="15"/>
  <c r="AF402" i="15"/>
  <c r="AF403" i="15"/>
  <c r="AF404" i="15"/>
  <c r="AF405" i="15"/>
  <c r="AF406" i="15"/>
  <c r="AF407" i="15"/>
  <c r="AF408" i="15"/>
  <c r="AF409" i="15"/>
  <c r="AF410" i="15"/>
  <c r="AF411" i="15"/>
  <c r="AF412" i="15"/>
  <c r="AF413" i="15"/>
  <c r="AF414" i="15"/>
  <c r="AF415" i="15"/>
  <c r="AF416" i="15"/>
  <c r="AF417" i="15"/>
  <c r="AF418" i="15"/>
  <c r="AF419" i="15"/>
  <c r="AF420" i="15"/>
  <c r="AF421" i="15"/>
  <c r="AF422" i="15"/>
  <c r="AF423" i="15"/>
  <c r="AF424" i="15"/>
  <c r="AF425" i="15"/>
  <c r="AF426" i="15"/>
  <c r="AF427" i="15"/>
  <c r="AF428" i="15"/>
  <c r="AF429" i="15"/>
  <c r="AF430" i="15"/>
  <c r="AF431" i="15"/>
  <c r="AF432" i="15"/>
  <c r="AF433" i="15"/>
  <c r="AF434" i="15"/>
  <c r="AF435" i="15"/>
  <c r="AF436" i="15"/>
  <c r="AF437" i="15"/>
  <c r="AF438" i="15"/>
  <c r="AF439" i="15"/>
  <c r="AF440" i="15"/>
  <c r="AF441" i="15"/>
  <c r="AF442" i="15"/>
  <c r="AF443" i="15"/>
  <c r="AF444" i="15"/>
  <c r="AF445" i="15"/>
  <c r="AF446" i="15"/>
  <c r="AF447" i="15"/>
  <c r="AF448" i="15"/>
  <c r="AF449" i="15"/>
  <c r="AF450" i="15"/>
  <c r="AF451" i="15"/>
  <c r="AF452" i="15"/>
  <c r="AF453" i="15"/>
  <c r="AF454" i="15"/>
  <c r="AF455" i="15"/>
  <c r="AF456" i="15"/>
  <c r="AF457" i="15"/>
  <c r="AF458" i="15"/>
  <c r="AF459" i="15"/>
  <c r="AF460" i="15"/>
  <c r="AF461" i="15"/>
  <c r="AF462" i="15"/>
  <c r="AF463" i="15"/>
  <c r="AF464" i="15"/>
  <c r="AF465" i="15"/>
  <c r="AF466" i="15"/>
  <c r="AF467" i="15"/>
  <c r="AF468" i="15"/>
  <c r="AF469" i="15"/>
  <c r="AF470" i="15"/>
  <c r="AF471" i="15"/>
  <c r="AF472" i="15"/>
  <c r="AF473" i="15"/>
  <c r="AF474" i="15"/>
  <c r="AF475" i="15"/>
  <c r="AF476" i="15"/>
  <c r="AF477" i="15"/>
  <c r="AF478" i="15"/>
  <c r="AF479" i="15"/>
  <c r="AF480" i="15"/>
  <c r="AF481" i="15"/>
  <c r="AF482" i="15"/>
  <c r="AF483" i="15"/>
  <c r="AF484" i="15"/>
  <c r="AF485" i="15"/>
  <c r="AF486" i="15"/>
  <c r="AF487" i="15"/>
  <c r="AF488" i="15"/>
  <c r="AF489" i="15"/>
  <c r="AF490" i="15"/>
  <c r="AF491" i="15"/>
  <c r="AF492" i="15"/>
  <c r="AF493" i="15"/>
  <c r="AF494" i="15"/>
  <c r="AF495" i="15"/>
  <c r="AF496" i="15"/>
  <c r="AF497" i="15"/>
  <c r="AF498" i="15"/>
  <c r="AF499" i="15"/>
  <c r="AF500" i="15"/>
  <c r="AF501" i="15"/>
  <c r="AF502" i="15"/>
  <c r="AF503" i="15"/>
  <c r="AF504" i="15"/>
  <c r="AF505" i="15"/>
  <c r="AF506" i="15"/>
  <c r="E9" i="21"/>
  <c r="F9" i="21"/>
  <c r="E10" i="21"/>
  <c r="F10" i="21"/>
  <c r="E11" i="21"/>
  <c r="F11" i="21"/>
  <c r="E12" i="21"/>
  <c r="F12" i="21"/>
  <c r="E13" i="21"/>
  <c r="F13" i="21"/>
  <c r="E14" i="21"/>
  <c r="F14" i="21"/>
  <c r="E15" i="21"/>
  <c r="F15" i="21"/>
  <c r="E16" i="21"/>
  <c r="F16" i="21"/>
  <c r="E17" i="21"/>
  <c r="F17" i="21"/>
  <c r="E8" i="21"/>
  <c r="F8" i="21"/>
  <c r="AF507" i="15"/>
  <c r="AE8" i="15"/>
  <c r="AE9" i="15"/>
  <c r="AE10" i="15"/>
  <c r="AE11" i="15"/>
  <c r="AE12" i="15"/>
  <c r="AE13" i="15"/>
  <c r="AE14" i="15"/>
  <c r="AE15" i="15"/>
  <c r="AE16" i="15"/>
  <c r="AE17" i="15"/>
  <c r="AE18" i="15"/>
  <c r="AE19" i="15"/>
  <c r="AE20" i="15"/>
  <c r="AE21" i="15"/>
  <c r="AE22" i="15"/>
  <c r="AE23" i="15"/>
  <c r="AE24" i="15"/>
  <c r="AE25" i="15"/>
  <c r="AE26" i="15"/>
  <c r="AE27" i="15"/>
  <c r="AE28" i="15"/>
  <c r="AE29" i="15"/>
  <c r="AE30" i="15"/>
  <c r="AE31" i="15"/>
  <c r="AE32" i="15"/>
  <c r="AE33" i="15"/>
  <c r="AE34" i="15"/>
  <c r="AE35" i="15"/>
  <c r="AE36" i="15"/>
  <c r="AE37" i="15"/>
  <c r="AE38" i="15"/>
  <c r="AE39" i="15"/>
  <c r="AE40" i="15"/>
  <c r="AE41" i="15"/>
  <c r="AE42" i="15"/>
  <c r="AE43" i="15"/>
  <c r="AE44" i="15"/>
  <c r="AE45" i="15"/>
  <c r="AE46" i="15"/>
  <c r="AE47" i="15"/>
  <c r="AE48" i="15"/>
  <c r="AE49" i="15"/>
  <c r="AE50" i="15"/>
  <c r="AE51" i="15"/>
  <c r="AE52" i="15"/>
  <c r="AE53" i="15"/>
  <c r="AE54" i="15"/>
  <c r="AE55" i="15"/>
  <c r="AE56" i="15"/>
  <c r="AE57" i="15"/>
  <c r="AE58" i="15"/>
  <c r="AE59" i="15"/>
  <c r="AE60" i="15"/>
  <c r="AE61" i="15"/>
  <c r="AE62" i="15"/>
  <c r="AE63" i="15"/>
  <c r="AE64" i="15"/>
  <c r="AE65" i="15"/>
  <c r="AE66" i="15"/>
  <c r="AE67" i="15"/>
  <c r="AE68" i="15"/>
  <c r="AE69" i="15"/>
  <c r="AE70" i="15"/>
  <c r="AE71" i="15"/>
  <c r="AE72" i="15"/>
  <c r="AE73" i="15"/>
  <c r="AE74" i="15"/>
  <c r="AE75" i="15"/>
  <c r="AE76" i="15"/>
  <c r="AE77" i="15"/>
  <c r="AE78" i="15"/>
  <c r="AE79" i="15"/>
  <c r="AE80" i="15"/>
  <c r="AE81" i="15"/>
  <c r="AE82" i="15"/>
  <c r="AE83" i="15"/>
  <c r="AE84" i="15"/>
  <c r="AE85" i="15"/>
  <c r="AE86" i="15"/>
  <c r="AE87" i="15"/>
  <c r="AE88" i="15"/>
  <c r="AE89" i="15"/>
  <c r="AE90" i="15"/>
  <c r="AE91" i="15"/>
  <c r="AE92" i="15"/>
  <c r="AE93" i="15"/>
  <c r="AE94" i="15"/>
  <c r="AE95" i="15"/>
  <c r="AE96" i="15"/>
  <c r="AE97" i="15"/>
  <c r="AE98" i="15"/>
  <c r="AE99" i="15"/>
  <c r="AE100" i="15"/>
  <c r="AE101" i="15"/>
  <c r="AE102" i="15"/>
  <c r="AE103" i="15"/>
  <c r="AE104" i="15"/>
  <c r="AE105" i="15"/>
  <c r="AE106" i="15"/>
  <c r="AE107" i="15"/>
  <c r="AE108" i="15"/>
  <c r="AE109" i="15"/>
  <c r="AE110" i="15"/>
  <c r="AE111" i="15"/>
  <c r="AE112" i="15"/>
  <c r="AE113" i="15"/>
  <c r="AE114" i="15"/>
  <c r="AE115" i="15"/>
  <c r="AE116" i="15"/>
  <c r="AE117" i="15"/>
  <c r="AE118" i="15"/>
  <c r="AE119" i="15"/>
  <c r="AE120" i="15"/>
  <c r="AE121" i="15"/>
  <c r="AE122" i="15"/>
  <c r="AE123" i="15"/>
  <c r="AE124" i="15"/>
  <c r="AE125" i="15"/>
  <c r="AE126" i="15"/>
  <c r="AE127" i="15"/>
  <c r="AE128" i="15"/>
  <c r="AE129" i="15"/>
  <c r="AE130" i="15"/>
  <c r="AE131" i="15"/>
  <c r="AE132" i="15"/>
  <c r="AE133" i="15"/>
  <c r="AE134" i="15"/>
  <c r="AE135" i="15"/>
  <c r="AE136" i="15"/>
  <c r="AE137" i="15"/>
  <c r="AE138" i="15"/>
  <c r="AE139" i="15"/>
  <c r="AE140" i="15"/>
  <c r="AE141" i="15"/>
  <c r="AE142" i="15"/>
  <c r="AE143" i="15"/>
  <c r="AE144" i="15"/>
  <c r="AE145" i="15"/>
  <c r="AE146" i="15"/>
  <c r="AE147" i="15"/>
  <c r="AE148" i="15"/>
  <c r="AE149" i="15"/>
  <c r="AE150" i="15"/>
  <c r="AE151" i="15"/>
  <c r="AE152" i="15"/>
  <c r="AE153" i="15"/>
  <c r="AE154" i="15"/>
  <c r="AE155" i="15"/>
  <c r="AE156" i="15"/>
  <c r="AE157" i="15"/>
  <c r="AE158" i="15"/>
  <c r="AE159" i="15"/>
  <c r="AE160" i="15"/>
  <c r="AE161" i="15"/>
  <c r="AE162" i="15"/>
  <c r="AE163" i="15"/>
  <c r="AE164" i="15"/>
  <c r="AE165" i="15"/>
  <c r="AE166" i="15"/>
  <c r="AE167" i="15"/>
  <c r="AE168" i="15"/>
  <c r="AE169" i="15"/>
  <c r="AE170" i="15"/>
  <c r="AE171" i="15"/>
  <c r="AE172" i="15"/>
  <c r="AE173" i="15"/>
  <c r="AE174" i="15"/>
  <c r="AE175" i="15"/>
  <c r="AE176" i="15"/>
  <c r="AE177" i="15"/>
  <c r="AE178" i="15"/>
  <c r="AE179" i="15"/>
  <c r="AE180" i="15"/>
  <c r="AE181" i="15"/>
  <c r="AE182" i="15"/>
  <c r="AE183" i="15"/>
  <c r="AE184" i="15"/>
  <c r="AE185" i="15"/>
  <c r="AE186" i="15"/>
  <c r="AE187" i="15"/>
  <c r="AE188" i="15"/>
  <c r="AE189" i="15"/>
  <c r="AE190" i="15"/>
  <c r="AE191" i="15"/>
  <c r="AE192" i="15"/>
  <c r="AE193" i="15"/>
  <c r="AE194" i="15"/>
  <c r="AE195" i="15"/>
  <c r="AE196" i="15"/>
  <c r="AE197" i="15"/>
  <c r="AE198" i="15"/>
  <c r="AE199" i="15"/>
  <c r="AE200" i="15"/>
  <c r="AE201" i="15"/>
  <c r="AE202" i="15"/>
  <c r="AE203" i="15"/>
  <c r="AE204" i="15"/>
  <c r="AE205" i="15"/>
  <c r="AE206" i="15"/>
  <c r="AE207" i="15"/>
  <c r="AE208" i="15"/>
  <c r="AE209" i="15"/>
  <c r="AE210" i="15"/>
  <c r="AE211" i="15"/>
  <c r="AE212" i="15"/>
  <c r="AE213" i="15"/>
  <c r="AE214" i="15"/>
  <c r="AE215" i="15"/>
  <c r="AE216" i="15"/>
  <c r="AE217" i="15"/>
  <c r="AE218" i="15"/>
  <c r="AE219" i="15"/>
  <c r="AE220" i="15"/>
  <c r="AE221" i="15"/>
  <c r="AE222" i="15"/>
  <c r="AE223" i="15"/>
  <c r="AE224" i="15"/>
  <c r="AE225" i="15"/>
  <c r="AE226" i="15"/>
  <c r="AE227" i="15"/>
  <c r="AE228" i="15"/>
  <c r="AE229" i="15"/>
  <c r="AE230" i="15"/>
  <c r="AE231" i="15"/>
  <c r="AE232" i="15"/>
  <c r="AE233" i="15"/>
  <c r="AE234" i="15"/>
  <c r="AE235" i="15"/>
  <c r="AE236" i="15"/>
  <c r="AE237" i="15"/>
  <c r="AE238" i="15"/>
  <c r="AE239" i="15"/>
  <c r="AE240" i="15"/>
  <c r="AE241" i="15"/>
  <c r="AE242" i="15"/>
  <c r="AE243" i="15"/>
  <c r="AE244" i="15"/>
  <c r="AE245" i="15"/>
  <c r="AE246" i="15"/>
  <c r="AE247" i="15"/>
  <c r="AE248" i="15"/>
  <c r="AE249" i="15"/>
  <c r="AE250" i="15"/>
  <c r="AE251" i="15"/>
  <c r="AE252" i="15"/>
  <c r="AE253" i="15"/>
  <c r="AE254" i="15"/>
  <c r="AE255" i="15"/>
  <c r="AE256" i="15"/>
  <c r="AE257" i="15"/>
  <c r="AE258" i="15"/>
  <c r="AE259" i="15"/>
  <c r="AE260" i="15"/>
  <c r="AE261" i="15"/>
  <c r="AE262" i="15"/>
  <c r="AE263" i="15"/>
  <c r="AE264" i="15"/>
  <c r="AE265" i="15"/>
  <c r="AE266" i="15"/>
  <c r="AE267" i="15"/>
  <c r="AE268" i="15"/>
  <c r="AE269" i="15"/>
  <c r="AE270" i="15"/>
  <c r="AE271" i="15"/>
  <c r="AE272" i="15"/>
  <c r="AE273" i="15"/>
  <c r="AE274" i="15"/>
  <c r="AE275" i="15"/>
  <c r="AE276" i="15"/>
  <c r="AE277" i="15"/>
  <c r="AE278" i="15"/>
  <c r="AE279" i="15"/>
  <c r="AE280" i="15"/>
  <c r="AE281" i="15"/>
  <c r="AE282" i="15"/>
  <c r="AE283" i="15"/>
  <c r="AE284" i="15"/>
  <c r="AE285" i="15"/>
  <c r="AE286" i="15"/>
  <c r="AE287" i="15"/>
  <c r="AE288" i="15"/>
  <c r="AE289" i="15"/>
  <c r="AE290" i="15"/>
  <c r="AE291" i="15"/>
  <c r="AE292" i="15"/>
  <c r="AE293" i="15"/>
  <c r="AE294" i="15"/>
  <c r="AE295" i="15"/>
  <c r="AE296" i="15"/>
  <c r="AE297" i="15"/>
  <c r="AE298" i="15"/>
  <c r="AE299" i="15"/>
  <c r="AE300" i="15"/>
  <c r="AE301" i="15"/>
  <c r="AE302" i="15"/>
  <c r="AE303" i="15"/>
  <c r="AE304" i="15"/>
  <c r="AE305" i="15"/>
  <c r="AE306" i="15"/>
  <c r="AE307" i="15"/>
  <c r="AE308" i="15"/>
  <c r="AE309" i="15"/>
  <c r="AE310" i="15"/>
  <c r="AE311" i="15"/>
  <c r="AE312" i="15"/>
  <c r="AE313" i="15"/>
  <c r="AE314" i="15"/>
  <c r="AE315" i="15"/>
  <c r="AE316" i="15"/>
  <c r="AE317" i="15"/>
  <c r="AE318" i="15"/>
  <c r="AE319" i="15"/>
  <c r="AE320" i="15"/>
  <c r="AE321" i="15"/>
  <c r="AE322" i="15"/>
  <c r="AE323" i="15"/>
  <c r="AE324" i="15"/>
  <c r="AE325" i="15"/>
  <c r="AE326" i="15"/>
  <c r="AE327" i="15"/>
  <c r="AE328" i="15"/>
  <c r="AE329" i="15"/>
  <c r="AE330" i="15"/>
  <c r="AE331" i="15"/>
  <c r="AE332" i="15"/>
  <c r="AE333" i="15"/>
  <c r="AE334" i="15"/>
  <c r="AE335" i="15"/>
  <c r="AE336" i="15"/>
  <c r="AE337" i="15"/>
  <c r="AE338" i="15"/>
  <c r="AE339" i="15"/>
  <c r="AE340" i="15"/>
  <c r="AE341" i="15"/>
  <c r="AE342" i="15"/>
  <c r="AE343" i="15"/>
  <c r="AE344" i="15"/>
  <c r="AE345" i="15"/>
  <c r="AE346" i="15"/>
  <c r="AE347" i="15"/>
  <c r="AE348" i="15"/>
  <c r="AE349" i="15"/>
  <c r="AE350" i="15"/>
  <c r="AE351" i="15"/>
  <c r="AE352" i="15"/>
  <c r="AE353" i="15"/>
  <c r="AE354" i="15"/>
  <c r="AE355" i="15"/>
  <c r="AE356" i="15"/>
  <c r="AE357" i="15"/>
  <c r="AE358" i="15"/>
  <c r="AE359" i="15"/>
  <c r="AE360" i="15"/>
  <c r="AE361" i="15"/>
  <c r="AE362" i="15"/>
  <c r="AE363" i="15"/>
  <c r="AE364" i="15"/>
  <c r="AE365" i="15"/>
  <c r="AE366" i="15"/>
  <c r="AE367" i="15"/>
  <c r="AE368" i="15"/>
  <c r="AE369" i="15"/>
  <c r="AE370" i="15"/>
  <c r="AE371" i="15"/>
  <c r="AE372" i="15"/>
  <c r="AE373" i="15"/>
  <c r="AE374" i="15"/>
  <c r="AE375" i="15"/>
  <c r="AE376" i="15"/>
  <c r="AE377" i="15"/>
  <c r="AE378" i="15"/>
  <c r="AE379" i="15"/>
  <c r="AE380" i="15"/>
  <c r="AE381" i="15"/>
  <c r="AE382" i="15"/>
  <c r="AE383" i="15"/>
  <c r="AE384" i="15"/>
  <c r="AE385" i="15"/>
  <c r="AE386" i="15"/>
  <c r="AE387" i="15"/>
  <c r="AE388" i="15"/>
  <c r="AE389" i="15"/>
  <c r="AE390" i="15"/>
  <c r="AE391" i="15"/>
  <c r="AE392" i="15"/>
  <c r="AE393" i="15"/>
  <c r="AE394" i="15"/>
  <c r="AE395" i="15"/>
  <c r="AE396" i="15"/>
  <c r="AE397" i="15"/>
  <c r="AE398" i="15"/>
  <c r="AE399" i="15"/>
  <c r="AE400" i="15"/>
  <c r="AE401" i="15"/>
  <c r="AE402" i="15"/>
  <c r="AE403" i="15"/>
  <c r="AE404" i="15"/>
  <c r="AE405" i="15"/>
  <c r="AE406" i="15"/>
  <c r="AE407" i="15"/>
  <c r="AE408" i="15"/>
  <c r="AE409" i="15"/>
  <c r="AE410" i="15"/>
  <c r="AE411" i="15"/>
  <c r="AE412" i="15"/>
  <c r="AE413" i="15"/>
  <c r="AE414" i="15"/>
  <c r="AE415" i="15"/>
  <c r="AE416" i="15"/>
  <c r="AE417" i="15"/>
  <c r="AE418" i="15"/>
  <c r="AE419" i="15"/>
  <c r="AE420" i="15"/>
  <c r="AE421" i="15"/>
  <c r="AE422" i="15"/>
  <c r="AE423" i="15"/>
  <c r="AE424" i="15"/>
  <c r="AE425" i="15"/>
  <c r="AE426" i="15"/>
  <c r="AE427" i="15"/>
  <c r="AE428" i="15"/>
  <c r="AE429" i="15"/>
  <c r="AE430" i="15"/>
  <c r="AE431" i="15"/>
  <c r="AE432" i="15"/>
  <c r="AE433" i="15"/>
  <c r="AE434" i="15"/>
  <c r="AE435" i="15"/>
  <c r="AE436" i="15"/>
  <c r="AE437" i="15"/>
  <c r="AE438" i="15"/>
  <c r="AE439" i="15"/>
  <c r="AE440" i="15"/>
  <c r="AE441" i="15"/>
  <c r="AE442" i="15"/>
  <c r="AE443" i="15"/>
  <c r="AE444" i="15"/>
  <c r="AE445" i="15"/>
  <c r="AE446" i="15"/>
  <c r="AE447" i="15"/>
  <c r="AE448" i="15"/>
  <c r="AE449" i="15"/>
  <c r="AE450" i="15"/>
  <c r="AE451" i="15"/>
  <c r="AE452" i="15"/>
  <c r="AE453" i="15"/>
  <c r="AE454" i="15"/>
  <c r="AE455" i="15"/>
  <c r="AE456" i="15"/>
  <c r="AE457" i="15"/>
  <c r="AE458" i="15"/>
  <c r="AE459" i="15"/>
  <c r="AE460" i="15"/>
  <c r="AE461" i="15"/>
  <c r="AE462" i="15"/>
  <c r="AE463" i="15"/>
  <c r="AE464" i="15"/>
  <c r="AE465" i="15"/>
  <c r="AE466" i="15"/>
  <c r="AE467" i="15"/>
  <c r="AE468" i="15"/>
  <c r="AE469" i="15"/>
  <c r="AE470" i="15"/>
  <c r="AE471" i="15"/>
  <c r="AE472" i="15"/>
  <c r="AE473" i="15"/>
  <c r="AE474" i="15"/>
  <c r="AE475" i="15"/>
  <c r="AE476" i="15"/>
  <c r="AE477" i="15"/>
  <c r="AE478" i="15"/>
  <c r="AE479" i="15"/>
  <c r="AE480" i="15"/>
  <c r="AE481" i="15"/>
  <c r="AE482" i="15"/>
  <c r="AE483" i="15"/>
  <c r="AE484" i="15"/>
  <c r="AE485" i="15"/>
  <c r="AE486" i="15"/>
  <c r="AE487" i="15"/>
  <c r="AE488" i="15"/>
  <c r="AE489" i="15"/>
  <c r="AE490" i="15"/>
  <c r="AE491" i="15"/>
  <c r="AE492" i="15"/>
  <c r="AE493" i="15"/>
  <c r="AE494" i="15"/>
  <c r="AE495" i="15"/>
  <c r="AE496" i="15"/>
  <c r="AE497" i="15"/>
  <c r="AE498" i="15"/>
  <c r="AE499" i="15"/>
  <c r="AE500" i="15"/>
  <c r="AE501" i="15"/>
  <c r="AE502" i="15"/>
  <c r="AE503" i="15"/>
  <c r="AE504" i="15"/>
  <c r="AE505" i="15"/>
  <c r="AE506" i="15"/>
  <c r="AE507" i="15"/>
  <c r="AE7" i="15"/>
  <c r="B9" i="21"/>
  <c r="C9" i="21"/>
  <c r="B10" i="21"/>
  <c r="C10" i="21"/>
  <c r="B11" i="21"/>
  <c r="C11" i="21"/>
  <c r="B12" i="21"/>
  <c r="C12" i="21"/>
  <c r="B13" i="21"/>
  <c r="C13" i="21"/>
  <c r="B14" i="21"/>
  <c r="C14" i="21"/>
  <c r="B15" i="21"/>
  <c r="C15" i="21"/>
  <c r="B16" i="21"/>
  <c r="C16" i="21"/>
  <c r="B17" i="21"/>
  <c r="C17" i="21"/>
  <c r="B8" i="21"/>
  <c r="C8" i="21"/>
  <c r="C7" i="17"/>
  <c r="F10" i="17"/>
  <c r="H8" i="20"/>
  <c r="H9" i="20"/>
  <c r="H10" i="20"/>
  <c r="H11" i="20"/>
  <c r="B12" i="20"/>
  <c r="H12" i="20"/>
  <c r="B13" i="20"/>
  <c r="H13" i="20"/>
  <c r="B14" i="20"/>
  <c r="H14" i="20"/>
  <c r="B15" i="20"/>
  <c r="H15" i="20"/>
  <c r="B16" i="20"/>
  <c r="H16" i="20"/>
  <c r="B17" i="20"/>
  <c r="H17" i="20"/>
  <c r="B18" i="20"/>
  <c r="H18" i="20"/>
  <c r="B19" i="20"/>
  <c r="H19" i="20"/>
  <c r="B20" i="20"/>
  <c r="H20" i="20"/>
  <c r="B21" i="20"/>
  <c r="H21" i="20"/>
  <c r="B22" i="20"/>
  <c r="H22" i="20"/>
  <c r="B23" i="20"/>
  <c r="H23" i="20"/>
  <c r="B24" i="20"/>
  <c r="H24" i="20"/>
  <c r="B25" i="20"/>
  <c r="H25" i="20"/>
  <c r="B26" i="20"/>
  <c r="H26" i="20"/>
  <c r="B27" i="20"/>
  <c r="H27" i="20"/>
  <c r="B28" i="20"/>
  <c r="H28" i="20"/>
  <c r="B29" i="20"/>
  <c r="H29" i="20"/>
  <c r="B30" i="20"/>
  <c r="H30" i="20"/>
  <c r="B31" i="20"/>
  <c r="H31" i="20"/>
  <c r="B32" i="20"/>
  <c r="H32" i="20"/>
  <c r="B33" i="20"/>
  <c r="H33" i="20"/>
  <c r="B34" i="20"/>
  <c r="H34" i="20"/>
  <c r="B35" i="20"/>
  <c r="H35" i="20"/>
  <c r="B36" i="20"/>
  <c r="H36" i="20"/>
  <c r="B37" i="20"/>
  <c r="H37" i="20"/>
  <c r="B38" i="20"/>
  <c r="H38" i="20"/>
  <c r="B39" i="20"/>
  <c r="H39" i="20"/>
  <c r="B40" i="20"/>
  <c r="H40" i="20"/>
  <c r="B41" i="20"/>
  <c r="H41" i="20"/>
  <c r="B42" i="20"/>
  <c r="H42" i="20"/>
  <c r="B43" i="20"/>
  <c r="H43" i="20"/>
  <c r="B44" i="20"/>
  <c r="H44" i="20"/>
  <c r="B45" i="20"/>
  <c r="H45" i="20"/>
  <c r="B46" i="20"/>
  <c r="H46" i="20"/>
  <c r="B47" i="20"/>
  <c r="H47" i="20"/>
  <c r="B48" i="20"/>
  <c r="H48" i="20"/>
  <c r="B49" i="20"/>
  <c r="H49" i="20"/>
  <c r="B50" i="20"/>
  <c r="H50" i="20"/>
  <c r="B51" i="20"/>
  <c r="H51" i="20"/>
  <c r="B52" i="20"/>
  <c r="H52" i="20"/>
  <c r="B53" i="20"/>
  <c r="H53" i="20"/>
  <c r="B54" i="20"/>
  <c r="H54" i="20"/>
  <c r="B55" i="20"/>
  <c r="H55" i="20"/>
  <c r="B56" i="20"/>
  <c r="H56" i="20"/>
  <c r="B57" i="20"/>
  <c r="H57" i="20"/>
  <c r="B58" i="20"/>
  <c r="H58" i="20"/>
  <c r="B59" i="20"/>
  <c r="H59" i="20"/>
  <c r="B60" i="20"/>
  <c r="H60" i="20"/>
  <c r="B61" i="20"/>
  <c r="H61" i="20"/>
  <c r="B62" i="20"/>
  <c r="H62" i="20"/>
  <c r="B63" i="20"/>
  <c r="H63" i="20"/>
  <c r="B64" i="20"/>
  <c r="H64" i="20"/>
  <c r="B65" i="20"/>
  <c r="H65" i="20"/>
  <c r="B66" i="20"/>
  <c r="H66" i="20"/>
  <c r="B67" i="20"/>
  <c r="H67" i="20"/>
  <c r="B68" i="20"/>
  <c r="H68" i="20"/>
  <c r="B69" i="20"/>
  <c r="H69" i="20"/>
  <c r="B70" i="20"/>
  <c r="H70" i="20"/>
  <c r="B71" i="20"/>
  <c r="H71" i="20"/>
  <c r="B72" i="20"/>
  <c r="H72" i="20"/>
  <c r="B73" i="20"/>
  <c r="H73" i="20"/>
  <c r="B74" i="20"/>
  <c r="H74" i="20"/>
  <c r="B75" i="20"/>
  <c r="H75" i="20"/>
  <c r="B76" i="20"/>
  <c r="H76" i="20"/>
  <c r="B77" i="20"/>
  <c r="H77" i="20"/>
  <c r="B78" i="20"/>
  <c r="H78" i="20"/>
  <c r="B79" i="20"/>
  <c r="H79" i="20"/>
  <c r="B80" i="20"/>
  <c r="H80" i="20"/>
  <c r="B81" i="20"/>
  <c r="H81" i="20"/>
  <c r="B82" i="20"/>
  <c r="H82" i="20"/>
  <c r="B83" i="20"/>
  <c r="H83" i="20"/>
  <c r="B84" i="20"/>
  <c r="H84" i="20"/>
  <c r="B85" i="20"/>
  <c r="H85" i="20"/>
  <c r="B86" i="20"/>
  <c r="H86" i="20"/>
  <c r="B87" i="20"/>
  <c r="H87" i="20"/>
  <c r="B88" i="20"/>
  <c r="H88" i="20"/>
  <c r="B89" i="20"/>
  <c r="H89" i="20"/>
  <c r="B90" i="20"/>
  <c r="H90" i="20"/>
  <c r="B91" i="20"/>
  <c r="H91" i="20"/>
  <c r="B92" i="20"/>
  <c r="H92" i="20"/>
  <c r="B93" i="20"/>
  <c r="H93" i="20"/>
  <c r="B94" i="20"/>
  <c r="H94" i="20"/>
  <c r="B95" i="20"/>
  <c r="H95" i="20"/>
  <c r="B96" i="20"/>
  <c r="H96" i="20"/>
  <c r="B97" i="20"/>
  <c r="H97" i="20"/>
  <c r="B98" i="20"/>
  <c r="H98" i="20"/>
  <c r="B99" i="20"/>
  <c r="H99" i="20"/>
  <c r="B100" i="20"/>
  <c r="H100" i="20"/>
  <c r="B101" i="20"/>
  <c r="H101" i="20"/>
  <c r="B102" i="20"/>
  <c r="H102" i="20"/>
  <c r="B103" i="20"/>
  <c r="H103" i="20"/>
  <c r="B104" i="20"/>
  <c r="H104" i="20"/>
  <c r="B105" i="20"/>
  <c r="H105" i="20"/>
  <c r="B106" i="20"/>
  <c r="H106" i="20"/>
  <c r="B107" i="20"/>
  <c r="H107" i="20"/>
  <c r="B108" i="20"/>
  <c r="H108" i="20"/>
  <c r="B109" i="20"/>
  <c r="H109" i="20"/>
  <c r="B110" i="20"/>
  <c r="H110" i="20"/>
  <c r="B111" i="20"/>
  <c r="H111" i="20"/>
  <c r="B112" i="20"/>
  <c r="H112" i="20"/>
  <c r="B113" i="20"/>
  <c r="H113" i="20"/>
  <c r="B114" i="20"/>
  <c r="H114" i="20"/>
  <c r="B115" i="20"/>
  <c r="H115" i="20"/>
  <c r="B116" i="20"/>
  <c r="H116" i="20"/>
  <c r="B117" i="20"/>
  <c r="H117" i="20"/>
  <c r="B118" i="20"/>
  <c r="H118" i="20"/>
  <c r="B119" i="20"/>
  <c r="H119" i="20"/>
  <c r="B120" i="20"/>
  <c r="H120" i="20"/>
  <c r="B121" i="20"/>
  <c r="H121" i="20"/>
  <c r="B122" i="20"/>
  <c r="H122" i="20"/>
  <c r="B123" i="20"/>
  <c r="H123" i="20"/>
  <c r="B124" i="20"/>
  <c r="H124" i="20"/>
  <c r="B125" i="20"/>
  <c r="H125" i="20"/>
  <c r="B126" i="20"/>
  <c r="H126" i="20"/>
  <c r="B127" i="20"/>
  <c r="H127" i="20"/>
  <c r="B128" i="20"/>
  <c r="H128" i="20"/>
  <c r="B129" i="20"/>
  <c r="H129" i="20"/>
  <c r="B130" i="20"/>
  <c r="H130" i="20"/>
  <c r="B131" i="20"/>
  <c r="H131" i="20"/>
  <c r="B132" i="20"/>
  <c r="H132" i="20"/>
  <c r="B133" i="20"/>
  <c r="H133" i="20"/>
  <c r="B134" i="20"/>
  <c r="H134" i="20"/>
  <c r="B135" i="20"/>
  <c r="H135" i="20"/>
  <c r="B136" i="20"/>
  <c r="H136" i="20"/>
  <c r="B137" i="20"/>
  <c r="H137" i="20"/>
  <c r="B138" i="20"/>
  <c r="H138" i="20"/>
  <c r="B139" i="20"/>
  <c r="H139" i="20"/>
  <c r="B140" i="20"/>
  <c r="H140" i="20"/>
  <c r="B141" i="20"/>
  <c r="H141" i="20"/>
  <c r="B142" i="20"/>
  <c r="H142" i="20"/>
  <c r="B143" i="20"/>
  <c r="H143" i="20"/>
  <c r="B144" i="20"/>
  <c r="H144" i="20"/>
  <c r="B145" i="20"/>
  <c r="H145" i="20"/>
  <c r="B146" i="20"/>
  <c r="H146" i="20"/>
  <c r="B147" i="20"/>
  <c r="H147" i="20"/>
  <c r="B148" i="20"/>
  <c r="H148" i="20"/>
  <c r="B149" i="20"/>
  <c r="H149" i="20"/>
  <c r="B150" i="20"/>
  <c r="H150" i="20"/>
  <c r="B151" i="20"/>
  <c r="H151" i="20"/>
  <c r="B152" i="20"/>
  <c r="H152" i="20"/>
  <c r="B153" i="20"/>
  <c r="H153" i="20"/>
  <c r="B154" i="20"/>
  <c r="H154" i="20"/>
  <c r="B155" i="20"/>
  <c r="H155" i="20"/>
  <c r="B156" i="20"/>
  <c r="H156" i="20"/>
  <c r="B157" i="20"/>
  <c r="H157" i="20"/>
  <c r="B158" i="20"/>
  <c r="H158" i="20"/>
  <c r="B159" i="20"/>
  <c r="H159" i="20"/>
  <c r="B160" i="20"/>
  <c r="H160" i="20"/>
  <c r="B161" i="20"/>
  <c r="H161" i="20"/>
  <c r="B162" i="20"/>
  <c r="H162" i="20"/>
  <c r="B163" i="20"/>
  <c r="H163" i="20"/>
  <c r="B164" i="20"/>
  <c r="H164" i="20"/>
  <c r="B165" i="20"/>
  <c r="H165" i="20"/>
  <c r="B166" i="20"/>
  <c r="H166" i="20"/>
  <c r="B167" i="20"/>
  <c r="H167" i="20"/>
  <c r="B168" i="20"/>
  <c r="H168" i="20"/>
  <c r="B169" i="20"/>
  <c r="H169" i="20"/>
  <c r="B170" i="20"/>
  <c r="H170" i="20"/>
  <c r="B171" i="20"/>
  <c r="H171" i="20"/>
  <c r="B172" i="20"/>
  <c r="H172" i="20"/>
  <c r="B173" i="20"/>
  <c r="H173" i="20"/>
  <c r="B174" i="20"/>
  <c r="H174" i="20"/>
  <c r="B175" i="20"/>
  <c r="H175" i="20"/>
  <c r="B176" i="20"/>
  <c r="H176" i="20"/>
  <c r="B177" i="20"/>
  <c r="H177" i="20"/>
  <c r="B178" i="20"/>
  <c r="H178" i="20"/>
  <c r="B179" i="20"/>
  <c r="H179" i="20"/>
  <c r="B180" i="20"/>
  <c r="H180" i="20"/>
  <c r="B181" i="20"/>
  <c r="H181" i="20"/>
  <c r="B182" i="20"/>
  <c r="H182" i="20"/>
  <c r="B183" i="20"/>
  <c r="H183" i="20"/>
  <c r="B184" i="20"/>
  <c r="H184" i="20"/>
  <c r="B185" i="20"/>
  <c r="H185" i="20"/>
  <c r="B186" i="20"/>
  <c r="H186" i="20"/>
  <c r="B187" i="20"/>
  <c r="H187" i="20"/>
  <c r="B188" i="20"/>
  <c r="H188" i="20"/>
  <c r="B189" i="20"/>
  <c r="H189" i="20"/>
  <c r="B190" i="20"/>
  <c r="H190" i="20"/>
  <c r="B191" i="20"/>
  <c r="H191" i="20"/>
  <c r="B192" i="20"/>
  <c r="H192" i="20"/>
  <c r="B193" i="20"/>
  <c r="H193" i="20"/>
  <c r="B194" i="20"/>
  <c r="H194" i="20"/>
  <c r="B195" i="20"/>
  <c r="H195" i="20"/>
  <c r="B196" i="20"/>
  <c r="H196" i="20"/>
  <c r="B197" i="20"/>
  <c r="H197" i="20"/>
  <c r="B198" i="20"/>
  <c r="H198" i="20"/>
  <c r="B199" i="20"/>
  <c r="H199" i="20"/>
  <c r="B200" i="20"/>
  <c r="H200" i="20"/>
  <c r="B201" i="20"/>
  <c r="H201" i="20"/>
  <c r="B202" i="20"/>
  <c r="H202" i="20"/>
  <c r="B203" i="20"/>
  <c r="H203" i="20"/>
  <c r="B204" i="20"/>
  <c r="H204" i="20"/>
  <c r="B205" i="20"/>
  <c r="H205" i="20"/>
  <c r="B206" i="20"/>
  <c r="H206" i="20"/>
  <c r="B207" i="20"/>
  <c r="H207" i="20"/>
  <c r="B208" i="20"/>
  <c r="H208" i="20"/>
  <c r="B209" i="20"/>
  <c r="H209" i="20"/>
  <c r="B210" i="20"/>
  <c r="H210" i="20"/>
  <c r="B211" i="20"/>
  <c r="H211" i="20"/>
  <c r="B212" i="20"/>
  <c r="H212" i="20"/>
  <c r="B213" i="20"/>
  <c r="H213" i="20"/>
  <c r="B214" i="20"/>
  <c r="H214" i="20"/>
  <c r="B215" i="20"/>
  <c r="H215" i="20"/>
  <c r="B216" i="20"/>
  <c r="H216" i="20"/>
  <c r="B217" i="20"/>
  <c r="H217" i="20"/>
  <c r="B218" i="20"/>
  <c r="H218" i="20"/>
  <c r="B219" i="20"/>
  <c r="H219" i="20"/>
  <c r="B220" i="20"/>
  <c r="H220" i="20"/>
  <c r="B221" i="20"/>
  <c r="H221" i="20"/>
  <c r="B222" i="20"/>
  <c r="H222" i="20"/>
  <c r="B223" i="20"/>
  <c r="H223" i="20"/>
  <c r="B224" i="20"/>
  <c r="H224" i="20"/>
  <c r="B225" i="20"/>
  <c r="H225" i="20"/>
  <c r="B226" i="20"/>
  <c r="H226" i="20"/>
  <c r="B227" i="20"/>
  <c r="H227" i="20"/>
  <c r="B228" i="20"/>
  <c r="H228" i="20"/>
  <c r="B229" i="20"/>
  <c r="H229" i="20"/>
  <c r="B230" i="20"/>
  <c r="H230" i="20"/>
  <c r="B231" i="20"/>
  <c r="H231" i="20"/>
  <c r="B232" i="20"/>
  <c r="H232" i="20"/>
  <c r="B233" i="20"/>
  <c r="H233" i="20"/>
  <c r="B234" i="20"/>
  <c r="H234" i="20"/>
  <c r="B235" i="20"/>
  <c r="H235" i="20"/>
  <c r="B236" i="20"/>
  <c r="H236" i="20"/>
  <c r="B237" i="20"/>
  <c r="H237" i="20"/>
  <c r="B238" i="20"/>
  <c r="H238" i="20"/>
  <c r="B239" i="20"/>
  <c r="H239" i="20"/>
  <c r="B240" i="20"/>
  <c r="H240" i="20"/>
  <c r="B241" i="20"/>
  <c r="H241" i="20"/>
  <c r="B242" i="20"/>
  <c r="H242" i="20"/>
  <c r="B243" i="20"/>
  <c r="H243" i="20"/>
  <c r="B244" i="20"/>
  <c r="H244" i="20"/>
  <c r="B245" i="20"/>
  <c r="H245" i="20"/>
  <c r="B246" i="20"/>
  <c r="H246" i="20"/>
  <c r="B247" i="20"/>
  <c r="H247" i="20"/>
  <c r="B248" i="20"/>
  <c r="H248" i="20"/>
  <c r="B249" i="20"/>
  <c r="H249" i="20"/>
  <c r="B250" i="20"/>
  <c r="H250" i="20"/>
  <c r="B251" i="20"/>
  <c r="H251" i="20"/>
  <c r="B252" i="20"/>
  <c r="H252" i="20"/>
  <c r="B253" i="20"/>
  <c r="H253" i="20"/>
  <c r="B254" i="20"/>
  <c r="H254" i="20"/>
  <c r="B255" i="20"/>
  <c r="H255" i="20"/>
  <c r="B256" i="20"/>
  <c r="H256" i="20"/>
  <c r="B257" i="20"/>
  <c r="H257" i="20"/>
  <c r="B258" i="20"/>
  <c r="H258" i="20"/>
  <c r="B259" i="20"/>
  <c r="H259" i="20"/>
  <c r="B260" i="20"/>
  <c r="H260" i="20"/>
  <c r="B261" i="20"/>
  <c r="H261" i="20"/>
  <c r="B262" i="20"/>
  <c r="H262" i="20"/>
  <c r="B263" i="20"/>
  <c r="H263" i="20"/>
  <c r="B264" i="20"/>
  <c r="H264" i="20"/>
  <c r="B265" i="20"/>
  <c r="H265" i="20"/>
  <c r="B266" i="20"/>
  <c r="H266" i="20"/>
  <c r="B267" i="20"/>
  <c r="H267" i="20"/>
  <c r="B268" i="20"/>
  <c r="H268" i="20"/>
  <c r="B269" i="20"/>
  <c r="H269" i="20"/>
  <c r="B270" i="20"/>
  <c r="H270" i="20"/>
  <c r="B271" i="20"/>
  <c r="H271" i="20"/>
  <c r="B272" i="20"/>
  <c r="H272" i="20"/>
  <c r="B273" i="20"/>
  <c r="H273" i="20"/>
  <c r="B274" i="20"/>
  <c r="H274" i="20"/>
  <c r="B275" i="20"/>
  <c r="H275" i="20"/>
  <c r="B276" i="20"/>
  <c r="H276" i="20"/>
  <c r="B277" i="20"/>
  <c r="H277" i="20"/>
  <c r="B278" i="20"/>
  <c r="H278" i="20"/>
  <c r="B279" i="20"/>
  <c r="H279" i="20"/>
  <c r="B280" i="20"/>
  <c r="H280" i="20"/>
  <c r="B281" i="20"/>
  <c r="H281" i="20"/>
  <c r="B282" i="20"/>
  <c r="H282" i="20"/>
  <c r="B283" i="20"/>
  <c r="H283" i="20"/>
  <c r="B284" i="20"/>
  <c r="H284" i="20"/>
  <c r="B285" i="20"/>
  <c r="H285" i="20"/>
  <c r="B286" i="20"/>
  <c r="H286" i="20"/>
  <c r="B287" i="20"/>
  <c r="H287" i="20"/>
  <c r="B288" i="20"/>
  <c r="H288" i="20"/>
  <c r="B289" i="20"/>
  <c r="H289" i="20"/>
  <c r="B290" i="20"/>
  <c r="H290" i="20"/>
  <c r="B291" i="20"/>
  <c r="H291" i="20"/>
  <c r="B292" i="20"/>
  <c r="H292" i="20"/>
  <c r="B293" i="20"/>
  <c r="H293" i="20"/>
  <c r="B294" i="20"/>
  <c r="H294" i="20"/>
  <c r="B295" i="20"/>
  <c r="H295" i="20"/>
  <c r="B296" i="20"/>
  <c r="H296" i="20"/>
  <c r="B297" i="20"/>
  <c r="H297" i="20"/>
  <c r="B298" i="20"/>
  <c r="H298" i="20"/>
  <c r="B299" i="20"/>
  <c r="H299" i="20"/>
  <c r="B300" i="20"/>
  <c r="H300" i="20"/>
  <c r="B301" i="20"/>
  <c r="H301" i="20"/>
  <c r="B302" i="20"/>
  <c r="H302" i="20"/>
  <c r="B303" i="20"/>
  <c r="H303" i="20"/>
  <c r="B304" i="20"/>
  <c r="H304" i="20"/>
  <c r="B305" i="20"/>
  <c r="H305" i="20"/>
  <c r="B306" i="20"/>
  <c r="H306" i="20"/>
  <c r="B307" i="20"/>
  <c r="H307" i="20"/>
  <c r="B308" i="20"/>
  <c r="H308" i="20"/>
  <c r="B309" i="20"/>
  <c r="H309" i="20"/>
  <c r="B310" i="20"/>
  <c r="H310" i="20"/>
  <c r="B311" i="20"/>
  <c r="H311" i="20"/>
  <c r="B312" i="20"/>
  <c r="H312" i="20"/>
  <c r="B313" i="20"/>
  <c r="H313" i="20"/>
  <c r="B314" i="20"/>
  <c r="H314" i="20"/>
  <c r="B315" i="20"/>
  <c r="H315" i="20"/>
  <c r="B316" i="20"/>
  <c r="H316" i="20"/>
  <c r="B317" i="20"/>
  <c r="H317" i="20"/>
  <c r="B318" i="20"/>
  <c r="H318" i="20"/>
  <c r="B319" i="20"/>
  <c r="H319" i="20"/>
  <c r="B320" i="20"/>
  <c r="H320" i="20"/>
  <c r="B321" i="20"/>
  <c r="H321" i="20"/>
  <c r="B322" i="20"/>
  <c r="H322" i="20"/>
  <c r="B323" i="20"/>
  <c r="H323" i="20"/>
  <c r="B324" i="20"/>
  <c r="H324" i="20"/>
  <c r="B325" i="20"/>
  <c r="H325" i="20"/>
  <c r="B326" i="20"/>
  <c r="H326" i="20"/>
  <c r="B327" i="20"/>
  <c r="H327" i="20"/>
  <c r="B328" i="20"/>
  <c r="H328" i="20"/>
  <c r="B329" i="20"/>
  <c r="H329" i="20"/>
  <c r="B330" i="20"/>
  <c r="H330" i="20"/>
  <c r="B331" i="20"/>
  <c r="H331" i="20"/>
  <c r="B332" i="20"/>
  <c r="H332" i="20"/>
  <c r="B333" i="20"/>
  <c r="H333" i="20"/>
  <c r="B334" i="20"/>
  <c r="H334" i="20"/>
  <c r="B335" i="20"/>
  <c r="H335" i="20"/>
  <c r="B336" i="20"/>
  <c r="H336" i="20"/>
  <c r="B337" i="20"/>
  <c r="H337" i="20"/>
  <c r="B338" i="20"/>
  <c r="H338" i="20"/>
  <c r="B339" i="20"/>
  <c r="H339" i="20"/>
  <c r="B340" i="20"/>
  <c r="H340" i="20"/>
  <c r="B341" i="20"/>
  <c r="H341" i="20"/>
  <c r="B342" i="20"/>
  <c r="H342" i="20"/>
  <c r="B343" i="20"/>
  <c r="H343" i="20"/>
  <c r="B344" i="20"/>
  <c r="H344" i="20"/>
  <c r="B345" i="20"/>
  <c r="H345" i="20"/>
  <c r="B346" i="20"/>
  <c r="H346" i="20"/>
  <c r="B347" i="20"/>
  <c r="H347" i="20"/>
  <c r="B348" i="20"/>
  <c r="H348" i="20"/>
  <c r="B349" i="20"/>
  <c r="H349" i="20"/>
  <c r="B350" i="20"/>
  <c r="H350" i="20"/>
  <c r="B351" i="20"/>
  <c r="H351" i="20"/>
  <c r="B352" i="20"/>
  <c r="H352" i="20"/>
  <c r="B353" i="20"/>
  <c r="H353" i="20"/>
  <c r="B354" i="20"/>
  <c r="H354" i="20"/>
  <c r="B355" i="20"/>
  <c r="H355" i="20"/>
  <c r="B356" i="20"/>
  <c r="H356" i="20"/>
  <c r="B357" i="20"/>
  <c r="H357" i="20"/>
  <c r="B358" i="20"/>
  <c r="H358" i="20"/>
  <c r="B359" i="20"/>
  <c r="H359" i="20"/>
  <c r="B360" i="20"/>
  <c r="H360" i="20"/>
  <c r="B361" i="20"/>
  <c r="H361" i="20"/>
  <c r="B362" i="20"/>
  <c r="H362" i="20"/>
  <c r="B363" i="20"/>
  <c r="H363" i="20"/>
  <c r="B364" i="20"/>
  <c r="H364" i="20"/>
  <c r="B365" i="20"/>
  <c r="H365" i="20"/>
  <c r="B366" i="20"/>
  <c r="H366" i="20"/>
  <c r="B367" i="20"/>
  <c r="H367" i="20"/>
  <c r="B368" i="20"/>
  <c r="H368" i="20"/>
  <c r="B369" i="20"/>
  <c r="H369" i="20"/>
  <c r="B370" i="20"/>
  <c r="H370" i="20"/>
  <c r="B371" i="20"/>
  <c r="H371" i="20"/>
  <c r="B372" i="20"/>
  <c r="H372" i="20"/>
  <c r="B373" i="20"/>
  <c r="H373" i="20"/>
  <c r="B374" i="20"/>
  <c r="H374" i="20"/>
  <c r="B375" i="20"/>
  <c r="H375" i="20"/>
  <c r="B376" i="20"/>
  <c r="H376" i="20"/>
  <c r="B377" i="20"/>
  <c r="H377" i="20"/>
  <c r="B378" i="20"/>
  <c r="H378" i="20"/>
  <c r="B379" i="20"/>
  <c r="H379" i="20"/>
  <c r="B380" i="20"/>
  <c r="H380" i="20"/>
  <c r="B381" i="20"/>
  <c r="H381" i="20"/>
  <c r="B382" i="20"/>
  <c r="H382" i="20"/>
  <c r="B383" i="20"/>
  <c r="H383" i="20"/>
  <c r="B384" i="20"/>
  <c r="H384" i="20"/>
  <c r="B385" i="20"/>
  <c r="H385" i="20"/>
  <c r="B386" i="20"/>
  <c r="H386" i="20"/>
  <c r="B387" i="20"/>
  <c r="H387" i="20"/>
  <c r="B388" i="20"/>
  <c r="H388" i="20"/>
  <c r="B389" i="20"/>
  <c r="H389" i="20"/>
  <c r="B390" i="20"/>
  <c r="H390" i="20"/>
  <c r="B391" i="20"/>
  <c r="H391" i="20"/>
  <c r="B392" i="20"/>
  <c r="H392" i="20"/>
  <c r="B393" i="20"/>
  <c r="H393" i="20"/>
  <c r="B394" i="20"/>
  <c r="H394" i="20"/>
  <c r="B395" i="20"/>
  <c r="H395" i="20"/>
  <c r="B396" i="20"/>
  <c r="H396" i="20"/>
  <c r="B397" i="20"/>
  <c r="H397" i="20"/>
  <c r="B398" i="20"/>
  <c r="H398" i="20"/>
  <c r="B399" i="20"/>
  <c r="H399" i="20"/>
  <c r="B400" i="20"/>
  <c r="H400" i="20"/>
  <c r="B401" i="20"/>
  <c r="H401" i="20"/>
  <c r="B402" i="20"/>
  <c r="H402" i="20"/>
  <c r="B403" i="20"/>
  <c r="H403" i="20"/>
  <c r="B404" i="20"/>
  <c r="H404" i="20"/>
  <c r="B405" i="20"/>
  <c r="H405" i="20"/>
  <c r="B406" i="20"/>
  <c r="H406" i="20"/>
  <c r="B407" i="20"/>
  <c r="H407" i="20"/>
  <c r="B408" i="20"/>
  <c r="H408" i="20"/>
  <c r="B409" i="20"/>
  <c r="H409" i="20"/>
  <c r="B410" i="20"/>
  <c r="H410" i="20"/>
  <c r="B411" i="20"/>
  <c r="H411" i="20"/>
  <c r="B412" i="20"/>
  <c r="H412" i="20"/>
  <c r="B413" i="20"/>
  <c r="H413" i="20"/>
  <c r="B414" i="20"/>
  <c r="H414" i="20"/>
  <c r="B415" i="20"/>
  <c r="H415" i="20"/>
  <c r="B416" i="20"/>
  <c r="H416" i="20"/>
  <c r="B417" i="20"/>
  <c r="H417" i="20"/>
  <c r="B418" i="20"/>
  <c r="H418" i="20"/>
  <c r="B419" i="20"/>
  <c r="H419" i="20"/>
  <c r="B420" i="20"/>
  <c r="H420" i="20"/>
  <c r="B421" i="20"/>
  <c r="H421" i="20"/>
  <c r="B422" i="20"/>
  <c r="H422" i="20"/>
  <c r="B423" i="20"/>
  <c r="H423" i="20"/>
  <c r="B424" i="20"/>
  <c r="H424" i="20"/>
  <c r="B425" i="20"/>
  <c r="H425" i="20"/>
  <c r="B426" i="20"/>
  <c r="H426" i="20"/>
  <c r="B427" i="20"/>
  <c r="H427" i="20"/>
  <c r="B428" i="20"/>
  <c r="H428" i="20"/>
  <c r="B429" i="20"/>
  <c r="H429" i="20"/>
  <c r="B430" i="20"/>
  <c r="H430" i="20"/>
  <c r="B431" i="20"/>
  <c r="H431" i="20"/>
  <c r="B432" i="20"/>
  <c r="H432" i="20"/>
  <c r="B433" i="20"/>
  <c r="H433" i="20"/>
  <c r="B434" i="20"/>
  <c r="H434" i="20"/>
  <c r="B435" i="20"/>
  <c r="H435" i="20"/>
  <c r="B436" i="20"/>
  <c r="H436" i="20"/>
  <c r="B437" i="20"/>
  <c r="H437" i="20"/>
  <c r="B438" i="20"/>
  <c r="H438" i="20"/>
  <c r="B439" i="20"/>
  <c r="H439" i="20"/>
  <c r="B440" i="20"/>
  <c r="H440" i="20"/>
  <c r="B441" i="20"/>
  <c r="H441" i="20"/>
  <c r="B442" i="20"/>
  <c r="H442" i="20"/>
  <c r="B443" i="20"/>
  <c r="H443" i="20"/>
  <c r="B444" i="20"/>
  <c r="H444" i="20"/>
  <c r="B445" i="20"/>
  <c r="H445" i="20"/>
  <c r="B446" i="20"/>
  <c r="H446" i="20"/>
  <c r="B447" i="20"/>
  <c r="H447" i="20"/>
  <c r="B448" i="20"/>
  <c r="H448" i="20"/>
  <c r="B449" i="20"/>
  <c r="H449" i="20"/>
  <c r="B450" i="20"/>
  <c r="H450" i="20"/>
  <c r="B451" i="20"/>
  <c r="H451" i="20"/>
  <c r="B452" i="20"/>
  <c r="H452" i="20"/>
  <c r="B453" i="20"/>
  <c r="H453" i="20"/>
  <c r="B454" i="20"/>
  <c r="H454" i="20"/>
  <c r="B455" i="20"/>
  <c r="H455" i="20"/>
  <c r="B456" i="20"/>
  <c r="H456" i="20"/>
  <c r="B457" i="20"/>
  <c r="H457" i="20"/>
  <c r="B458" i="20"/>
  <c r="H458" i="20"/>
  <c r="B459" i="20"/>
  <c r="H459" i="20"/>
  <c r="B460" i="20"/>
  <c r="H460" i="20"/>
  <c r="B461" i="20"/>
  <c r="H461" i="20"/>
  <c r="B462" i="20"/>
  <c r="H462" i="20"/>
  <c r="B463" i="20"/>
  <c r="H463" i="20"/>
  <c r="B464" i="20"/>
  <c r="H464" i="20"/>
  <c r="B465" i="20"/>
  <c r="H465" i="20"/>
  <c r="B466" i="20"/>
  <c r="H466" i="20"/>
  <c r="B467" i="20"/>
  <c r="H467" i="20"/>
  <c r="B468" i="20"/>
  <c r="H468" i="20"/>
  <c r="B469" i="20"/>
  <c r="H469" i="20"/>
  <c r="B470" i="20"/>
  <c r="H470" i="20"/>
  <c r="B471" i="20"/>
  <c r="H471" i="20"/>
  <c r="B472" i="20"/>
  <c r="H472" i="20"/>
  <c r="B473" i="20"/>
  <c r="H473" i="20"/>
  <c r="B474" i="20"/>
  <c r="H474" i="20"/>
  <c r="B475" i="20"/>
  <c r="H475" i="20"/>
  <c r="B476" i="20"/>
  <c r="H476" i="20"/>
  <c r="B477" i="20"/>
  <c r="H477" i="20"/>
  <c r="B478" i="20"/>
  <c r="H478" i="20"/>
  <c r="B479" i="20"/>
  <c r="H479" i="20"/>
  <c r="B480" i="20"/>
  <c r="H480" i="20"/>
  <c r="B481" i="20"/>
  <c r="H481" i="20"/>
  <c r="B482" i="20"/>
  <c r="H482" i="20"/>
  <c r="B483" i="20"/>
  <c r="H483" i="20"/>
  <c r="B484" i="20"/>
  <c r="H484" i="20"/>
  <c r="B485" i="20"/>
  <c r="H485" i="20"/>
  <c r="B486" i="20"/>
  <c r="H486" i="20"/>
  <c r="B487" i="20"/>
  <c r="H487" i="20"/>
  <c r="B488" i="20"/>
  <c r="H488" i="20"/>
  <c r="B489" i="20"/>
  <c r="H489" i="20"/>
  <c r="B490" i="20"/>
  <c r="H490" i="20"/>
  <c r="B491" i="20"/>
  <c r="H491" i="20"/>
  <c r="B492" i="20"/>
  <c r="H492" i="20"/>
  <c r="B493" i="20"/>
  <c r="H493" i="20"/>
  <c r="B494" i="20"/>
  <c r="H494" i="20"/>
  <c r="B495" i="20"/>
  <c r="H495" i="20"/>
  <c r="B496" i="20"/>
  <c r="H496" i="20"/>
  <c r="B497" i="20"/>
  <c r="H497" i="20"/>
  <c r="B498" i="20"/>
  <c r="H498" i="20"/>
  <c r="B499" i="20"/>
  <c r="H499" i="20"/>
  <c r="B500" i="20"/>
  <c r="H500" i="20"/>
  <c r="B501" i="20"/>
  <c r="H501" i="20"/>
  <c r="B502" i="20"/>
  <c r="H502" i="20"/>
  <c r="B503" i="20"/>
  <c r="H503" i="20"/>
  <c r="B504" i="20"/>
  <c r="H504" i="20"/>
  <c r="B505" i="20"/>
  <c r="H505" i="20"/>
  <c r="B506" i="20"/>
  <c r="H506" i="20"/>
  <c r="D12" i="20"/>
  <c r="I12" i="20"/>
  <c r="D13" i="20"/>
  <c r="I13" i="20"/>
  <c r="D14" i="20"/>
  <c r="I14" i="20"/>
  <c r="D15" i="20"/>
  <c r="I15" i="20"/>
  <c r="D16" i="20"/>
  <c r="I16" i="20"/>
  <c r="D17" i="20"/>
  <c r="I17" i="20"/>
  <c r="D18" i="20"/>
  <c r="I18" i="20"/>
  <c r="D19" i="20"/>
  <c r="I19" i="20"/>
  <c r="D20" i="20"/>
  <c r="I20" i="20"/>
  <c r="D21" i="20"/>
  <c r="I21" i="20"/>
  <c r="D22" i="20"/>
  <c r="I22" i="20"/>
  <c r="D23" i="20"/>
  <c r="I23" i="20"/>
  <c r="D24" i="20"/>
  <c r="I24" i="20"/>
  <c r="D25" i="20"/>
  <c r="I25" i="20"/>
  <c r="D26" i="20"/>
  <c r="I26" i="20"/>
  <c r="D27" i="20"/>
  <c r="I27" i="20"/>
  <c r="D28" i="20"/>
  <c r="I28" i="20"/>
  <c r="D29" i="20"/>
  <c r="I29" i="20"/>
  <c r="D30" i="20"/>
  <c r="I30" i="20"/>
  <c r="D31" i="20"/>
  <c r="I31" i="20"/>
  <c r="D32" i="20"/>
  <c r="I32" i="20"/>
  <c r="D33" i="20"/>
  <c r="I33" i="20"/>
  <c r="D34" i="20"/>
  <c r="I34" i="20"/>
  <c r="D35" i="20"/>
  <c r="I35" i="20"/>
  <c r="D36" i="20"/>
  <c r="I36" i="20"/>
  <c r="D37" i="20"/>
  <c r="I37" i="20"/>
  <c r="D38" i="20"/>
  <c r="I38" i="20"/>
  <c r="D39" i="20"/>
  <c r="I39" i="20"/>
  <c r="D40" i="20"/>
  <c r="I40" i="20"/>
  <c r="D41" i="20"/>
  <c r="I41" i="20"/>
  <c r="D42" i="20"/>
  <c r="I42" i="20"/>
  <c r="D43" i="20"/>
  <c r="I43" i="20"/>
  <c r="D44" i="20"/>
  <c r="I44" i="20"/>
  <c r="D45" i="20"/>
  <c r="I45" i="20"/>
  <c r="D46" i="20"/>
  <c r="I46" i="20"/>
  <c r="D47" i="20"/>
  <c r="I47" i="20"/>
  <c r="D48" i="20"/>
  <c r="I48" i="20"/>
  <c r="D49" i="20"/>
  <c r="I49" i="20"/>
  <c r="D50" i="20"/>
  <c r="I50" i="20"/>
  <c r="D51" i="20"/>
  <c r="I51" i="20"/>
  <c r="D52" i="20"/>
  <c r="I52" i="20"/>
  <c r="D53" i="20"/>
  <c r="I53" i="20"/>
  <c r="D54" i="20"/>
  <c r="I54" i="20"/>
  <c r="D55" i="20"/>
  <c r="I55" i="20"/>
  <c r="D56" i="20"/>
  <c r="I56" i="20"/>
  <c r="D57" i="20"/>
  <c r="I57" i="20"/>
  <c r="D58" i="20"/>
  <c r="I58" i="20"/>
  <c r="D59" i="20"/>
  <c r="I59" i="20"/>
  <c r="D60" i="20"/>
  <c r="I60" i="20"/>
  <c r="D61" i="20"/>
  <c r="I61" i="20"/>
  <c r="D62" i="20"/>
  <c r="I62" i="20"/>
  <c r="D63" i="20"/>
  <c r="I63" i="20"/>
  <c r="D64" i="20"/>
  <c r="I64" i="20"/>
  <c r="D65" i="20"/>
  <c r="I65" i="20"/>
  <c r="D66" i="20"/>
  <c r="I66" i="20"/>
  <c r="D67" i="20"/>
  <c r="I67" i="20"/>
  <c r="D68" i="20"/>
  <c r="I68" i="20"/>
  <c r="D69" i="20"/>
  <c r="I69" i="20"/>
  <c r="D70" i="20"/>
  <c r="I70" i="20"/>
  <c r="D71" i="20"/>
  <c r="I71" i="20"/>
  <c r="D72" i="20"/>
  <c r="I72" i="20"/>
  <c r="D73" i="20"/>
  <c r="I73" i="20"/>
  <c r="D74" i="20"/>
  <c r="I74" i="20"/>
  <c r="D75" i="20"/>
  <c r="I75" i="20"/>
  <c r="D76" i="20"/>
  <c r="I76" i="20"/>
  <c r="D77" i="20"/>
  <c r="I77" i="20"/>
  <c r="D78" i="20"/>
  <c r="I78" i="20"/>
  <c r="D79" i="20"/>
  <c r="I79" i="20"/>
  <c r="D80" i="20"/>
  <c r="I80" i="20"/>
  <c r="D81" i="20"/>
  <c r="I81" i="20"/>
  <c r="D82" i="20"/>
  <c r="I82" i="20"/>
  <c r="D83" i="20"/>
  <c r="I83" i="20"/>
  <c r="D84" i="20"/>
  <c r="I84" i="20"/>
  <c r="D85" i="20"/>
  <c r="I85" i="20"/>
  <c r="D86" i="20"/>
  <c r="I86" i="20"/>
  <c r="D87" i="20"/>
  <c r="I87" i="20"/>
  <c r="D88" i="20"/>
  <c r="I88" i="20"/>
  <c r="D89" i="20"/>
  <c r="I89" i="20"/>
  <c r="D90" i="20"/>
  <c r="I90" i="20"/>
  <c r="D91" i="20"/>
  <c r="I91" i="20"/>
  <c r="D92" i="20"/>
  <c r="I92" i="20"/>
  <c r="D93" i="20"/>
  <c r="I93" i="20"/>
  <c r="D94" i="20"/>
  <c r="I94" i="20"/>
  <c r="D95" i="20"/>
  <c r="I95" i="20"/>
  <c r="D96" i="20"/>
  <c r="I96" i="20"/>
  <c r="D97" i="20"/>
  <c r="I97" i="20"/>
  <c r="D98" i="20"/>
  <c r="I98" i="20"/>
  <c r="D99" i="20"/>
  <c r="I99" i="20"/>
  <c r="D100" i="20"/>
  <c r="I100" i="20"/>
  <c r="D101" i="20"/>
  <c r="I101" i="20"/>
  <c r="D102" i="20"/>
  <c r="I102" i="20"/>
  <c r="D103" i="20"/>
  <c r="I103" i="20"/>
  <c r="D104" i="20"/>
  <c r="I104" i="20"/>
  <c r="D105" i="20"/>
  <c r="I105" i="20"/>
  <c r="D106" i="20"/>
  <c r="I106" i="20"/>
  <c r="D107" i="20"/>
  <c r="I107" i="20"/>
  <c r="D108" i="20"/>
  <c r="I108" i="20"/>
  <c r="D109" i="20"/>
  <c r="I109" i="20"/>
  <c r="D110" i="20"/>
  <c r="I110" i="20"/>
  <c r="D111" i="20"/>
  <c r="I111" i="20"/>
  <c r="D112" i="20"/>
  <c r="I112" i="20"/>
  <c r="D113" i="20"/>
  <c r="I113" i="20"/>
  <c r="D114" i="20"/>
  <c r="I114" i="20"/>
  <c r="D115" i="20"/>
  <c r="I115" i="20"/>
  <c r="D116" i="20"/>
  <c r="I116" i="20"/>
  <c r="D117" i="20"/>
  <c r="I117" i="20"/>
  <c r="D118" i="20"/>
  <c r="I118" i="20"/>
  <c r="D119" i="20"/>
  <c r="I119" i="20"/>
  <c r="D120" i="20"/>
  <c r="I120" i="20"/>
  <c r="D121" i="20"/>
  <c r="I121" i="20"/>
  <c r="D122" i="20"/>
  <c r="I122" i="20"/>
  <c r="D123" i="20"/>
  <c r="I123" i="20"/>
  <c r="D124" i="20"/>
  <c r="I124" i="20"/>
  <c r="D125" i="20"/>
  <c r="I125" i="20"/>
  <c r="D126" i="20"/>
  <c r="I126" i="20"/>
  <c r="D127" i="20"/>
  <c r="I127" i="20"/>
  <c r="D128" i="20"/>
  <c r="I128" i="20"/>
  <c r="D129" i="20"/>
  <c r="I129" i="20"/>
  <c r="D130" i="20"/>
  <c r="I130" i="20"/>
  <c r="D131" i="20"/>
  <c r="I131" i="20"/>
  <c r="D132" i="20"/>
  <c r="I132" i="20"/>
  <c r="D133" i="20"/>
  <c r="I133" i="20"/>
  <c r="D134" i="20"/>
  <c r="I134" i="20"/>
  <c r="D135" i="20"/>
  <c r="I135" i="20"/>
  <c r="D136" i="20"/>
  <c r="I136" i="20"/>
  <c r="D137" i="20"/>
  <c r="I137" i="20"/>
  <c r="D138" i="20"/>
  <c r="I138" i="20"/>
  <c r="D139" i="20"/>
  <c r="I139" i="20"/>
  <c r="D140" i="20"/>
  <c r="I140" i="20"/>
  <c r="D141" i="20"/>
  <c r="I141" i="20"/>
  <c r="D142" i="20"/>
  <c r="I142" i="20"/>
  <c r="D143" i="20"/>
  <c r="I143" i="20"/>
  <c r="D144" i="20"/>
  <c r="I144" i="20"/>
  <c r="D145" i="20"/>
  <c r="I145" i="20"/>
  <c r="D146" i="20"/>
  <c r="I146" i="20"/>
  <c r="D147" i="20"/>
  <c r="I147" i="20"/>
  <c r="D148" i="20"/>
  <c r="I148" i="20"/>
  <c r="D149" i="20"/>
  <c r="I149" i="20"/>
  <c r="D150" i="20"/>
  <c r="I150" i="20"/>
  <c r="D151" i="20"/>
  <c r="I151" i="20"/>
  <c r="D152" i="20"/>
  <c r="I152" i="20"/>
  <c r="D153" i="20"/>
  <c r="I153" i="20"/>
  <c r="D154" i="20"/>
  <c r="I154" i="20"/>
  <c r="D155" i="20"/>
  <c r="I155" i="20"/>
  <c r="D156" i="20"/>
  <c r="I156" i="20"/>
  <c r="D157" i="20"/>
  <c r="I157" i="20"/>
  <c r="D158" i="20"/>
  <c r="I158" i="20"/>
  <c r="D159" i="20"/>
  <c r="I159" i="20"/>
  <c r="D160" i="20"/>
  <c r="I160" i="20"/>
  <c r="D161" i="20"/>
  <c r="I161" i="20"/>
  <c r="D162" i="20"/>
  <c r="I162" i="20"/>
  <c r="D163" i="20"/>
  <c r="I163" i="20"/>
  <c r="D164" i="20"/>
  <c r="I164" i="20"/>
  <c r="D165" i="20"/>
  <c r="I165" i="20"/>
  <c r="D166" i="20"/>
  <c r="I166" i="20"/>
  <c r="D167" i="20"/>
  <c r="I167" i="20"/>
  <c r="D168" i="20"/>
  <c r="I168" i="20"/>
  <c r="D169" i="20"/>
  <c r="I169" i="20"/>
  <c r="D170" i="20"/>
  <c r="I170" i="20"/>
  <c r="D171" i="20"/>
  <c r="I171" i="20"/>
  <c r="D172" i="20"/>
  <c r="I172" i="20"/>
  <c r="D173" i="20"/>
  <c r="I173" i="20"/>
  <c r="D174" i="20"/>
  <c r="I174" i="20"/>
  <c r="D175" i="20"/>
  <c r="I175" i="20"/>
  <c r="D176" i="20"/>
  <c r="I176" i="20"/>
  <c r="D177" i="20"/>
  <c r="I177" i="20"/>
  <c r="D178" i="20"/>
  <c r="I178" i="20"/>
  <c r="D179" i="20"/>
  <c r="I179" i="20"/>
  <c r="D180" i="20"/>
  <c r="I180" i="20"/>
  <c r="D181" i="20"/>
  <c r="I181" i="20"/>
  <c r="D182" i="20"/>
  <c r="I182" i="20"/>
  <c r="D183" i="20"/>
  <c r="I183" i="20"/>
  <c r="D184" i="20"/>
  <c r="I184" i="20"/>
  <c r="D185" i="20"/>
  <c r="I185" i="20"/>
  <c r="D186" i="20"/>
  <c r="I186" i="20"/>
  <c r="D187" i="20"/>
  <c r="I187" i="20"/>
  <c r="D188" i="20"/>
  <c r="I188" i="20"/>
  <c r="D189" i="20"/>
  <c r="I189" i="20"/>
  <c r="D190" i="20"/>
  <c r="I190" i="20"/>
  <c r="D191" i="20"/>
  <c r="I191" i="20"/>
  <c r="D192" i="20"/>
  <c r="I192" i="20"/>
  <c r="D193" i="20"/>
  <c r="I193" i="20"/>
  <c r="D194" i="20"/>
  <c r="I194" i="20"/>
  <c r="D195" i="20"/>
  <c r="I195" i="20"/>
  <c r="D196" i="20"/>
  <c r="I196" i="20"/>
  <c r="D197" i="20"/>
  <c r="I197" i="20"/>
  <c r="D198" i="20"/>
  <c r="I198" i="20"/>
  <c r="D199" i="20"/>
  <c r="I199" i="20"/>
  <c r="D200" i="20"/>
  <c r="I200" i="20"/>
  <c r="D201" i="20"/>
  <c r="I201" i="20"/>
  <c r="D202" i="20"/>
  <c r="I202" i="20"/>
  <c r="D203" i="20"/>
  <c r="I203" i="20"/>
  <c r="D204" i="20"/>
  <c r="I204" i="20"/>
  <c r="D205" i="20"/>
  <c r="I205" i="20"/>
  <c r="D206" i="20"/>
  <c r="I206" i="20"/>
  <c r="D207" i="20"/>
  <c r="I207" i="20"/>
  <c r="D208" i="20"/>
  <c r="I208" i="20"/>
  <c r="D209" i="20"/>
  <c r="I209" i="20"/>
  <c r="D210" i="20"/>
  <c r="I210" i="20"/>
  <c r="D211" i="20"/>
  <c r="I211" i="20"/>
  <c r="D212" i="20"/>
  <c r="I212" i="20"/>
  <c r="D213" i="20"/>
  <c r="I213" i="20"/>
  <c r="D214" i="20"/>
  <c r="I214" i="20"/>
  <c r="D215" i="20"/>
  <c r="I215" i="20"/>
  <c r="D216" i="20"/>
  <c r="I216" i="20"/>
  <c r="D217" i="20"/>
  <c r="I217" i="20"/>
  <c r="D218" i="20"/>
  <c r="I218" i="20"/>
  <c r="D219" i="20"/>
  <c r="I219" i="20"/>
  <c r="D220" i="20"/>
  <c r="I220" i="20"/>
  <c r="D221" i="20"/>
  <c r="I221" i="20"/>
  <c r="D222" i="20"/>
  <c r="I222" i="20"/>
  <c r="D223" i="20"/>
  <c r="I223" i="20"/>
  <c r="D224" i="20"/>
  <c r="I224" i="20"/>
  <c r="D225" i="20"/>
  <c r="I225" i="20"/>
  <c r="D226" i="20"/>
  <c r="I226" i="20"/>
  <c r="D227" i="20"/>
  <c r="I227" i="20"/>
  <c r="D228" i="20"/>
  <c r="I228" i="20"/>
  <c r="D229" i="20"/>
  <c r="I229" i="20"/>
  <c r="D230" i="20"/>
  <c r="I230" i="20"/>
  <c r="D231" i="20"/>
  <c r="I231" i="20"/>
  <c r="D232" i="20"/>
  <c r="I232" i="20"/>
  <c r="D233" i="20"/>
  <c r="I233" i="20"/>
  <c r="D234" i="20"/>
  <c r="I234" i="20"/>
  <c r="D235" i="20"/>
  <c r="I235" i="20"/>
  <c r="D236" i="20"/>
  <c r="I236" i="20"/>
  <c r="D237" i="20"/>
  <c r="I237" i="20"/>
  <c r="D238" i="20"/>
  <c r="I238" i="20"/>
  <c r="D239" i="20"/>
  <c r="I239" i="20"/>
  <c r="D240" i="20"/>
  <c r="I240" i="20"/>
  <c r="D241" i="20"/>
  <c r="I241" i="20"/>
  <c r="D242" i="20"/>
  <c r="I242" i="20"/>
  <c r="D243" i="20"/>
  <c r="I243" i="20"/>
  <c r="D244" i="20"/>
  <c r="I244" i="20"/>
  <c r="D245" i="20"/>
  <c r="I245" i="20"/>
  <c r="D246" i="20"/>
  <c r="I246" i="20"/>
  <c r="D247" i="20"/>
  <c r="I247" i="20"/>
  <c r="D248" i="20"/>
  <c r="I248" i="20"/>
  <c r="D249" i="20"/>
  <c r="I249" i="20"/>
  <c r="D250" i="20"/>
  <c r="I250" i="20"/>
  <c r="D251" i="20"/>
  <c r="I251" i="20"/>
  <c r="D252" i="20"/>
  <c r="I252" i="20"/>
  <c r="D253" i="20"/>
  <c r="I253" i="20"/>
  <c r="D254" i="20"/>
  <c r="I254" i="20"/>
  <c r="D255" i="20"/>
  <c r="I255" i="20"/>
  <c r="D256" i="20"/>
  <c r="I256" i="20"/>
  <c r="D257" i="20"/>
  <c r="I257" i="20"/>
  <c r="D258" i="20"/>
  <c r="I258" i="20"/>
  <c r="D259" i="20"/>
  <c r="I259" i="20"/>
  <c r="D260" i="20"/>
  <c r="I260" i="20"/>
  <c r="D261" i="20"/>
  <c r="I261" i="20"/>
  <c r="D262" i="20"/>
  <c r="I262" i="20"/>
  <c r="D263" i="20"/>
  <c r="I263" i="20"/>
  <c r="D264" i="20"/>
  <c r="I264" i="20"/>
  <c r="D265" i="20"/>
  <c r="I265" i="20"/>
  <c r="D266" i="20"/>
  <c r="I266" i="20"/>
  <c r="D267" i="20"/>
  <c r="I267" i="20"/>
  <c r="D268" i="20"/>
  <c r="I268" i="20"/>
  <c r="D269" i="20"/>
  <c r="I269" i="20"/>
  <c r="D270" i="20"/>
  <c r="I270" i="20"/>
  <c r="D271" i="20"/>
  <c r="I271" i="20"/>
  <c r="D272" i="20"/>
  <c r="I272" i="20"/>
  <c r="D273" i="20"/>
  <c r="I273" i="20"/>
  <c r="D274" i="20"/>
  <c r="I274" i="20"/>
  <c r="D275" i="20"/>
  <c r="I275" i="20"/>
  <c r="D276" i="20"/>
  <c r="I276" i="20"/>
  <c r="D277" i="20"/>
  <c r="I277" i="20"/>
  <c r="D278" i="20"/>
  <c r="I278" i="20"/>
  <c r="D279" i="20"/>
  <c r="I279" i="20"/>
  <c r="D280" i="20"/>
  <c r="I280" i="20"/>
  <c r="D281" i="20"/>
  <c r="I281" i="20"/>
  <c r="D282" i="20"/>
  <c r="I282" i="20"/>
  <c r="D283" i="20"/>
  <c r="I283" i="20"/>
  <c r="D284" i="20"/>
  <c r="I284" i="20"/>
  <c r="D285" i="20"/>
  <c r="I285" i="20"/>
  <c r="D286" i="20"/>
  <c r="I286" i="20"/>
  <c r="D287" i="20"/>
  <c r="I287" i="20"/>
  <c r="D288" i="20"/>
  <c r="I288" i="20"/>
  <c r="D289" i="20"/>
  <c r="I289" i="20"/>
  <c r="D290" i="20"/>
  <c r="I290" i="20"/>
  <c r="D291" i="20"/>
  <c r="I291" i="20"/>
  <c r="D292" i="20"/>
  <c r="I292" i="20"/>
  <c r="D293" i="20"/>
  <c r="I293" i="20"/>
  <c r="D294" i="20"/>
  <c r="I294" i="20"/>
  <c r="D295" i="20"/>
  <c r="I295" i="20"/>
  <c r="D296" i="20"/>
  <c r="I296" i="20"/>
  <c r="D297" i="20"/>
  <c r="I297" i="20"/>
  <c r="D298" i="20"/>
  <c r="I298" i="20"/>
  <c r="D299" i="20"/>
  <c r="I299" i="20"/>
  <c r="D300" i="20"/>
  <c r="I300" i="20"/>
  <c r="D301" i="20"/>
  <c r="I301" i="20"/>
  <c r="D302" i="20"/>
  <c r="I302" i="20"/>
  <c r="D303" i="20"/>
  <c r="I303" i="20"/>
  <c r="D304" i="20"/>
  <c r="I304" i="20"/>
  <c r="D305" i="20"/>
  <c r="I305" i="20"/>
  <c r="D306" i="20"/>
  <c r="I306" i="20"/>
  <c r="D307" i="20"/>
  <c r="I307" i="20"/>
  <c r="D308" i="20"/>
  <c r="I308" i="20"/>
  <c r="D309" i="20"/>
  <c r="I309" i="20"/>
  <c r="D310" i="20"/>
  <c r="I310" i="20"/>
  <c r="D311" i="20"/>
  <c r="I311" i="20"/>
  <c r="D312" i="20"/>
  <c r="I312" i="20"/>
  <c r="D313" i="20"/>
  <c r="I313" i="20"/>
  <c r="D314" i="20"/>
  <c r="I314" i="20"/>
  <c r="D315" i="20"/>
  <c r="I315" i="20"/>
  <c r="D316" i="20"/>
  <c r="I316" i="20"/>
  <c r="D317" i="20"/>
  <c r="I317" i="20"/>
  <c r="D318" i="20"/>
  <c r="I318" i="20"/>
  <c r="D319" i="20"/>
  <c r="I319" i="20"/>
  <c r="D320" i="20"/>
  <c r="I320" i="20"/>
  <c r="D321" i="20"/>
  <c r="I321" i="20"/>
  <c r="D322" i="20"/>
  <c r="I322" i="20"/>
  <c r="D323" i="20"/>
  <c r="I323" i="20"/>
  <c r="D324" i="20"/>
  <c r="I324" i="20"/>
  <c r="D325" i="20"/>
  <c r="I325" i="20"/>
  <c r="D326" i="20"/>
  <c r="I326" i="20"/>
  <c r="D327" i="20"/>
  <c r="I327" i="20"/>
  <c r="D328" i="20"/>
  <c r="I328" i="20"/>
  <c r="D329" i="20"/>
  <c r="I329" i="20"/>
  <c r="D330" i="20"/>
  <c r="I330" i="20"/>
  <c r="D331" i="20"/>
  <c r="I331" i="20"/>
  <c r="D332" i="20"/>
  <c r="I332" i="20"/>
  <c r="D333" i="20"/>
  <c r="I333" i="20"/>
  <c r="D334" i="20"/>
  <c r="I334" i="20"/>
  <c r="D335" i="20"/>
  <c r="I335" i="20"/>
  <c r="D336" i="20"/>
  <c r="I336" i="20"/>
  <c r="D337" i="20"/>
  <c r="I337" i="20"/>
  <c r="D338" i="20"/>
  <c r="I338" i="20"/>
  <c r="D339" i="20"/>
  <c r="I339" i="20"/>
  <c r="D340" i="20"/>
  <c r="I340" i="20"/>
  <c r="D341" i="20"/>
  <c r="I341" i="20"/>
  <c r="D342" i="20"/>
  <c r="I342" i="20"/>
  <c r="D343" i="20"/>
  <c r="I343" i="20"/>
  <c r="D344" i="20"/>
  <c r="I344" i="20"/>
  <c r="D345" i="20"/>
  <c r="I345" i="20"/>
  <c r="D346" i="20"/>
  <c r="I346" i="20"/>
  <c r="D347" i="20"/>
  <c r="I347" i="20"/>
  <c r="D348" i="20"/>
  <c r="I348" i="20"/>
  <c r="D349" i="20"/>
  <c r="I349" i="20"/>
  <c r="D350" i="20"/>
  <c r="I350" i="20"/>
  <c r="D351" i="20"/>
  <c r="I351" i="20"/>
  <c r="D352" i="20"/>
  <c r="I352" i="20"/>
  <c r="D353" i="20"/>
  <c r="I353" i="20"/>
  <c r="D354" i="20"/>
  <c r="I354" i="20"/>
  <c r="D355" i="20"/>
  <c r="I355" i="20"/>
  <c r="D356" i="20"/>
  <c r="I356" i="20"/>
  <c r="D357" i="20"/>
  <c r="I357" i="20"/>
  <c r="D358" i="20"/>
  <c r="I358" i="20"/>
  <c r="D359" i="20"/>
  <c r="I359" i="20"/>
  <c r="D360" i="20"/>
  <c r="I360" i="20"/>
  <c r="D361" i="20"/>
  <c r="I361" i="20"/>
  <c r="D362" i="20"/>
  <c r="I362" i="20"/>
  <c r="D363" i="20"/>
  <c r="I363" i="20"/>
  <c r="D364" i="20"/>
  <c r="I364" i="20"/>
  <c r="D365" i="20"/>
  <c r="I365" i="20"/>
  <c r="D366" i="20"/>
  <c r="I366" i="20"/>
  <c r="D367" i="20"/>
  <c r="I367" i="20"/>
  <c r="D368" i="20"/>
  <c r="I368" i="20"/>
  <c r="D369" i="20"/>
  <c r="I369" i="20"/>
  <c r="D370" i="20"/>
  <c r="I370" i="20"/>
  <c r="D371" i="20"/>
  <c r="I371" i="20"/>
  <c r="D372" i="20"/>
  <c r="I372" i="20"/>
  <c r="D373" i="20"/>
  <c r="I373" i="20"/>
  <c r="D374" i="20"/>
  <c r="I374" i="20"/>
  <c r="D375" i="20"/>
  <c r="I375" i="20"/>
  <c r="D376" i="20"/>
  <c r="I376" i="20"/>
  <c r="D377" i="20"/>
  <c r="I377" i="20"/>
  <c r="D378" i="20"/>
  <c r="I378" i="20"/>
  <c r="D379" i="20"/>
  <c r="I379" i="20"/>
  <c r="D380" i="20"/>
  <c r="I380" i="20"/>
  <c r="D381" i="20"/>
  <c r="I381" i="20"/>
  <c r="D382" i="20"/>
  <c r="I382" i="20"/>
  <c r="D383" i="20"/>
  <c r="I383" i="20"/>
  <c r="D384" i="20"/>
  <c r="I384" i="20"/>
  <c r="D385" i="20"/>
  <c r="I385" i="20"/>
  <c r="D386" i="20"/>
  <c r="I386" i="20"/>
  <c r="D387" i="20"/>
  <c r="I387" i="20"/>
  <c r="D388" i="20"/>
  <c r="I388" i="20"/>
  <c r="D389" i="20"/>
  <c r="I389" i="20"/>
  <c r="D390" i="20"/>
  <c r="I390" i="20"/>
  <c r="D391" i="20"/>
  <c r="I391" i="20"/>
  <c r="D392" i="20"/>
  <c r="I392" i="20"/>
  <c r="D393" i="20"/>
  <c r="I393" i="20"/>
  <c r="D394" i="20"/>
  <c r="I394" i="20"/>
  <c r="D395" i="20"/>
  <c r="I395" i="20"/>
  <c r="D396" i="20"/>
  <c r="I396" i="20"/>
  <c r="D397" i="20"/>
  <c r="I397" i="20"/>
  <c r="D398" i="20"/>
  <c r="I398" i="20"/>
  <c r="D399" i="20"/>
  <c r="I399" i="20"/>
  <c r="D400" i="20"/>
  <c r="I400" i="20"/>
  <c r="D401" i="20"/>
  <c r="I401" i="20"/>
  <c r="D402" i="20"/>
  <c r="I402" i="20"/>
  <c r="D403" i="20"/>
  <c r="I403" i="20"/>
  <c r="D404" i="20"/>
  <c r="I404" i="20"/>
  <c r="D405" i="20"/>
  <c r="I405" i="20"/>
  <c r="D406" i="20"/>
  <c r="I406" i="20"/>
  <c r="D407" i="20"/>
  <c r="I407" i="20"/>
  <c r="D408" i="20"/>
  <c r="I408" i="20"/>
  <c r="D409" i="20"/>
  <c r="I409" i="20"/>
  <c r="D410" i="20"/>
  <c r="I410" i="20"/>
  <c r="D411" i="20"/>
  <c r="I411" i="20"/>
  <c r="D412" i="20"/>
  <c r="I412" i="20"/>
  <c r="D413" i="20"/>
  <c r="I413" i="20"/>
  <c r="D414" i="20"/>
  <c r="I414" i="20"/>
  <c r="D415" i="20"/>
  <c r="I415" i="20"/>
  <c r="D416" i="20"/>
  <c r="I416" i="20"/>
  <c r="D417" i="20"/>
  <c r="I417" i="20"/>
  <c r="D418" i="20"/>
  <c r="I418" i="20"/>
  <c r="D419" i="20"/>
  <c r="I419" i="20"/>
  <c r="D420" i="20"/>
  <c r="I420" i="20"/>
  <c r="D421" i="20"/>
  <c r="I421" i="20"/>
  <c r="D422" i="20"/>
  <c r="I422" i="20"/>
  <c r="D423" i="20"/>
  <c r="I423" i="20"/>
  <c r="D424" i="20"/>
  <c r="I424" i="20"/>
  <c r="D425" i="20"/>
  <c r="I425" i="20"/>
  <c r="D426" i="20"/>
  <c r="I426" i="20"/>
  <c r="D427" i="20"/>
  <c r="I427" i="20"/>
  <c r="D428" i="20"/>
  <c r="I428" i="20"/>
  <c r="D429" i="20"/>
  <c r="I429" i="20"/>
  <c r="D430" i="20"/>
  <c r="I430" i="20"/>
  <c r="D431" i="20"/>
  <c r="I431" i="20"/>
  <c r="D432" i="20"/>
  <c r="I432" i="20"/>
  <c r="D433" i="20"/>
  <c r="I433" i="20"/>
  <c r="D434" i="20"/>
  <c r="I434" i="20"/>
  <c r="D435" i="20"/>
  <c r="I435" i="20"/>
  <c r="D436" i="20"/>
  <c r="I436" i="20"/>
  <c r="D437" i="20"/>
  <c r="I437" i="20"/>
  <c r="D438" i="20"/>
  <c r="I438" i="20"/>
  <c r="D439" i="20"/>
  <c r="I439" i="20"/>
  <c r="D440" i="20"/>
  <c r="I440" i="20"/>
  <c r="D441" i="20"/>
  <c r="I441" i="20"/>
  <c r="D442" i="20"/>
  <c r="I442" i="20"/>
  <c r="D443" i="20"/>
  <c r="I443" i="20"/>
  <c r="D444" i="20"/>
  <c r="I444" i="20"/>
  <c r="D445" i="20"/>
  <c r="I445" i="20"/>
  <c r="D446" i="20"/>
  <c r="I446" i="20"/>
  <c r="D447" i="20"/>
  <c r="I447" i="20"/>
  <c r="D448" i="20"/>
  <c r="I448" i="20"/>
  <c r="D449" i="20"/>
  <c r="I449" i="20"/>
  <c r="D450" i="20"/>
  <c r="I450" i="20"/>
  <c r="D451" i="20"/>
  <c r="I451" i="20"/>
  <c r="D452" i="20"/>
  <c r="I452" i="20"/>
  <c r="D453" i="20"/>
  <c r="I453" i="20"/>
  <c r="D454" i="20"/>
  <c r="I454" i="20"/>
  <c r="D455" i="20"/>
  <c r="I455" i="20"/>
  <c r="D456" i="20"/>
  <c r="I456" i="20"/>
  <c r="D457" i="20"/>
  <c r="I457" i="20"/>
  <c r="D458" i="20"/>
  <c r="I458" i="20"/>
  <c r="D459" i="20"/>
  <c r="I459" i="20"/>
  <c r="D460" i="20"/>
  <c r="I460" i="20"/>
  <c r="D461" i="20"/>
  <c r="I461" i="20"/>
  <c r="D462" i="20"/>
  <c r="I462" i="20"/>
  <c r="D463" i="20"/>
  <c r="I463" i="20"/>
  <c r="D464" i="20"/>
  <c r="I464" i="20"/>
  <c r="D465" i="20"/>
  <c r="I465" i="20"/>
  <c r="D466" i="20"/>
  <c r="I466" i="20"/>
  <c r="D467" i="20"/>
  <c r="I467" i="20"/>
  <c r="D468" i="20"/>
  <c r="I468" i="20"/>
  <c r="D469" i="20"/>
  <c r="I469" i="20"/>
  <c r="D470" i="20"/>
  <c r="I470" i="20"/>
  <c r="D471" i="20"/>
  <c r="I471" i="20"/>
  <c r="D472" i="20"/>
  <c r="I472" i="20"/>
  <c r="D473" i="20"/>
  <c r="I473" i="20"/>
  <c r="D474" i="20"/>
  <c r="I474" i="20"/>
  <c r="D475" i="20"/>
  <c r="I475" i="20"/>
  <c r="D476" i="20"/>
  <c r="I476" i="20"/>
  <c r="D477" i="20"/>
  <c r="I477" i="20"/>
  <c r="D478" i="20"/>
  <c r="I478" i="20"/>
  <c r="D479" i="20"/>
  <c r="I479" i="20"/>
  <c r="D480" i="20"/>
  <c r="I480" i="20"/>
  <c r="D481" i="20"/>
  <c r="I481" i="20"/>
  <c r="D482" i="20"/>
  <c r="I482" i="20"/>
  <c r="D483" i="20"/>
  <c r="I483" i="20"/>
  <c r="D484" i="20"/>
  <c r="I484" i="20"/>
  <c r="D485" i="20"/>
  <c r="I485" i="20"/>
  <c r="D486" i="20"/>
  <c r="I486" i="20"/>
  <c r="D487" i="20"/>
  <c r="I487" i="20"/>
  <c r="D488" i="20"/>
  <c r="I488" i="20"/>
  <c r="D489" i="20"/>
  <c r="I489" i="20"/>
  <c r="D490" i="20"/>
  <c r="I490" i="20"/>
  <c r="D491" i="20"/>
  <c r="I491" i="20"/>
  <c r="D492" i="20"/>
  <c r="I492" i="20"/>
  <c r="D493" i="20"/>
  <c r="I493" i="20"/>
  <c r="D494" i="20"/>
  <c r="I494" i="20"/>
  <c r="D495" i="20"/>
  <c r="I495" i="20"/>
  <c r="D496" i="20"/>
  <c r="I496" i="20"/>
  <c r="D497" i="20"/>
  <c r="I497" i="20"/>
  <c r="D498" i="20"/>
  <c r="I498" i="20"/>
  <c r="D499" i="20"/>
  <c r="I499" i="20"/>
  <c r="D500" i="20"/>
  <c r="I500" i="20"/>
  <c r="D501" i="20"/>
  <c r="I501" i="20"/>
  <c r="D502" i="20"/>
  <c r="I502" i="20"/>
  <c r="D503" i="20"/>
  <c r="I503" i="20"/>
  <c r="D504" i="20"/>
  <c r="I504" i="20"/>
  <c r="D505" i="20"/>
  <c r="I505" i="20"/>
  <c r="D506" i="20"/>
  <c r="I506" i="20"/>
  <c r="D8" i="20"/>
  <c r="I8" i="20"/>
  <c r="D9" i="20"/>
  <c r="I9" i="20"/>
  <c r="D10" i="20"/>
  <c r="I10" i="20"/>
  <c r="D11" i="20"/>
  <c r="I11" i="20"/>
  <c r="I7" i="20"/>
  <c r="H7" i="20"/>
  <c r="D7" i="20"/>
  <c r="N12" i="19"/>
  <c r="N11" i="19"/>
  <c r="N10" i="19"/>
  <c r="N9" i="19"/>
  <c r="N8" i="19"/>
  <c r="N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C207" i="19"/>
  <c r="C208" i="19"/>
  <c r="C209" i="19"/>
  <c r="C210" i="19"/>
  <c r="C211" i="19"/>
  <c r="C212" i="19"/>
  <c r="C213" i="19"/>
  <c r="C214" i="19"/>
  <c r="C215" i="19"/>
  <c r="C216" i="19"/>
  <c r="C217" i="19"/>
  <c r="C218" i="19"/>
  <c r="C219" i="19"/>
  <c r="C220" i="19"/>
  <c r="C221" i="19"/>
  <c r="C222" i="19"/>
  <c r="C223" i="19"/>
  <c r="C224" i="19"/>
  <c r="C225" i="19"/>
  <c r="C226" i="19"/>
  <c r="C227" i="19"/>
  <c r="C228" i="19"/>
  <c r="C229" i="19"/>
  <c r="C230" i="19"/>
  <c r="C231" i="19"/>
  <c r="C232" i="19"/>
  <c r="C233" i="19"/>
  <c r="C234" i="19"/>
  <c r="C235" i="19"/>
  <c r="C236" i="19"/>
  <c r="C237" i="19"/>
  <c r="C238" i="19"/>
  <c r="C239" i="19"/>
  <c r="C240" i="19"/>
  <c r="C241" i="19"/>
  <c r="C242" i="19"/>
  <c r="C243" i="19"/>
  <c r="C244" i="19"/>
  <c r="C245" i="19"/>
  <c r="C246" i="19"/>
  <c r="C247" i="19"/>
  <c r="C248" i="19"/>
  <c r="C249" i="19"/>
  <c r="C250" i="19"/>
  <c r="C251" i="19"/>
  <c r="C252" i="19"/>
  <c r="C253" i="19"/>
  <c r="C254" i="19"/>
  <c r="C255" i="19"/>
  <c r="C256" i="19"/>
  <c r="C257" i="19"/>
  <c r="C258" i="19"/>
  <c r="C259" i="19"/>
  <c r="C260" i="19"/>
  <c r="C261" i="19"/>
  <c r="C262" i="19"/>
  <c r="C263" i="19"/>
  <c r="C264" i="19"/>
  <c r="C265" i="19"/>
  <c r="C266" i="19"/>
  <c r="C267" i="19"/>
  <c r="C268" i="19"/>
  <c r="C269" i="19"/>
  <c r="C270" i="19"/>
  <c r="C271" i="19"/>
  <c r="C272" i="19"/>
  <c r="C273" i="19"/>
  <c r="C274" i="19"/>
  <c r="C275" i="19"/>
  <c r="C276" i="19"/>
  <c r="C277" i="19"/>
  <c r="C278" i="19"/>
  <c r="C279" i="19"/>
  <c r="C280" i="19"/>
  <c r="C281" i="19"/>
  <c r="C282" i="19"/>
  <c r="C283" i="19"/>
  <c r="C284" i="19"/>
  <c r="C285" i="19"/>
  <c r="C286" i="19"/>
  <c r="C287" i="19"/>
  <c r="C288" i="19"/>
  <c r="C289" i="19"/>
  <c r="C290" i="19"/>
  <c r="C291" i="19"/>
  <c r="C292" i="19"/>
  <c r="C293" i="19"/>
  <c r="C294" i="19"/>
  <c r="C295" i="19"/>
  <c r="C296" i="19"/>
  <c r="C297" i="19"/>
  <c r="C298" i="19"/>
  <c r="C299" i="19"/>
  <c r="C300" i="19"/>
  <c r="C301" i="19"/>
  <c r="C302" i="19"/>
  <c r="C303" i="19"/>
  <c r="C304" i="19"/>
  <c r="C305" i="19"/>
  <c r="C306" i="19"/>
  <c r="C307" i="19"/>
  <c r="C308" i="19"/>
  <c r="C309" i="19"/>
  <c r="C310" i="19"/>
  <c r="C311" i="19"/>
  <c r="C312" i="19"/>
  <c r="C313" i="19"/>
  <c r="C314" i="19"/>
  <c r="C315" i="19"/>
  <c r="C316" i="19"/>
  <c r="C317" i="19"/>
  <c r="C318" i="19"/>
  <c r="C319" i="19"/>
  <c r="C320" i="19"/>
  <c r="C321" i="19"/>
  <c r="C322" i="19"/>
  <c r="C323" i="19"/>
  <c r="C324" i="19"/>
  <c r="C325" i="19"/>
  <c r="C326" i="19"/>
  <c r="C327" i="19"/>
  <c r="C328" i="19"/>
  <c r="C329" i="19"/>
  <c r="C330" i="19"/>
  <c r="C331" i="19"/>
  <c r="C332" i="19"/>
  <c r="C333" i="19"/>
  <c r="C334" i="19"/>
  <c r="C335" i="19"/>
  <c r="C336" i="19"/>
  <c r="C337" i="19"/>
  <c r="C338" i="19"/>
  <c r="C339" i="19"/>
  <c r="C340" i="19"/>
  <c r="C341" i="19"/>
  <c r="C342" i="19"/>
  <c r="C343" i="19"/>
  <c r="C344" i="19"/>
  <c r="C345" i="19"/>
  <c r="C346" i="19"/>
  <c r="C347" i="19"/>
  <c r="C348" i="19"/>
  <c r="C349" i="19"/>
  <c r="C350" i="19"/>
  <c r="C351" i="19"/>
  <c r="C352" i="19"/>
  <c r="C353" i="19"/>
  <c r="C354" i="19"/>
  <c r="C355" i="19"/>
  <c r="C356" i="19"/>
  <c r="C357" i="19"/>
  <c r="C358" i="19"/>
  <c r="C359" i="19"/>
  <c r="C360" i="19"/>
  <c r="C361" i="19"/>
  <c r="C362" i="19"/>
  <c r="C363" i="19"/>
  <c r="C364" i="19"/>
  <c r="C365" i="19"/>
  <c r="C366" i="19"/>
  <c r="C367" i="19"/>
  <c r="C368" i="19"/>
  <c r="C369" i="19"/>
  <c r="C370" i="19"/>
  <c r="C371" i="19"/>
  <c r="C372" i="19"/>
  <c r="C373" i="19"/>
  <c r="C374" i="19"/>
  <c r="C375" i="19"/>
  <c r="C376" i="19"/>
  <c r="C377" i="19"/>
  <c r="C378" i="19"/>
  <c r="C379" i="19"/>
  <c r="C380" i="19"/>
  <c r="C381" i="19"/>
  <c r="C382" i="19"/>
  <c r="C383" i="19"/>
  <c r="C384" i="19"/>
  <c r="C385" i="19"/>
  <c r="C386" i="19"/>
  <c r="C387" i="19"/>
  <c r="C388" i="19"/>
  <c r="C389" i="19"/>
  <c r="C390" i="19"/>
  <c r="C391" i="19"/>
  <c r="C392" i="19"/>
  <c r="C393" i="19"/>
  <c r="C394" i="19"/>
  <c r="C395" i="19"/>
  <c r="C396" i="19"/>
  <c r="C397" i="19"/>
  <c r="C398" i="19"/>
  <c r="C399" i="19"/>
  <c r="C400" i="19"/>
  <c r="C401" i="19"/>
  <c r="C402" i="19"/>
  <c r="C403" i="19"/>
  <c r="C404" i="19"/>
  <c r="C405" i="19"/>
  <c r="C406" i="19"/>
  <c r="C407" i="19"/>
  <c r="C408" i="19"/>
  <c r="C409" i="19"/>
  <c r="C410" i="19"/>
  <c r="C411" i="19"/>
  <c r="C412" i="19"/>
  <c r="C413" i="19"/>
  <c r="C414" i="19"/>
  <c r="C415" i="19"/>
  <c r="C416" i="19"/>
  <c r="C417" i="19"/>
  <c r="C418" i="19"/>
  <c r="C419" i="19"/>
  <c r="C420" i="19"/>
  <c r="C421" i="19"/>
  <c r="C422" i="19"/>
  <c r="C423" i="19"/>
  <c r="C424" i="19"/>
  <c r="C425" i="19"/>
  <c r="C426" i="19"/>
  <c r="C427" i="19"/>
  <c r="C428" i="19"/>
  <c r="C429" i="19"/>
  <c r="C430" i="19"/>
  <c r="C431" i="19"/>
  <c r="C432" i="19"/>
  <c r="C433" i="19"/>
  <c r="C434" i="19"/>
  <c r="C435" i="19"/>
  <c r="C436" i="19"/>
  <c r="C437" i="19"/>
  <c r="C438" i="19"/>
  <c r="C439" i="19"/>
  <c r="C440" i="19"/>
  <c r="C441" i="19"/>
  <c r="C442" i="19"/>
  <c r="C443" i="19"/>
  <c r="C444" i="19"/>
  <c r="C445" i="19"/>
  <c r="C446" i="19"/>
  <c r="C447" i="19"/>
  <c r="C448" i="19"/>
  <c r="C449" i="19"/>
  <c r="C450" i="19"/>
  <c r="C451" i="19"/>
  <c r="C452" i="19"/>
  <c r="C453" i="19"/>
  <c r="C454" i="19"/>
  <c r="C455" i="19"/>
  <c r="C456" i="19"/>
  <c r="C457" i="19"/>
  <c r="C458" i="19"/>
  <c r="C459" i="19"/>
  <c r="C460" i="19"/>
  <c r="C461" i="19"/>
  <c r="C462" i="19"/>
  <c r="C463" i="19"/>
  <c r="C464" i="19"/>
  <c r="C465" i="19"/>
  <c r="C466" i="19"/>
  <c r="C467" i="19"/>
  <c r="C468" i="19"/>
  <c r="C469" i="19"/>
  <c r="C470" i="19"/>
  <c r="C471" i="19"/>
  <c r="C472" i="19"/>
  <c r="C473" i="19"/>
  <c r="C474" i="19"/>
  <c r="C475" i="19"/>
  <c r="C476" i="19"/>
  <c r="C477" i="19"/>
  <c r="C478" i="19"/>
  <c r="C479" i="19"/>
  <c r="C480" i="19"/>
  <c r="C481" i="19"/>
  <c r="C482" i="19"/>
  <c r="C483" i="19"/>
  <c r="C484" i="19"/>
  <c r="C485" i="19"/>
  <c r="C486" i="19"/>
  <c r="C487" i="19"/>
  <c r="C488" i="19"/>
  <c r="C489" i="19"/>
  <c r="C490" i="19"/>
  <c r="C491" i="19"/>
  <c r="C492" i="19"/>
  <c r="C493" i="19"/>
  <c r="C494" i="19"/>
  <c r="C495" i="19"/>
  <c r="C496" i="19"/>
  <c r="C497" i="19"/>
  <c r="C498" i="19"/>
  <c r="C499" i="19"/>
  <c r="C500" i="19"/>
  <c r="C501" i="19"/>
  <c r="C502" i="19"/>
  <c r="C503" i="19"/>
  <c r="C504" i="19"/>
  <c r="C505" i="19"/>
  <c r="C506" i="19"/>
  <c r="C507" i="19"/>
  <c r="C7" i="19"/>
  <c r="B11" i="19"/>
  <c r="B12" i="19"/>
  <c r="B13" i="19"/>
  <c r="N13" i="19"/>
  <c r="B14" i="19"/>
  <c r="N14" i="19"/>
  <c r="B15" i="19"/>
  <c r="N15" i="19"/>
  <c r="B16" i="19"/>
  <c r="N16" i="19"/>
  <c r="B17" i="19"/>
  <c r="N17" i="19"/>
  <c r="B18" i="19"/>
  <c r="N18" i="19"/>
  <c r="B19" i="19"/>
  <c r="N19" i="19"/>
  <c r="B20" i="19"/>
  <c r="N20" i="19"/>
  <c r="B21" i="19"/>
  <c r="N21" i="19"/>
  <c r="B22" i="19"/>
  <c r="N22" i="19"/>
  <c r="B23" i="19"/>
  <c r="N23" i="19"/>
  <c r="B24" i="19"/>
  <c r="N24" i="19"/>
  <c r="B25" i="19"/>
  <c r="N25" i="19"/>
  <c r="B26" i="19"/>
  <c r="N26" i="19"/>
  <c r="B27" i="19"/>
  <c r="N27" i="19"/>
  <c r="B28" i="19"/>
  <c r="N28" i="19"/>
  <c r="B29" i="19"/>
  <c r="N29" i="19"/>
  <c r="B30" i="19"/>
  <c r="N30" i="19"/>
  <c r="B31" i="19"/>
  <c r="N31" i="19"/>
  <c r="B32" i="19"/>
  <c r="N32" i="19"/>
  <c r="B33" i="19"/>
  <c r="N33" i="19"/>
  <c r="B34" i="19"/>
  <c r="N34" i="19"/>
  <c r="B35" i="19"/>
  <c r="N35" i="19"/>
  <c r="B36" i="19"/>
  <c r="N36" i="19"/>
  <c r="B37" i="19"/>
  <c r="N37" i="19"/>
  <c r="B38" i="19"/>
  <c r="N38" i="19"/>
  <c r="B39" i="19"/>
  <c r="N39" i="19"/>
  <c r="B40" i="19"/>
  <c r="N40" i="19"/>
  <c r="B41" i="19"/>
  <c r="N41" i="19"/>
  <c r="B42" i="19"/>
  <c r="N42" i="19"/>
  <c r="B43" i="19"/>
  <c r="N43" i="19"/>
  <c r="B44" i="19"/>
  <c r="N44" i="19"/>
  <c r="B45" i="19"/>
  <c r="N45" i="19"/>
  <c r="B46" i="19"/>
  <c r="N46" i="19"/>
  <c r="B47" i="19"/>
  <c r="N47" i="19"/>
  <c r="B48" i="19"/>
  <c r="N48" i="19"/>
  <c r="B49" i="19"/>
  <c r="N49" i="19"/>
  <c r="B50" i="19"/>
  <c r="N50" i="19"/>
  <c r="B51" i="19"/>
  <c r="N51" i="19"/>
  <c r="B52" i="19"/>
  <c r="N52" i="19"/>
  <c r="B53" i="19"/>
  <c r="N53" i="19"/>
  <c r="B54" i="19"/>
  <c r="N54" i="19"/>
  <c r="B55" i="19"/>
  <c r="N55" i="19"/>
  <c r="B56" i="19"/>
  <c r="N56" i="19"/>
  <c r="B57" i="19"/>
  <c r="N57" i="19"/>
  <c r="B58" i="19"/>
  <c r="N58" i="19"/>
  <c r="B59" i="19"/>
  <c r="N59" i="19"/>
  <c r="B60" i="19"/>
  <c r="N60" i="19"/>
  <c r="B61" i="19"/>
  <c r="N61" i="19"/>
  <c r="B62" i="19"/>
  <c r="N62" i="19"/>
  <c r="B63" i="19"/>
  <c r="N63" i="19"/>
  <c r="B64" i="19"/>
  <c r="N64" i="19"/>
  <c r="B65" i="19"/>
  <c r="N65" i="19"/>
  <c r="B66" i="19"/>
  <c r="N66" i="19"/>
  <c r="B67" i="19"/>
  <c r="N67" i="19"/>
  <c r="B68" i="19"/>
  <c r="N68" i="19"/>
  <c r="B69" i="19"/>
  <c r="N69" i="19"/>
  <c r="B70" i="19"/>
  <c r="N70" i="19"/>
  <c r="B71" i="19"/>
  <c r="N71" i="19"/>
  <c r="B72" i="19"/>
  <c r="N72" i="19"/>
  <c r="B73" i="19"/>
  <c r="N73" i="19"/>
  <c r="B74" i="19"/>
  <c r="N74" i="19"/>
  <c r="B75" i="19"/>
  <c r="N75" i="19"/>
  <c r="B76" i="19"/>
  <c r="N76" i="19"/>
  <c r="B77" i="19"/>
  <c r="N77" i="19"/>
  <c r="B78" i="19"/>
  <c r="N78" i="19"/>
  <c r="B79" i="19"/>
  <c r="N79" i="19"/>
  <c r="B80" i="19"/>
  <c r="N80" i="19"/>
  <c r="B81" i="19"/>
  <c r="N81" i="19"/>
  <c r="B82" i="19"/>
  <c r="N82" i="19"/>
  <c r="B83" i="19"/>
  <c r="N83" i="19"/>
  <c r="B84" i="19"/>
  <c r="N84" i="19"/>
  <c r="B85" i="19"/>
  <c r="N85" i="19"/>
  <c r="B86" i="19"/>
  <c r="N86" i="19"/>
  <c r="B87" i="19"/>
  <c r="N87" i="19"/>
  <c r="B88" i="19"/>
  <c r="N88" i="19"/>
  <c r="B89" i="19"/>
  <c r="N89" i="19"/>
  <c r="B90" i="19"/>
  <c r="N90" i="19"/>
  <c r="B91" i="19"/>
  <c r="N91" i="19"/>
  <c r="B92" i="19"/>
  <c r="N92" i="19"/>
  <c r="B93" i="19"/>
  <c r="N93" i="19"/>
  <c r="B94" i="19"/>
  <c r="N94" i="19"/>
  <c r="B95" i="19"/>
  <c r="N95" i="19"/>
  <c r="B96" i="19"/>
  <c r="N96" i="19"/>
  <c r="B97" i="19"/>
  <c r="N97" i="19"/>
  <c r="B98" i="19"/>
  <c r="N98" i="19"/>
  <c r="B99" i="19"/>
  <c r="N99" i="19"/>
  <c r="B100" i="19"/>
  <c r="N100" i="19"/>
  <c r="B101" i="19"/>
  <c r="N101" i="19"/>
  <c r="B102" i="19"/>
  <c r="N102" i="19"/>
  <c r="B103" i="19"/>
  <c r="N103" i="19"/>
  <c r="B104" i="19"/>
  <c r="N104" i="19"/>
  <c r="B105" i="19"/>
  <c r="N105" i="19"/>
  <c r="B106" i="19"/>
  <c r="N106" i="19"/>
  <c r="B107" i="19"/>
  <c r="N107" i="19"/>
  <c r="B108" i="19"/>
  <c r="N108" i="19"/>
  <c r="B109" i="19"/>
  <c r="N109" i="19"/>
  <c r="B110" i="19"/>
  <c r="N110" i="19"/>
  <c r="B111" i="19"/>
  <c r="N111" i="19"/>
  <c r="B112" i="19"/>
  <c r="N112" i="19"/>
  <c r="B113" i="19"/>
  <c r="N113" i="19"/>
  <c r="B114" i="19"/>
  <c r="N114" i="19"/>
  <c r="B115" i="19"/>
  <c r="N115" i="19"/>
  <c r="B116" i="19"/>
  <c r="N116" i="19"/>
  <c r="B117" i="19"/>
  <c r="N117" i="19"/>
  <c r="B118" i="19"/>
  <c r="N118" i="19"/>
  <c r="B119" i="19"/>
  <c r="N119" i="19"/>
  <c r="B120" i="19"/>
  <c r="N120" i="19"/>
  <c r="B121" i="19"/>
  <c r="N121" i="19"/>
  <c r="B122" i="19"/>
  <c r="N122" i="19"/>
  <c r="B123" i="19"/>
  <c r="N123" i="19"/>
  <c r="B124" i="19"/>
  <c r="N124" i="19"/>
  <c r="B125" i="19"/>
  <c r="N125" i="19"/>
  <c r="B126" i="19"/>
  <c r="N126" i="19"/>
  <c r="B127" i="19"/>
  <c r="N127" i="19"/>
  <c r="B128" i="19"/>
  <c r="N128" i="19"/>
  <c r="B129" i="19"/>
  <c r="N129" i="19"/>
  <c r="B130" i="19"/>
  <c r="N130" i="19"/>
  <c r="B131" i="19"/>
  <c r="N131" i="19"/>
  <c r="B132" i="19"/>
  <c r="N132" i="19"/>
  <c r="B133" i="19"/>
  <c r="N133" i="19"/>
  <c r="B134" i="19"/>
  <c r="N134" i="19"/>
  <c r="B135" i="19"/>
  <c r="N135" i="19"/>
  <c r="B136" i="19"/>
  <c r="N136" i="19"/>
  <c r="B137" i="19"/>
  <c r="N137" i="19"/>
  <c r="B138" i="19"/>
  <c r="N138" i="19"/>
  <c r="B139" i="19"/>
  <c r="N139" i="19"/>
  <c r="B140" i="19"/>
  <c r="N140" i="19"/>
  <c r="B141" i="19"/>
  <c r="N141" i="19"/>
  <c r="B142" i="19"/>
  <c r="N142" i="19"/>
  <c r="B143" i="19"/>
  <c r="N143" i="19"/>
  <c r="B144" i="19"/>
  <c r="N144" i="19"/>
  <c r="B145" i="19"/>
  <c r="N145" i="19"/>
  <c r="B146" i="19"/>
  <c r="N146" i="19"/>
  <c r="B147" i="19"/>
  <c r="N147" i="19"/>
  <c r="B148" i="19"/>
  <c r="N148" i="19"/>
  <c r="B149" i="19"/>
  <c r="N149" i="19"/>
  <c r="B150" i="19"/>
  <c r="N150" i="19"/>
  <c r="B151" i="19"/>
  <c r="N151" i="19"/>
  <c r="B152" i="19"/>
  <c r="N152" i="19"/>
  <c r="B153" i="19"/>
  <c r="N153" i="19"/>
  <c r="B154" i="19"/>
  <c r="N154" i="19"/>
  <c r="B155" i="19"/>
  <c r="N155" i="19"/>
  <c r="B156" i="19"/>
  <c r="N156" i="19"/>
  <c r="B157" i="19"/>
  <c r="N157" i="19"/>
  <c r="B158" i="19"/>
  <c r="N158" i="19"/>
  <c r="B159" i="19"/>
  <c r="N159" i="19"/>
  <c r="B160" i="19"/>
  <c r="N160" i="19"/>
  <c r="B161" i="19"/>
  <c r="N161" i="19"/>
  <c r="B162" i="19"/>
  <c r="N162" i="19"/>
  <c r="B163" i="19"/>
  <c r="N163" i="19"/>
  <c r="B164" i="19"/>
  <c r="N164" i="19"/>
  <c r="B165" i="19"/>
  <c r="N165" i="19"/>
  <c r="B166" i="19"/>
  <c r="N166" i="19"/>
  <c r="B167" i="19"/>
  <c r="N167" i="19"/>
  <c r="B168" i="19"/>
  <c r="N168" i="19"/>
  <c r="B169" i="19"/>
  <c r="N169" i="19"/>
  <c r="B170" i="19"/>
  <c r="N170" i="19"/>
  <c r="B171" i="19"/>
  <c r="N171" i="19"/>
  <c r="B172" i="19"/>
  <c r="N172" i="19"/>
  <c r="B173" i="19"/>
  <c r="N173" i="19"/>
  <c r="B174" i="19"/>
  <c r="N174" i="19"/>
  <c r="B175" i="19"/>
  <c r="N175" i="19"/>
  <c r="B176" i="19"/>
  <c r="N176" i="19"/>
  <c r="B177" i="19"/>
  <c r="N177" i="19"/>
  <c r="B178" i="19"/>
  <c r="N178" i="19"/>
  <c r="B179" i="19"/>
  <c r="N179" i="19"/>
  <c r="B180" i="19"/>
  <c r="N180" i="19"/>
  <c r="B181" i="19"/>
  <c r="N181" i="19"/>
  <c r="B182" i="19"/>
  <c r="N182" i="19"/>
  <c r="B183" i="19"/>
  <c r="N183" i="19"/>
  <c r="B184" i="19"/>
  <c r="N184" i="19"/>
  <c r="B185" i="19"/>
  <c r="N185" i="19"/>
  <c r="B186" i="19"/>
  <c r="N186" i="19"/>
  <c r="B187" i="19"/>
  <c r="N187" i="19"/>
  <c r="B188" i="19"/>
  <c r="N188" i="19"/>
  <c r="B189" i="19"/>
  <c r="N189" i="19"/>
  <c r="B190" i="19"/>
  <c r="N190" i="19"/>
  <c r="B191" i="19"/>
  <c r="N191" i="19"/>
  <c r="B192" i="19"/>
  <c r="N192" i="19"/>
  <c r="B193" i="19"/>
  <c r="N193" i="19"/>
  <c r="B194" i="19"/>
  <c r="N194" i="19"/>
  <c r="B195" i="19"/>
  <c r="N195" i="19"/>
  <c r="B196" i="19"/>
  <c r="N196" i="19"/>
  <c r="B197" i="19"/>
  <c r="N197" i="19"/>
  <c r="B198" i="19"/>
  <c r="N198" i="19"/>
  <c r="B199" i="19"/>
  <c r="N199" i="19"/>
  <c r="B200" i="19"/>
  <c r="N200" i="19"/>
  <c r="B201" i="19"/>
  <c r="N201" i="19"/>
  <c r="B202" i="19"/>
  <c r="N202" i="19"/>
  <c r="B203" i="19"/>
  <c r="N203" i="19"/>
  <c r="B204" i="19"/>
  <c r="N204" i="19"/>
  <c r="B205" i="19"/>
  <c r="N205" i="19"/>
  <c r="B206" i="19"/>
  <c r="N206" i="19"/>
  <c r="B207" i="19"/>
  <c r="N207" i="19"/>
  <c r="B208" i="19"/>
  <c r="N208" i="19"/>
  <c r="B209" i="19"/>
  <c r="N209" i="19"/>
  <c r="B210" i="19"/>
  <c r="N210" i="19"/>
  <c r="B211" i="19"/>
  <c r="N211" i="19"/>
  <c r="B212" i="19"/>
  <c r="N212" i="19"/>
  <c r="B213" i="19"/>
  <c r="N213" i="19"/>
  <c r="B214" i="19"/>
  <c r="N214" i="19"/>
  <c r="B215" i="19"/>
  <c r="N215" i="19"/>
  <c r="B216" i="19"/>
  <c r="N216" i="19"/>
  <c r="B217" i="19"/>
  <c r="N217" i="19"/>
  <c r="B218" i="19"/>
  <c r="N218" i="19"/>
  <c r="B219" i="19"/>
  <c r="N219" i="19"/>
  <c r="B220" i="19"/>
  <c r="N220" i="19"/>
  <c r="B221" i="19"/>
  <c r="N221" i="19"/>
  <c r="B222" i="19"/>
  <c r="N222" i="19"/>
  <c r="B223" i="19"/>
  <c r="N223" i="19"/>
  <c r="B224" i="19"/>
  <c r="N224" i="19"/>
  <c r="B225" i="19"/>
  <c r="N225" i="19"/>
  <c r="B226" i="19"/>
  <c r="N226" i="19"/>
  <c r="B227" i="19"/>
  <c r="N227" i="19"/>
  <c r="B228" i="19"/>
  <c r="N228" i="19"/>
  <c r="B229" i="19"/>
  <c r="N229" i="19"/>
  <c r="B230" i="19"/>
  <c r="N230" i="19"/>
  <c r="B231" i="19"/>
  <c r="N231" i="19"/>
  <c r="B232" i="19"/>
  <c r="N232" i="19"/>
  <c r="B233" i="19"/>
  <c r="N233" i="19"/>
  <c r="B234" i="19"/>
  <c r="N234" i="19"/>
  <c r="B235" i="19"/>
  <c r="N235" i="19"/>
  <c r="B236" i="19"/>
  <c r="N236" i="19"/>
  <c r="B237" i="19"/>
  <c r="N237" i="19"/>
  <c r="B238" i="19"/>
  <c r="N238" i="19"/>
  <c r="B239" i="19"/>
  <c r="N239" i="19"/>
  <c r="B240" i="19"/>
  <c r="N240" i="19"/>
  <c r="B241" i="19"/>
  <c r="N241" i="19"/>
  <c r="B242" i="19"/>
  <c r="N242" i="19"/>
  <c r="B243" i="19"/>
  <c r="N243" i="19"/>
  <c r="B244" i="19"/>
  <c r="N244" i="19"/>
  <c r="B245" i="19"/>
  <c r="N245" i="19"/>
  <c r="B246" i="19"/>
  <c r="N246" i="19"/>
  <c r="B247" i="19"/>
  <c r="N247" i="19"/>
  <c r="B248" i="19"/>
  <c r="N248" i="19"/>
  <c r="B249" i="19"/>
  <c r="N249" i="19"/>
  <c r="B250" i="19"/>
  <c r="N250" i="19"/>
  <c r="B251" i="19"/>
  <c r="N251" i="19"/>
  <c r="B252" i="19"/>
  <c r="N252" i="19"/>
  <c r="B253" i="19"/>
  <c r="N253" i="19"/>
  <c r="B254" i="19"/>
  <c r="N254" i="19"/>
  <c r="B255" i="19"/>
  <c r="N255" i="19"/>
  <c r="B256" i="19"/>
  <c r="N256" i="19"/>
  <c r="B257" i="19"/>
  <c r="N257" i="19"/>
  <c r="B258" i="19"/>
  <c r="N258" i="19"/>
  <c r="B259" i="19"/>
  <c r="N259" i="19"/>
  <c r="B260" i="19"/>
  <c r="N260" i="19"/>
  <c r="B261" i="19"/>
  <c r="N261" i="19"/>
  <c r="B262" i="19"/>
  <c r="N262" i="19"/>
  <c r="B263" i="19"/>
  <c r="N263" i="19"/>
  <c r="B264" i="19"/>
  <c r="N264" i="19"/>
  <c r="B265" i="19"/>
  <c r="N265" i="19"/>
  <c r="B266" i="19"/>
  <c r="N266" i="19"/>
  <c r="B267" i="19"/>
  <c r="N267" i="19"/>
  <c r="B268" i="19"/>
  <c r="N268" i="19"/>
  <c r="B269" i="19"/>
  <c r="N269" i="19"/>
  <c r="B270" i="19"/>
  <c r="N270" i="19"/>
  <c r="B271" i="19"/>
  <c r="N271" i="19"/>
  <c r="B272" i="19"/>
  <c r="N272" i="19"/>
  <c r="B273" i="19"/>
  <c r="N273" i="19"/>
  <c r="B274" i="19"/>
  <c r="N274" i="19"/>
  <c r="B275" i="19"/>
  <c r="N275" i="19"/>
  <c r="B276" i="19"/>
  <c r="N276" i="19"/>
  <c r="B277" i="19"/>
  <c r="N277" i="19"/>
  <c r="B278" i="19"/>
  <c r="N278" i="19"/>
  <c r="B279" i="19"/>
  <c r="N279" i="19"/>
  <c r="B280" i="19"/>
  <c r="N280" i="19"/>
  <c r="B281" i="19"/>
  <c r="N281" i="19"/>
  <c r="B282" i="19"/>
  <c r="N282" i="19"/>
  <c r="B283" i="19"/>
  <c r="N283" i="19"/>
  <c r="B284" i="19"/>
  <c r="N284" i="19"/>
  <c r="B285" i="19"/>
  <c r="N285" i="19"/>
  <c r="B286" i="19"/>
  <c r="N286" i="19"/>
  <c r="B287" i="19"/>
  <c r="N287" i="19"/>
  <c r="B288" i="19"/>
  <c r="N288" i="19"/>
  <c r="B289" i="19"/>
  <c r="N289" i="19"/>
  <c r="B290" i="19"/>
  <c r="N290" i="19"/>
  <c r="B291" i="19"/>
  <c r="N291" i="19"/>
  <c r="B292" i="19"/>
  <c r="N292" i="19"/>
  <c r="B293" i="19"/>
  <c r="N293" i="19"/>
  <c r="B294" i="19"/>
  <c r="N294" i="19"/>
  <c r="B295" i="19"/>
  <c r="N295" i="19"/>
  <c r="B296" i="19"/>
  <c r="N296" i="19"/>
  <c r="B297" i="19"/>
  <c r="N297" i="19"/>
  <c r="B298" i="19"/>
  <c r="N298" i="19"/>
  <c r="B299" i="19"/>
  <c r="N299" i="19"/>
  <c r="B300" i="19"/>
  <c r="N300" i="19"/>
  <c r="B301" i="19"/>
  <c r="N301" i="19"/>
  <c r="B302" i="19"/>
  <c r="N302" i="19"/>
  <c r="B303" i="19"/>
  <c r="N303" i="19"/>
  <c r="B304" i="19"/>
  <c r="N304" i="19"/>
  <c r="B305" i="19"/>
  <c r="N305" i="19"/>
  <c r="B306" i="19"/>
  <c r="N306" i="19"/>
  <c r="B307" i="19"/>
  <c r="N307" i="19"/>
  <c r="B308" i="19"/>
  <c r="N308" i="19"/>
  <c r="B309" i="19"/>
  <c r="N309" i="19"/>
  <c r="B310" i="19"/>
  <c r="N310" i="19"/>
  <c r="B311" i="19"/>
  <c r="N311" i="19"/>
  <c r="B312" i="19"/>
  <c r="N312" i="19"/>
  <c r="B313" i="19"/>
  <c r="N313" i="19"/>
  <c r="B314" i="19"/>
  <c r="N314" i="19"/>
  <c r="B315" i="19"/>
  <c r="N315" i="19"/>
  <c r="B316" i="19"/>
  <c r="N316" i="19"/>
  <c r="B317" i="19"/>
  <c r="N317" i="19"/>
  <c r="B318" i="19"/>
  <c r="N318" i="19"/>
  <c r="B319" i="19"/>
  <c r="N319" i="19"/>
  <c r="B320" i="19"/>
  <c r="N320" i="19"/>
  <c r="B321" i="19"/>
  <c r="N321" i="19"/>
  <c r="B322" i="19"/>
  <c r="N322" i="19"/>
  <c r="B323" i="19"/>
  <c r="N323" i="19"/>
  <c r="B324" i="19"/>
  <c r="N324" i="19"/>
  <c r="B325" i="19"/>
  <c r="N325" i="19"/>
  <c r="B326" i="19"/>
  <c r="N326" i="19"/>
  <c r="B327" i="19"/>
  <c r="N327" i="19"/>
  <c r="B328" i="19"/>
  <c r="N328" i="19"/>
  <c r="B329" i="19"/>
  <c r="N329" i="19"/>
  <c r="B330" i="19"/>
  <c r="N330" i="19"/>
  <c r="B331" i="19"/>
  <c r="N331" i="19"/>
  <c r="B332" i="19"/>
  <c r="N332" i="19"/>
  <c r="B333" i="19"/>
  <c r="N333" i="19"/>
  <c r="B334" i="19"/>
  <c r="N334" i="19"/>
  <c r="B335" i="19"/>
  <c r="N335" i="19"/>
  <c r="B336" i="19"/>
  <c r="N336" i="19"/>
  <c r="B337" i="19"/>
  <c r="N337" i="19"/>
  <c r="B338" i="19"/>
  <c r="N338" i="19"/>
  <c r="B339" i="19"/>
  <c r="N339" i="19"/>
  <c r="B340" i="19"/>
  <c r="N340" i="19"/>
  <c r="B341" i="19"/>
  <c r="N341" i="19"/>
  <c r="B342" i="19"/>
  <c r="N342" i="19"/>
  <c r="B343" i="19"/>
  <c r="N343" i="19"/>
  <c r="B344" i="19"/>
  <c r="N344" i="19"/>
  <c r="B345" i="19"/>
  <c r="N345" i="19"/>
  <c r="B346" i="19"/>
  <c r="N346" i="19"/>
  <c r="B347" i="19"/>
  <c r="N347" i="19"/>
  <c r="B348" i="19"/>
  <c r="N348" i="19"/>
  <c r="B349" i="19"/>
  <c r="N349" i="19"/>
  <c r="B350" i="19"/>
  <c r="N350" i="19"/>
  <c r="B351" i="19"/>
  <c r="N351" i="19"/>
  <c r="B352" i="19"/>
  <c r="N352" i="19"/>
  <c r="B353" i="19"/>
  <c r="N353" i="19"/>
  <c r="B354" i="19"/>
  <c r="N354" i="19"/>
  <c r="B355" i="19"/>
  <c r="N355" i="19"/>
  <c r="B356" i="19"/>
  <c r="N356" i="19"/>
  <c r="B357" i="19"/>
  <c r="N357" i="19"/>
  <c r="B358" i="19"/>
  <c r="N358" i="19"/>
  <c r="B359" i="19"/>
  <c r="N359" i="19"/>
  <c r="B360" i="19"/>
  <c r="N360" i="19"/>
  <c r="B361" i="19"/>
  <c r="N361" i="19"/>
  <c r="B362" i="19"/>
  <c r="N362" i="19"/>
  <c r="B363" i="19"/>
  <c r="N363" i="19"/>
  <c r="B364" i="19"/>
  <c r="N364" i="19"/>
  <c r="B365" i="19"/>
  <c r="N365" i="19"/>
  <c r="B366" i="19"/>
  <c r="N366" i="19"/>
  <c r="B367" i="19"/>
  <c r="N367" i="19"/>
  <c r="B368" i="19"/>
  <c r="N368" i="19"/>
  <c r="B369" i="19"/>
  <c r="N369" i="19"/>
  <c r="B370" i="19"/>
  <c r="N370" i="19"/>
  <c r="B371" i="19"/>
  <c r="N371" i="19"/>
  <c r="B372" i="19"/>
  <c r="N372" i="19"/>
  <c r="B373" i="19"/>
  <c r="N373" i="19"/>
  <c r="B374" i="19"/>
  <c r="N374" i="19"/>
  <c r="B375" i="19"/>
  <c r="N375" i="19"/>
  <c r="B376" i="19"/>
  <c r="N376" i="19"/>
  <c r="B377" i="19"/>
  <c r="N377" i="19"/>
  <c r="B378" i="19"/>
  <c r="N378" i="19"/>
  <c r="B379" i="19"/>
  <c r="N379" i="19"/>
  <c r="B380" i="19"/>
  <c r="N380" i="19"/>
  <c r="B381" i="19"/>
  <c r="N381" i="19"/>
  <c r="B382" i="19"/>
  <c r="N382" i="19"/>
  <c r="B383" i="19"/>
  <c r="N383" i="19"/>
  <c r="B384" i="19"/>
  <c r="N384" i="19"/>
  <c r="B385" i="19"/>
  <c r="N385" i="19"/>
  <c r="B386" i="19"/>
  <c r="N386" i="19"/>
  <c r="B387" i="19"/>
  <c r="N387" i="19"/>
  <c r="B388" i="19"/>
  <c r="N388" i="19"/>
  <c r="B389" i="19"/>
  <c r="N389" i="19"/>
  <c r="B390" i="19"/>
  <c r="N390" i="19"/>
  <c r="B391" i="19"/>
  <c r="N391" i="19"/>
  <c r="B392" i="19"/>
  <c r="N392" i="19"/>
  <c r="B393" i="19"/>
  <c r="N393" i="19"/>
  <c r="B394" i="19"/>
  <c r="N394" i="19"/>
  <c r="B395" i="19"/>
  <c r="N395" i="19"/>
  <c r="B396" i="19"/>
  <c r="N396" i="19"/>
  <c r="B397" i="19"/>
  <c r="N397" i="19"/>
  <c r="B398" i="19"/>
  <c r="N398" i="19"/>
  <c r="B399" i="19"/>
  <c r="N399" i="19"/>
  <c r="B400" i="19"/>
  <c r="N400" i="19"/>
  <c r="B401" i="19"/>
  <c r="N401" i="19"/>
  <c r="B402" i="19"/>
  <c r="N402" i="19"/>
  <c r="B403" i="19"/>
  <c r="N403" i="19"/>
  <c r="B404" i="19"/>
  <c r="N404" i="19"/>
  <c r="B405" i="19"/>
  <c r="N405" i="19"/>
  <c r="B406" i="19"/>
  <c r="N406" i="19"/>
  <c r="B407" i="19"/>
  <c r="N407" i="19"/>
  <c r="B408" i="19"/>
  <c r="N408" i="19"/>
  <c r="B409" i="19"/>
  <c r="N409" i="19"/>
  <c r="B410" i="19"/>
  <c r="N410" i="19"/>
  <c r="B411" i="19"/>
  <c r="N411" i="19"/>
  <c r="B412" i="19"/>
  <c r="N412" i="19"/>
  <c r="B413" i="19"/>
  <c r="N413" i="19"/>
  <c r="B414" i="19"/>
  <c r="N414" i="19"/>
  <c r="B415" i="19"/>
  <c r="N415" i="19"/>
  <c r="B416" i="19"/>
  <c r="N416" i="19"/>
  <c r="B417" i="19"/>
  <c r="N417" i="19"/>
  <c r="B418" i="19"/>
  <c r="N418" i="19"/>
  <c r="B419" i="19"/>
  <c r="N419" i="19"/>
  <c r="B420" i="19"/>
  <c r="N420" i="19"/>
  <c r="B421" i="19"/>
  <c r="N421" i="19"/>
  <c r="B422" i="19"/>
  <c r="N422" i="19"/>
  <c r="B423" i="19"/>
  <c r="N423" i="19"/>
  <c r="B424" i="19"/>
  <c r="N424" i="19"/>
  <c r="B425" i="19"/>
  <c r="N425" i="19"/>
  <c r="B426" i="19"/>
  <c r="N426" i="19"/>
  <c r="B427" i="19"/>
  <c r="N427" i="19"/>
  <c r="B428" i="19"/>
  <c r="N428" i="19"/>
  <c r="B429" i="19"/>
  <c r="N429" i="19"/>
  <c r="B430" i="19"/>
  <c r="N430" i="19"/>
  <c r="B431" i="19"/>
  <c r="N431" i="19"/>
  <c r="B432" i="19"/>
  <c r="N432" i="19"/>
  <c r="B433" i="19"/>
  <c r="N433" i="19"/>
  <c r="B434" i="19"/>
  <c r="N434" i="19"/>
  <c r="B435" i="19"/>
  <c r="N435" i="19"/>
  <c r="B436" i="19"/>
  <c r="N436" i="19"/>
  <c r="B437" i="19"/>
  <c r="N437" i="19"/>
  <c r="B438" i="19"/>
  <c r="N438" i="19"/>
  <c r="B439" i="19"/>
  <c r="N439" i="19"/>
  <c r="B440" i="19"/>
  <c r="N440" i="19"/>
  <c r="B441" i="19"/>
  <c r="N441" i="19"/>
  <c r="B442" i="19"/>
  <c r="N442" i="19"/>
  <c r="B443" i="19"/>
  <c r="N443" i="19"/>
  <c r="B444" i="19"/>
  <c r="N444" i="19"/>
  <c r="B445" i="19"/>
  <c r="N445" i="19"/>
  <c r="B446" i="19"/>
  <c r="N446" i="19"/>
  <c r="B447" i="19"/>
  <c r="N447" i="19"/>
  <c r="B448" i="19"/>
  <c r="N448" i="19"/>
  <c r="B449" i="19"/>
  <c r="N449" i="19"/>
  <c r="B450" i="19"/>
  <c r="N450" i="19"/>
  <c r="B451" i="19"/>
  <c r="N451" i="19"/>
  <c r="B452" i="19"/>
  <c r="N452" i="19"/>
  <c r="B453" i="19"/>
  <c r="N453" i="19"/>
  <c r="B454" i="19"/>
  <c r="N454" i="19"/>
  <c r="B455" i="19"/>
  <c r="N455" i="19"/>
  <c r="B456" i="19"/>
  <c r="N456" i="19"/>
  <c r="B457" i="19"/>
  <c r="N457" i="19"/>
  <c r="B458" i="19"/>
  <c r="N458" i="19"/>
  <c r="B459" i="19"/>
  <c r="N459" i="19"/>
  <c r="B460" i="19"/>
  <c r="N460" i="19"/>
  <c r="B461" i="19"/>
  <c r="N461" i="19"/>
  <c r="B462" i="19"/>
  <c r="N462" i="19"/>
  <c r="B463" i="19"/>
  <c r="N463" i="19"/>
  <c r="B464" i="19"/>
  <c r="N464" i="19"/>
  <c r="B465" i="19"/>
  <c r="N465" i="19"/>
  <c r="B466" i="19"/>
  <c r="N466" i="19"/>
  <c r="B467" i="19"/>
  <c r="N467" i="19"/>
  <c r="B468" i="19"/>
  <c r="N468" i="19"/>
  <c r="B469" i="19"/>
  <c r="N469" i="19"/>
  <c r="B470" i="19"/>
  <c r="N470" i="19"/>
  <c r="B471" i="19"/>
  <c r="N471" i="19"/>
  <c r="B472" i="19"/>
  <c r="N472" i="19"/>
  <c r="B473" i="19"/>
  <c r="N473" i="19"/>
  <c r="B474" i="19"/>
  <c r="N474" i="19"/>
  <c r="B475" i="19"/>
  <c r="N475" i="19"/>
  <c r="B476" i="19"/>
  <c r="N476" i="19"/>
  <c r="B477" i="19"/>
  <c r="N477" i="19"/>
  <c r="B478" i="19"/>
  <c r="N478" i="19"/>
  <c r="B479" i="19"/>
  <c r="N479" i="19"/>
  <c r="B480" i="19"/>
  <c r="N480" i="19"/>
  <c r="B481" i="19"/>
  <c r="N481" i="19"/>
  <c r="B482" i="19"/>
  <c r="N482" i="19"/>
  <c r="B483" i="19"/>
  <c r="N483" i="19"/>
  <c r="B484" i="19"/>
  <c r="N484" i="19"/>
  <c r="B485" i="19"/>
  <c r="N485" i="19"/>
  <c r="B486" i="19"/>
  <c r="N486" i="19"/>
  <c r="B487" i="19"/>
  <c r="N487" i="19"/>
  <c r="B488" i="19"/>
  <c r="N488" i="19"/>
  <c r="B489" i="19"/>
  <c r="N489" i="19"/>
  <c r="B490" i="19"/>
  <c r="N490" i="19"/>
  <c r="B491" i="19"/>
  <c r="N491" i="19"/>
  <c r="B492" i="19"/>
  <c r="N492" i="19"/>
  <c r="B493" i="19"/>
  <c r="N493" i="19"/>
  <c r="B494" i="19"/>
  <c r="N494" i="19"/>
  <c r="B495" i="19"/>
  <c r="N495" i="19"/>
  <c r="B496" i="19"/>
  <c r="N496" i="19"/>
  <c r="B497" i="19"/>
  <c r="N497" i="19"/>
  <c r="B498" i="19"/>
  <c r="N498" i="19"/>
  <c r="B499" i="19"/>
  <c r="N499" i="19"/>
  <c r="B500" i="19"/>
  <c r="N500" i="19"/>
  <c r="B501" i="19"/>
  <c r="N501" i="19"/>
  <c r="B502" i="19"/>
  <c r="N502" i="19"/>
  <c r="B503" i="19"/>
  <c r="N503" i="19"/>
  <c r="B504" i="19"/>
  <c r="N504" i="19"/>
  <c r="B505" i="19"/>
  <c r="N505" i="19"/>
  <c r="B506" i="19"/>
  <c r="N506" i="19"/>
  <c r="B507" i="19"/>
  <c r="N507" i="19"/>
  <c r="B9" i="19"/>
  <c r="B10" i="19"/>
  <c r="B8" i="19"/>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M265" i="15"/>
  <c r="M266" i="15"/>
  <c r="M267" i="15"/>
  <c r="M268" i="15"/>
  <c r="M269" i="15"/>
  <c r="M270" i="15"/>
  <c r="M271" i="15"/>
  <c r="M272" i="15"/>
  <c r="M273" i="15"/>
  <c r="M274" i="15"/>
  <c r="M275" i="15"/>
  <c r="M276" i="15"/>
  <c r="M277" i="15"/>
  <c r="M278" i="15"/>
  <c r="M279" i="15"/>
  <c r="M280" i="15"/>
  <c r="M281" i="15"/>
  <c r="M282" i="15"/>
  <c r="M283" i="15"/>
  <c r="M284" i="15"/>
  <c r="M285" i="15"/>
  <c r="M286" i="15"/>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311" i="15"/>
  <c r="M312" i="15"/>
  <c r="M313" i="15"/>
  <c r="M314" i="15"/>
  <c r="M315" i="15"/>
  <c r="M316" i="15"/>
  <c r="M317" i="15"/>
  <c r="M318" i="15"/>
  <c r="M319" i="15"/>
  <c r="M320" i="15"/>
  <c r="M321" i="15"/>
  <c r="M322" i="15"/>
  <c r="M323" i="15"/>
  <c r="M324" i="15"/>
  <c r="M325" i="15"/>
  <c r="M326" i="15"/>
  <c r="M327" i="15"/>
  <c r="M328" i="15"/>
  <c r="M329" i="15"/>
  <c r="M330" i="15"/>
  <c r="M331" i="15"/>
  <c r="M332" i="15"/>
  <c r="M333" i="15"/>
  <c r="M334" i="15"/>
  <c r="M335" i="15"/>
  <c r="M336" i="15"/>
  <c r="M337" i="15"/>
  <c r="M338" i="15"/>
  <c r="M339" i="15"/>
  <c r="M340" i="15"/>
  <c r="M341" i="15"/>
  <c r="M342" i="15"/>
  <c r="M343" i="15"/>
  <c r="M344" i="15"/>
  <c r="M345" i="15"/>
  <c r="M346" i="15"/>
  <c r="M347" i="15"/>
  <c r="M348" i="15"/>
  <c r="M349" i="15"/>
  <c r="M350" i="15"/>
  <c r="M351" i="15"/>
  <c r="M352" i="15"/>
  <c r="M353" i="15"/>
  <c r="M354" i="15"/>
  <c r="M355" i="15"/>
  <c r="M356" i="15"/>
  <c r="M357" i="15"/>
  <c r="M358" i="15"/>
  <c r="M359" i="15"/>
  <c r="M360" i="15"/>
  <c r="M361" i="15"/>
  <c r="M362" i="15"/>
  <c r="M363" i="15"/>
  <c r="M364" i="15"/>
  <c r="M365" i="15"/>
  <c r="M366" i="15"/>
  <c r="M367" i="15"/>
  <c r="M368" i="15"/>
  <c r="M369" i="15"/>
  <c r="M370" i="15"/>
  <c r="M371" i="15"/>
  <c r="M372" i="15"/>
  <c r="M373" i="15"/>
  <c r="M374" i="15"/>
  <c r="M375" i="15"/>
  <c r="M376" i="15"/>
  <c r="M377" i="15"/>
  <c r="M378" i="15"/>
  <c r="M379" i="15"/>
  <c r="M380" i="15"/>
  <c r="M381" i="15"/>
  <c r="M382" i="15"/>
  <c r="M383" i="15"/>
  <c r="M384" i="15"/>
  <c r="M385" i="15"/>
  <c r="M386" i="15"/>
  <c r="M387" i="15"/>
  <c r="M388" i="15"/>
  <c r="M389" i="15"/>
  <c r="M390" i="15"/>
  <c r="M391" i="15"/>
  <c r="M392" i="15"/>
  <c r="M393" i="15"/>
  <c r="M394" i="15"/>
  <c r="M395" i="15"/>
  <c r="M396" i="15"/>
  <c r="M397" i="15"/>
  <c r="M398" i="15"/>
  <c r="M399" i="15"/>
  <c r="M400" i="15"/>
  <c r="M401" i="15"/>
  <c r="M402" i="15"/>
  <c r="M403" i="15"/>
  <c r="M404" i="15"/>
  <c r="M405" i="15"/>
  <c r="M406" i="15"/>
  <c r="M407" i="15"/>
  <c r="M408" i="15"/>
  <c r="M409" i="15"/>
  <c r="M410" i="15"/>
  <c r="M411" i="15"/>
  <c r="M412" i="15"/>
  <c r="M413" i="15"/>
  <c r="M414" i="15"/>
  <c r="M415" i="15"/>
  <c r="M416" i="15"/>
  <c r="M417" i="15"/>
  <c r="M418" i="15"/>
  <c r="M419" i="15"/>
  <c r="M420" i="15"/>
  <c r="M421" i="15"/>
  <c r="M422" i="15"/>
  <c r="M423" i="15"/>
  <c r="M424" i="15"/>
  <c r="M425" i="15"/>
  <c r="M426" i="15"/>
  <c r="M427" i="15"/>
  <c r="M428" i="15"/>
  <c r="M429" i="15"/>
  <c r="M430" i="15"/>
  <c r="M431" i="15"/>
  <c r="M432" i="15"/>
  <c r="M433" i="15"/>
  <c r="M434" i="15"/>
  <c r="M435" i="15"/>
  <c r="M436" i="15"/>
  <c r="M437" i="15"/>
  <c r="M438" i="15"/>
  <c r="M439" i="15"/>
  <c r="M440" i="15"/>
  <c r="M441" i="15"/>
  <c r="M442" i="15"/>
  <c r="M443" i="15"/>
  <c r="M444" i="15"/>
  <c r="M445" i="15"/>
  <c r="M446" i="15"/>
  <c r="M447" i="15"/>
  <c r="M448" i="15"/>
  <c r="M449" i="15"/>
  <c r="M450" i="15"/>
  <c r="M451" i="15"/>
  <c r="M452" i="15"/>
  <c r="M453" i="15"/>
  <c r="M454" i="15"/>
  <c r="M455" i="15"/>
  <c r="M456" i="15"/>
  <c r="M457" i="15"/>
  <c r="M458" i="15"/>
  <c r="M459" i="15"/>
  <c r="M460" i="15"/>
  <c r="M461" i="15"/>
  <c r="M462" i="15"/>
  <c r="M463" i="15"/>
  <c r="M464" i="15"/>
  <c r="M465" i="15"/>
  <c r="M466" i="15"/>
  <c r="M467" i="15"/>
  <c r="M468" i="15"/>
  <c r="M469" i="15"/>
  <c r="M470" i="15"/>
  <c r="M471" i="15"/>
  <c r="M472" i="15"/>
  <c r="M473" i="15"/>
  <c r="M474" i="15"/>
  <c r="M475" i="15"/>
  <c r="M476" i="15"/>
  <c r="M477" i="15"/>
  <c r="M478" i="15"/>
  <c r="M479" i="15"/>
  <c r="M480" i="15"/>
  <c r="M481" i="15"/>
  <c r="M482" i="15"/>
  <c r="M483" i="15"/>
  <c r="M484" i="15"/>
  <c r="M485" i="15"/>
  <c r="M486" i="15"/>
  <c r="M487" i="15"/>
  <c r="M488" i="15"/>
  <c r="M489" i="15"/>
  <c r="M490" i="15"/>
  <c r="M491" i="15"/>
  <c r="M492" i="15"/>
  <c r="M493" i="15"/>
  <c r="M494" i="15"/>
  <c r="M495" i="15"/>
  <c r="M496" i="15"/>
  <c r="M497" i="15"/>
  <c r="M498" i="15"/>
  <c r="M499" i="15"/>
  <c r="M500" i="15"/>
  <c r="M501" i="15"/>
  <c r="M502" i="15"/>
  <c r="M503" i="15"/>
  <c r="M504" i="15"/>
  <c r="M505" i="15"/>
  <c r="M506" i="15"/>
  <c r="AC12" i="15"/>
  <c r="AC13" i="15"/>
  <c r="AC14" i="15"/>
  <c r="AC15" i="15"/>
  <c r="AC16" i="15"/>
  <c r="AC17" i="15"/>
  <c r="AC18" i="15"/>
  <c r="AC19" i="15"/>
  <c r="AC20" i="15"/>
  <c r="AC21" i="15"/>
  <c r="AC22" i="15"/>
  <c r="AC23" i="15"/>
  <c r="AC24" i="15"/>
  <c r="AC25" i="15"/>
  <c r="AC26" i="15"/>
  <c r="AC27" i="15"/>
  <c r="AC28" i="15"/>
  <c r="AC29" i="15"/>
  <c r="AC30" i="15"/>
  <c r="AC31" i="15"/>
  <c r="AC32" i="15"/>
  <c r="AC33" i="15"/>
  <c r="AC34" i="15"/>
  <c r="AC35" i="15"/>
  <c r="AC36" i="15"/>
  <c r="AC37" i="15"/>
  <c r="AC38" i="15"/>
  <c r="AC39" i="15"/>
  <c r="AC40" i="15"/>
  <c r="AC41" i="15"/>
  <c r="AC42" i="15"/>
  <c r="AC43" i="15"/>
  <c r="AC44" i="15"/>
  <c r="AC45" i="15"/>
  <c r="AC46" i="15"/>
  <c r="AC47" i="15"/>
  <c r="AC48" i="15"/>
  <c r="AC49" i="15"/>
  <c r="AC50" i="15"/>
  <c r="AC51" i="15"/>
  <c r="AC52" i="15"/>
  <c r="AC53" i="15"/>
  <c r="AC54" i="15"/>
  <c r="AC55" i="15"/>
  <c r="AC56" i="15"/>
  <c r="AC57" i="15"/>
  <c r="AC58" i="15"/>
  <c r="AC59" i="15"/>
  <c r="AC60" i="15"/>
  <c r="AC61" i="15"/>
  <c r="AC62" i="15"/>
  <c r="AC63" i="15"/>
  <c r="AC64" i="15"/>
  <c r="AC65" i="15"/>
  <c r="AC66" i="15"/>
  <c r="AC67" i="15"/>
  <c r="AC68" i="15"/>
  <c r="AC69" i="15"/>
  <c r="AC70" i="15"/>
  <c r="AC71" i="15"/>
  <c r="AC72" i="15"/>
  <c r="AC73" i="15"/>
  <c r="AC74" i="15"/>
  <c r="AC75" i="15"/>
  <c r="AC76" i="15"/>
  <c r="AC77" i="15"/>
  <c r="AC78" i="15"/>
  <c r="AC79" i="15"/>
  <c r="AC80" i="15"/>
  <c r="AC81" i="15"/>
  <c r="AC82" i="15"/>
  <c r="AC83" i="15"/>
  <c r="AC84" i="15"/>
  <c r="AC85" i="15"/>
  <c r="AC86" i="15"/>
  <c r="AC87" i="15"/>
  <c r="AC88" i="15"/>
  <c r="AC89" i="15"/>
  <c r="AC90" i="15"/>
  <c r="AC91" i="15"/>
  <c r="AC92" i="15"/>
  <c r="AC93" i="15"/>
  <c r="AC94" i="15"/>
  <c r="AC95" i="15"/>
  <c r="AC96" i="15"/>
  <c r="AC97" i="15"/>
  <c r="AC98" i="15"/>
  <c r="AC99" i="15"/>
  <c r="AC100" i="15"/>
  <c r="AC101" i="15"/>
  <c r="AC102" i="15"/>
  <c r="AC103" i="15"/>
  <c r="AC104" i="15"/>
  <c r="AC105" i="15"/>
  <c r="AC106" i="15"/>
  <c r="AC107" i="15"/>
  <c r="AC108" i="15"/>
  <c r="AC109" i="15"/>
  <c r="AC110" i="15"/>
  <c r="AC111" i="15"/>
  <c r="AC112" i="15"/>
  <c r="AC113" i="15"/>
  <c r="AC114" i="15"/>
  <c r="AC115" i="15"/>
  <c r="AC116" i="15"/>
  <c r="AC117" i="15"/>
  <c r="AC118" i="15"/>
  <c r="AC119" i="15"/>
  <c r="AC120" i="15"/>
  <c r="AC121" i="15"/>
  <c r="AC122" i="15"/>
  <c r="AC123" i="15"/>
  <c r="AC124" i="15"/>
  <c r="AC125" i="15"/>
  <c r="AC126" i="15"/>
  <c r="AC127" i="15"/>
  <c r="AC128" i="15"/>
  <c r="AC129" i="15"/>
  <c r="AC130" i="15"/>
  <c r="AC131" i="15"/>
  <c r="AC132" i="15"/>
  <c r="AC133" i="15"/>
  <c r="AC134" i="15"/>
  <c r="AC135" i="15"/>
  <c r="AC136" i="15"/>
  <c r="AC137" i="15"/>
  <c r="AC138" i="15"/>
  <c r="AC139" i="15"/>
  <c r="AC140" i="15"/>
  <c r="AC141" i="15"/>
  <c r="AC142" i="15"/>
  <c r="AC143" i="15"/>
  <c r="AC144" i="15"/>
  <c r="AC145" i="15"/>
  <c r="AC146" i="15"/>
  <c r="AC147" i="15"/>
  <c r="AC148" i="15"/>
  <c r="AC149" i="15"/>
  <c r="AC150" i="15"/>
  <c r="AC151" i="15"/>
  <c r="AC152" i="15"/>
  <c r="AC153" i="15"/>
  <c r="AC154" i="15"/>
  <c r="AC155" i="15"/>
  <c r="AC156" i="15"/>
  <c r="AC157" i="15"/>
  <c r="AC158" i="15"/>
  <c r="AC159" i="15"/>
  <c r="AC160" i="15"/>
  <c r="AC161" i="15"/>
  <c r="AC162" i="15"/>
  <c r="AC163" i="15"/>
  <c r="AC164" i="15"/>
  <c r="AC165" i="15"/>
  <c r="AC166" i="15"/>
  <c r="AC167" i="15"/>
  <c r="AC168" i="15"/>
  <c r="AC169" i="15"/>
  <c r="AC170" i="15"/>
  <c r="AC171" i="15"/>
  <c r="AC172" i="15"/>
  <c r="AC173" i="15"/>
  <c r="AC174" i="15"/>
  <c r="AC175" i="15"/>
  <c r="AC176" i="15"/>
  <c r="AC177" i="15"/>
  <c r="AC178" i="15"/>
  <c r="AC179" i="15"/>
  <c r="AC180" i="15"/>
  <c r="AC181" i="15"/>
  <c r="AC182" i="15"/>
  <c r="AC183" i="15"/>
  <c r="AC184" i="15"/>
  <c r="AC185" i="15"/>
  <c r="AC186" i="15"/>
  <c r="AC187" i="15"/>
  <c r="AC188" i="15"/>
  <c r="AC189" i="15"/>
  <c r="AC190" i="15"/>
  <c r="AC191" i="15"/>
  <c r="AC192" i="15"/>
  <c r="AC193" i="15"/>
  <c r="AC194" i="15"/>
  <c r="AC195" i="15"/>
  <c r="AC196" i="15"/>
  <c r="AC197" i="15"/>
  <c r="AC198" i="15"/>
  <c r="AC199" i="15"/>
  <c r="AC200" i="15"/>
  <c r="AC201" i="15"/>
  <c r="AC202" i="15"/>
  <c r="AC203" i="15"/>
  <c r="AC204" i="15"/>
  <c r="AC205" i="15"/>
  <c r="AC206" i="15"/>
  <c r="AC207" i="15"/>
  <c r="AC208" i="15"/>
  <c r="AC209" i="15"/>
  <c r="AC210" i="15"/>
  <c r="AC211" i="15"/>
  <c r="AC212" i="15"/>
  <c r="AC213" i="15"/>
  <c r="AC214" i="15"/>
  <c r="AC215" i="15"/>
  <c r="AC216" i="15"/>
  <c r="AC217" i="15"/>
  <c r="AC218" i="15"/>
  <c r="AC219" i="15"/>
  <c r="AC220" i="15"/>
  <c r="AC221" i="15"/>
  <c r="AC222" i="15"/>
  <c r="AC223" i="15"/>
  <c r="AC224" i="15"/>
  <c r="AC225" i="15"/>
  <c r="AC226" i="15"/>
  <c r="AC227" i="15"/>
  <c r="AC228" i="15"/>
  <c r="AC229" i="15"/>
  <c r="AC230" i="15"/>
  <c r="AC231" i="15"/>
  <c r="AC232" i="15"/>
  <c r="AC233" i="15"/>
  <c r="AC234" i="15"/>
  <c r="AC235" i="15"/>
  <c r="AC236" i="15"/>
  <c r="AC237" i="15"/>
  <c r="AC238" i="15"/>
  <c r="AC239" i="15"/>
  <c r="AC240" i="15"/>
  <c r="AC241" i="15"/>
  <c r="AC242" i="15"/>
  <c r="AC243" i="15"/>
  <c r="AC244" i="15"/>
  <c r="AC245" i="15"/>
  <c r="AC246" i="15"/>
  <c r="AC247" i="15"/>
  <c r="AC248" i="15"/>
  <c r="AC249" i="15"/>
  <c r="AC250" i="15"/>
  <c r="AC251" i="15"/>
  <c r="AC252" i="15"/>
  <c r="AC253" i="15"/>
  <c r="AC254" i="15"/>
  <c r="AC255" i="15"/>
  <c r="AC256" i="15"/>
  <c r="AC257" i="15"/>
  <c r="AC258" i="15"/>
  <c r="AC259" i="15"/>
  <c r="AC260" i="15"/>
  <c r="AC261" i="15"/>
  <c r="AC262" i="15"/>
  <c r="AC263" i="15"/>
  <c r="AC264" i="15"/>
  <c r="AC265" i="15"/>
  <c r="AC266" i="15"/>
  <c r="AC267" i="15"/>
  <c r="AC268" i="15"/>
  <c r="AC269" i="15"/>
  <c r="AC270" i="15"/>
  <c r="AC271" i="15"/>
  <c r="AC272" i="15"/>
  <c r="AC273" i="15"/>
  <c r="AC274" i="15"/>
  <c r="AC275" i="15"/>
  <c r="AC276" i="15"/>
  <c r="AC277" i="15"/>
  <c r="AC278" i="15"/>
  <c r="AC279" i="15"/>
  <c r="AC280" i="15"/>
  <c r="AC281" i="15"/>
  <c r="AC282" i="15"/>
  <c r="AC283" i="15"/>
  <c r="AC284" i="15"/>
  <c r="AC285" i="15"/>
  <c r="AC286" i="15"/>
  <c r="AC287" i="15"/>
  <c r="AC288" i="15"/>
  <c r="AC289" i="15"/>
  <c r="AC290" i="15"/>
  <c r="AC291" i="15"/>
  <c r="AC292" i="15"/>
  <c r="AC293" i="15"/>
  <c r="AC294" i="15"/>
  <c r="AC295" i="15"/>
  <c r="AC296" i="15"/>
  <c r="AC297" i="15"/>
  <c r="AC298" i="15"/>
  <c r="AC299" i="15"/>
  <c r="AC300" i="15"/>
  <c r="AC301" i="15"/>
  <c r="AC302" i="15"/>
  <c r="AC303" i="15"/>
  <c r="AC304" i="15"/>
  <c r="AC305" i="15"/>
  <c r="AC306" i="15"/>
  <c r="AC307" i="15"/>
  <c r="AC308" i="15"/>
  <c r="AC309" i="15"/>
  <c r="AC310" i="15"/>
  <c r="AC311" i="15"/>
  <c r="AC312" i="15"/>
  <c r="AC313" i="15"/>
  <c r="AC314" i="15"/>
  <c r="AC315" i="15"/>
  <c r="AC316" i="15"/>
  <c r="AC317" i="15"/>
  <c r="AC318" i="15"/>
  <c r="AC319" i="15"/>
  <c r="AC320" i="15"/>
  <c r="AC321" i="15"/>
  <c r="AC322" i="15"/>
  <c r="AC323" i="15"/>
  <c r="AC324" i="15"/>
  <c r="AC325" i="15"/>
  <c r="AC326" i="15"/>
  <c r="AC327" i="15"/>
  <c r="AC328" i="15"/>
  <c r="AC329" i="15"/>
  <c r="AC330" i="15"/>
  <c r="AC331" i="15"/>
  <c r="AC332" i="15"/>
  <c r="AC333" i="15"/>
  <c r="AC334" i="15"/>
  <c r="AC335" i="15"/>
  <c r="AC336" i="15"/>
  <c r="AC337" i="15"/>
  <c r="AC338" i="15"/>
  <c r="AC339" i="15"/>
  <c r="AC340" i="15"/>
  <c r="AC341" i="15"/>
  <c r="AC342" i="15"/>
  <c r="AC343" i="15"/>
  <c r="AC344" i="15"/>
  <c r="AC345" i="15"/>
  <c r="AC346" i="15"/>
  <c r="AC347" i="15"/>
  <c r="AC348" i="15"/>
  <c r="AC349" i="15"/>
  <c r="AC350" i="15"/>
  <c r="AC351" i="15"/>
  <c r="AC352" i="15"/>
  <c r="AC353" i="15"/>
  <c r="AC354" i="15"/>
  <c r="AC355" i="15"/>
  <c r="AC356" i="15"/>
  <c r="AC357" i="15"/>
  <c r="AC358" i="15"/>
  <c r="AC359" i="15"/>
  <c r="AC360" i="15"/>
  <c r="AC361" i="15"/>
  <c r="AC362" i="15"/>
  <c r="AC363" i="15"/>
  <c r="AC364" i="15"/>
  <c r="AC365" i="15"/>
  <c r="AC366" i="15"/>
  <c r="AC367" i="15"/>
  <c r="AC368" i="15"/>
  <c r="AC369" i="15"/>
  <c r="AC370" i="15"/>
  <c r="AC371" i="15"/>
  <c r="AC372" i="15"/>
  <c r="AC373" i="15"/>
  <c r="AC374" i="15"/>
  <c r="AC375" i="15"/>
  <c r="AC376" i="15"/>
  <c r="AC377" i="15"/>
  <c r="AC378" i="15"/>
  <c r="AC379" i="15"/>
  <c r="AC380" i="15"/>
  <c r="AC381" i="15"/>
  <c r="AC382" i="15"/>
  <c r="AC383" i="15"/>
  <c r="AC384" i="15"/>
  <c r="AC385" i="15"/>
  <c r="AC386" i="15"/>
  <c r="AC387" i="15"/>
  <c r="AC388" i="15"/>
  <c r="AC389" i="15"/>
  <c r="AC390" i="15"/>
  <c r="AC391" i="15"/>
  <c r="AC392" i="15"/>
  <c r="AC393" i="15"/>
  <c r="AC394" i="15"/>
  <c r="AC395" i="15"/>
  <c r="AC396" i="15"/>
  <c r="AC397" i="15"/>
  <c r="AC398" i="15"/>
  <c r="AC399" i="15"/>
  <c r="AC400" i="15"/>
  <c r="AC401" i="15"/>
  <c r="AC402" i="15"/>
  <c r="AC403" i="15"/>
  <c r="AC404" i="15"/>
  <c r="AC405" i="15"/>
  <c r="AC406" i="15"/>
  <c r="AC407" i="15"/>
  <c r="AC408" i="15"/>
  <c r="AC409" i="15"/>
  <c r="AC410" i="15"/>
  <c r="AC411" i="15"/>
  <c r="AC412" i="15"/>
  <c r="AC413" i="15"/>
  <c r="AC414" i="15"/>
  <c r="AC415" i="15"/>
  <c r="AC416" i="15"/>
  <c r="AC417" i="15"/>
  <c r="AC418" i="15"/>
  <c r="AC419" i="15"/>
  <c r="AC420" i="15"/>
  <c r="AC421" i="15"/>
  <c r="AC422" i="15"/>
  <c r="AC423" i="15"/>
  <c r="AC424" i="15"/>
  <c r="AC425" i="15"/>
  <c r="AC426" i="15"/>
  <c r="AC427" i="15"/>
  <c r="AC428" i="15"/>
  <c r="AC429" i="15"/>
  <c r="AC430" i="15"/>
  <c r="AC431" i="15"/>
  <c r="AC432" i="15"/>
  <c r="AC433" i="15"/>
  <c r="AC434" i="15"/>
  <c r="AC435" i="15"/>
  <c r="AC436" i="15"/>
  <c r="AC437" i="15"/>
  <c r="AC438" i="15"/>
  <c r="AC439" i="15"/>
  <c r="AC440" i="15"/>
  <c r="AC441" i="15"/>
  <c r="AC442" i="15"/>
  <c r="AC443" i="15"/>
  <c r="AC444" i="15"/>
  <c r="AC445" i="15"/>
  <c r="AC446" i="15"/>
  <c r="AC447" i="15"/>
  <c r="AC448" i="15"/>
  <c r="AC449" i="15"/>
  <c r="AC450" i="15"/>
  <c r="AC451" i="15"/>
  <c r="AC452" i="15"/>
  <c r="AC453" i="15"/>
  <c r="AC454" i="15"/>
  <c r="AC455" i="15"/>
  <c r="AC456" i="15"/>
  <c r="AC457" i="15"/>
  <c r="AC458" i="15"/>
  <c r="AC459" i="15"/>
  <c r="AC460" i="15"/>
  <c r="AC461" i="15"/>
  <c r="AC462" i="15"/>
  <c r="AC463" i="15"/>
  <c r="AC464" i="15"/>
  <c r="AC465" i="15"/>
  <c r="AC466" i="15"/>
  <c r="AC467" i="15"/>
  <c r="AC468" i="15"/>
  <c r="AC469" i="15"/>
  <c r="AC470" i="15"/>
  <c r="AC471" i="15"/>
  <c r="AC472" i="15"/>
  <c r="AC473" i="15"/>
  <c r="AC474" i="15"/>
  <c r="AC475" i="15"/>
  <c r="AC476" i="15"/>
  <c r="AC477" i="15"/>
  <c r="AC478" i="15"/>
  <c r="AC479" i="15"/>
  <c r="AC480" i="15"/>
  <c r="AC481" i="15"/>
  <c r="AC482" i="15"/>
  <c r="AC483" i="15"/>
  <c r="AC484" i="15"/>
  <c r="AC485" i="15"/>
  <c r="AC486" i="15"/>
  <c r="AC487" i="15"/>
  <c r="AC488" i="15"/>
  <c r="AC489" i="15"/>
  <c r="AC490" i="15"/>
  <c r="AC491" i="15"/>
  <c r="AC492" i="15"/>
  <c r="AC493" i="15"/>
  <c r="AC494" i="15"/>
  <c r="AC495" i="15"/>
  <c r="AC496" i="15"/>
  <c r="AC497" i="15"/>
  <c r="AC498" i="15"/>
  <c r="AC499" i="15"/>
  <c r="AC500" i="15"/>
  <c r="AC501" i="15"/>
  <c r="AC502" i="15"/>
  <c r="AC503" i="15"/>
  <c r="AC504" i="15"/>
  <c r="AC505" i="15"/>
  <c r="AC506" i="15"/>
  <c r="AC507" i="15"/>
  <c r="F10" i="18"/>
  <c r="F11" i="18"/>
  <c r="F12" i="18"/>
  <c r="F9" i="18"/>
  <c r="C12" i="18"/>
  <c r="C11" i="18"/>
  <c r="C10" i="18"/>
  <c r="C9" i="18"/>
  <c r="K8" i="15"/>
  <c r="L8" i="15"/>
  <c r="K9" i="15"/>
  <c r="L9" i="15"/>
  <c r="K10" i="15"/>
  <c r="L10" i="15"/>
  <c r="K11" i="15"/>
  <c r="L11" i="15"/>
  <c r="C12" i="15"/>
  <c r="G12" i="15"/>
  <c r="H12" i="15"/>
  <c r="K12" i="15"/>
  <c r="L12" i="15"/>
  <c r="C13" i="15"/>
  <c r="G13" i="15"/>
  <c r="H13" i="15"/>
  <c r="K13" i="15"/>
  <c r="L13" i="15"/>
  <c r="C14" i="15"/>
  <c r="G14" i="15"/>
  <c r="H14" i="15"/>
  <c r="K14" i="15"/>
  <c r="L14" i="15"/>
  <c r="C15" i="15"/>
  <c r="G15" i="15"/>
  <c r="H15" i="15"/>
  <c r="K15" i="15"/>
  <c r="L15" i="15"/>
  <c r="C16" i="15"/>
  <c r="G16" i="15"/>
  <c r="H16" i="15"/>
  <c r="K16" i="15"/>
  <c r="L16" i="15"/>
  <c r="C17" i="15"/>
  <c r="G17" i="15"/>
  <c r="H17" i="15"/>
  <c r="K17" i="15"/>
  <c r="L17" i="15"/>
  <c r="C18" i="15"/>
  <c r="G18" i="15"/>
  <c r="H18" i="15"/>
  <c r="K18" i="15"/>
  <c r="L18" i="15"/>
  <c r="C19" i="15"/>
  <c r="G19" i="15"/>
  <c r="H19" i="15"/>
  <c r="K19" i="15"/>
  <c r="L19" i="15"/>
  <c r="C20" i="15"/>
  <c r="G20" i="15"/>
  <c r="H20" i="15"/>
  <c r="K20" i="15"/>
  <c r="L20" i="15"/>
  <c r="C21" i="15"/>
  <c r="G21" i="15"/>
  <c r="H21" i="15"/>
  <c r="K21" i="15"/>
  <c r="L21" i="15"/>
  <c r="C22" i="15"/>
  <c r="G22" i="15"/>
  <c r="H22" i="15"/>
  <c r="K22" i="15"/>
  <c r="L22" i="15"/>
  <c r="C23" i="15"/>
  <c r="G23" i="15"/>
  <c r="H23" i="15"/>
  <c r="K23" i="15"/>
  <c r="L23" i="15"/>
  <c r="C24" i="15"/>
  <c r="G24" i="15"/>
  <c r="H24" i="15"/>
  <c r="K24" i="15"/>
  <c r="L24" i="15"/>
  <c r="C25" i="15"/>
  <c r="G25" i="15"/>
  <c r="H25" i="15"/>
  <c r="K25" i="15"/>
  <c r="L25" i="15"/>
  <c r="C26" i="15"/>
  <c r="G26" i="15"/>
  <c r="H26" i="15"/>
  <c r="K26" i="15"/>
  <c r="L26" i="15"/>
  <c r="C27" i="15"/>
  <c r="G27" i="15"/>
  <c r="H27" i="15"/>
  <c r="K27" i="15"/>
  <c r="L27" i="15"/>
  <c r="C28" i="15"/>
  <c r="G28" i="15"/>
  <c r="H28" i="15"/>
  <c r="K28" i="15"/>
  <c r="L28" i="15"/>
  <c r="C29" i="15"/>
  <c r="G29" i="15"/>
  <c r="H29" i="15"/>
  <c r="K29" i="15"/>
  <c r="L29" i="15"/>
  <c r="C30" i="15"/>
  <c r="G30" i="15"/>
  <c r="H30" i="15"/>
  <c r="K30" i="15"/>
  <c r="L30" i="15"/>
  <c r="C31" i="15"/>
  <c r="G31" i="15"/>
  <c r="H31" i="15"/>
  <c r="K31" i="15"/>
  <c r="L31" i="15"/>
  <c r="C32" i="15"/>
  <c r="G32" i="15"/>
  <c r="H32" i="15"/>
  <c r="K32" i="15"/>
  <c r="L32" i="15"/>
  <c r="C33" i="15"/>
  <c r="G33" i="15"/>
  <c r="H33" i="15"/>
  <c r="K33" i="15"/>
  <c r="L33" i="15"/>
  <c r="C34" i="15"/>
  <c r="G34" i="15"/>
  <c r="H34" i="15"/>
  <c r="K34" i="15"/>
  <c r="L34" i="15"/>
  <c r="C35" i="15"/>
  <c r="G35" i="15"/>
  <c r="H35" i="15"/>
  <c r="K35" i="15"/>
  <c r="L35" i="15"/>
  <c r="C36" i="15"/>
  <c r="G36" i="15"/>
  <c r="H36" i="15"/>
  <c r="K36" i="15"/>
  <c r="L36" i="15"/>
  <c r="C37" i="15"/>
  <c r="G37" i="15"/>
  <c r="H37" i="15"/>
  <c r="K37" i="15"/>
  <c r="L37" i="15"/>
  <c r="C38" i="15"/>
  <c r="G38" i="15"/>
  <c r="H38" i="15"/>
  <c r="K38" i="15"/>
  <c r="L38" i="15"/>
  <c r="C39" i="15"/>
  <c r="G39" i="15"/>
  <c r="H39" i="15"/>
  <c r="K39" i="15"/>
  <c r="L39" i="15"/>
  <c r="C40" i="15"/>
  <c r="G40" i="15"/>
  <c r="H40" i="15"/>
  <c r="K40" i="15"/>
  <c r="L40" i="15"/>
  <c r="C41" i="15"/>
  <c r="G41" i="15"/>
  <c r="H41" i="15"/>
  <c r="K41" i="15"/>
  <c r="L41" i="15"/>
  <c r="C42" i="15"/>
  <c r="G42" i="15"/>
  <c r="H42" i="15"/>
  <c r="K42" i="15"/>
  <c r="L42" i="15"/>
  <c r="C43" i="15"/>
  <c r="G43" i="15"/>
  <c r="H43" i="15"/>
  <c r="K43" i="15"/>
  <c r="L43" i="15"/>
  <c r="C44" i="15"/>
  <c r="G44" i="15"/>
  <c r="H44" i="15"/>
  <c r="K44" i="15"/>
  <c r="L44" i="15"/>
  <c r="C45" i="15"/>
  <c r="G45" i="15"/>
  <c r="H45" i="15"/>
  <c r="K45" i="15"/>
  <c r="L45" i="15"/>
  <c r="C46" i="15"/>
  <c r="G46" i="15"/>
  <c r="H46" i="15"/>
  <c r="K46" i="15"/>
  <c r="L46" i="15"/>
  <c r="C47" i="15"/>
  <c r="G47" i="15"/>
  <c r="H47" i="15"/>
  <c r="K47" i="15"/>
  <c r="L47" i="15"/>
  <c r="C48" i="15"/>
  <c r="G48" i="15"/>
  <c r="H48" i="15"/>
  <c r="K48" i="15"/>
  <c r="L48" i="15"/>
  <c r="C49" i="15"/>
  <c r="G49" i="15"/>
  <c r="H49" i="15"/>
  <c r="K49" i="15"/>
  <c r="L49" i="15"/>
  <c r="C50" i="15"/>
  <c r="G50" i="15"/>
  <c r="H50" i="15"/>
  <c r="K50" i="15"/>
  <c r="L50" i="15"/>
  <c r="C51" i="15"/>
  <c r="G51" i="15"/>
  <c r="H51" i="15"/>
  <c r="K51" i="15"/>
  <c r="L51" i="15"/>
  <c r="C52" i="15"/>
  <c r="G52" i="15"/>
  <c r="H52" i="15"/>
  <c r="K52" i="15"/>
  <c r="L52" i="15"/>
  <c r="C53" i="15"/>
  <c r="G53" i="15"/>
  <c r="H53" i="15"/>
  <c r="K53" i="15"/>
  <c r="L53" i="15"/>
  <c r="C54" i="15"/>
  <c r="G54" i="15"/>
  <c r="H54" i="15"/>
  <c r="K54" i="15"/>
  <c r="L54" i="15"/>
  <c r="C55" i="15"/>
  <c r="G55" i="15"/>
  <c r="H55" i="15"/>
  <c r="K55" i="15"/>
  <c r="L55" i="15"/>
  <c r="C56" i="15"/>
  <c r="G56" i="15"/>
  <c r="H56" i="15"/>
  <c r="K56" i="15"/>
  <c r="L56" i="15"/>
  <c r="C57" i="15"/>
  <c r="G57" i="15"/>
  <c r="H57" i="15"/>
  <c r="K57" i="15"/>
  <c r="L57" i="15"/>
  <c r="C58" i="15"/>
  <c r="G58" i="15"/>
  <c r="H58" i="15"/>
  <c r="K58" i="15"/>
  <c r="L58" i="15"/>
  <c r="C59" i="15"/>
  <c r="G59" i="15"/>
  <c r="H59" i="15"/>
  <c r="K59" i="15"/>
  <c r="L59" i="15"/>
  <c r="C60" i="15"/>
  <c r="G60" i="15"/>
  <c r="H60" i="15"/>
  <c r="K60" i="15"/>
  <c r="L60" i="15"/>
  <c r="C61" i="15"/>
  <c r="G61" i="15"/>
  <c r="H61" i="15"/>
  <c r="K61" i="15"/>
  <c r="L61" i="15"/>
  <c r="C62" i="15"/>
  <c r="G62" i="15"/>
  <c r="H62" i="15"/>
  <c r="K62" i="15"/>
  <c r="L62" i="15"/>
  <c r="C63" i="15"/>
  <c r="G63" i="15"/>
  <c r="H63" i="15"/>
  <c r="K63" i="15"/>
  <c r="L63" i="15"/>
  <c r="C64" i="15"/>
  <c r="G64" i="15"/>
  <c r="H64" i="15"/>
  <c r="K64" i="15"/>
  <c r="L64" i="15"/>
  <c r="C65" i="15"/>
  <c r="G65" i="15"/>
  <c r="H65" i="15"/>
  <c r="K65" i="15"/>
  <c r="L65" i="15"/>
  <c r="C66" i="15"/>
  <c r="G66" i="15"/>
  <c r="H66" i="15"/>
  <c r="K66" i="15"/>
  <c r="L66" i="15"/>
  <c r="C67" i="15"/>
  <c r="G67" i="15"/>
  <c r="H67" i="15"/>
  <c r="K67" i="15"/>
  <c r="L67" i="15"/>
  <c r="C68" i="15"/>
  <c r="G68" i="15"/>
  <c r="H68" i="15"/>
  <c r="K68" i="15"/>
  <c r="L68" i="15"/>
  <c r="C69" i="15"/>
  <c r="G69" i="15"/>
  <c r="H69" i="15"/>
  <c r="K69" i="15"/>
  <c r="L69" i="15"/>
  <c r="C70" i="15"/>
  <c r="G70" i="15"/>
  <c r="H70" i="15"/>
  <c r="K70" i="15"/>
  <c r="L70" i="15"/>
  <c r="C71" i="15"/>
  <c r="G71" i="15"/>
  <c r="H71" i="15"/>
  <c r="K71" i="15"/>
  <c r="L71" i="15"/>
  <c r="C72" i="15"/>
  <c r="G72" i="15"/>
  <c r="H72" i="15"/>
  <c r="K72" i="15"/>
  <c r="L72" i="15"/>
  <c r="C73" i="15"/>
  <c r="G73" i="15"/>
  <c r="H73" i="15"/>
  <c r="K73" i="15"/>
  <c r="L73" i="15"/>
  <c r="C74" i="15"/>
  <c r="G74" i="15"/>
  <c r="H74" i="15"/>
  <c r="K74" i="15"/>
  <c r="L74" i="15"/>
  <c r="C75" i="15"/>
  <c r="G75" i="15"/>
  <c r="H75" i="15"/>
  <c r="K75" i="15"/>
  <c r="L75" i="15"/>
  <c r="C76" i="15"/>
  <c r="G76" i="15"/>
  <c r="H76" i="15"/>
  <c r="K76" i="15"/>
  <c r="L76" i="15"/>
  <c r="C77" i="15"/>
  <c r="G77" i="15"/>
  <c r="H77" i="15"/>
  <c r="K77" i="15"/>
  <c r="L77" i="15"/>
  <c r="C78" i="15"/>
  <c r="G78" i="15"/>
  <c r="H78" i="15"/>
  <c r="K78" i="15"/>
  <c r="L78" i="15"/>
  <c r="C79" i="15"/>
  <c r="G79" i="15"/>
  <c r="H79" i="15"/>
  <c r="K79" i="15"/>
  <c r="L79" i="15"/>
  <c r="C80" i="15"/>
  <c r="G80" i="15"/>
  <c r="H80" i="15"/>
  <c r="K80" i="15"/>
  <c r="L80" i="15"/>
  <c r="C81" i="15"/>
  <c r="G81" i="15"/>
  <c r="H81" i="15"/>
  <c r="K81" i="15"/>
  <c r="L81" i="15"/>
  <c r="C82" i="15"/>
  <c r="G82" i="15"/>
  <c r="H82" i="15"/>
  <c r="K82" i="15"/>
  <c r="L82" i="15"/>
  <c r="C83" i="15"/>
  <c r="G83" i="15"/>
  <c r="H83" i="15"/>
  <c r="K83" i="15"/>
  <c r="L83" i="15"/>
  <c r="C84" i="15"/>
  <c r="G84" i="15"/>
  <c r="H84" i="15"/>
  <c r="K84" i="15"/>
  <c r="L84" i="15"/>
  <c r="C85" i="15"/>
  <c r="G85" i="15"/>
  <c r="H85" i="15"/>
  <c r="K85" i="15"/>
  <c r="L85" i="15"/>
  <c r="C86" i="15"/>
  <c r="G86" i="15"/>
  <c r="H86" i="15"/>
  <c r="K86" i="15"/>
  <c r="L86" i="15"/>
  <c r="C87" i="15"/>
  <c r="G87" i="15"/>
  <c r="H87" i="15"/>
  <c r="K87" i="15"/>
  <c r="L87" i="15"/>
  <c r="C88" i="15"/>
  <c r="G88" i="15"/>
  <c r="H88" i="15"/>
  <c r="K88" i="15"/>
  <c r="L88" i="15"/>
  <c r="C89" i="15"/>
  <c r="G89" i="15"/>
  <c r="H89" i="15"/>
  <c r="K89" i="15"/>
  <c r="L89" i="15"/>
  <c r="C90" i="15"/>
  <c r="G90" i="15"/>
  <c r="H90" i="15"/>
  <c r="K90" i="15"/>
  <c r="L90" i="15"/>
  <c r="C91" i="15"/>
  <c r="G91" i="15"/>
  <c r="H91" i="15"/>
  <c r="K91" i="15"/>
  <c r="L91" i="15"/>
  <c r="C92" i="15"/>
  <c r="G92" i="15"/>
  <c r="H92" i="15"/>
  <c r="K92" i="15"/>
  <c r="L92" i="15"/>
  <c r="C93" i="15"/>
  <c r="G93" i="15"/>
  <c r="H93" i="15"/>
  <c r="K93" i="15"/>
  <c r="L93" i="15"/>
  <c r="C94" i="15"/>
  <c r="G94" i="15"/>
  <c r="H94" i="15"/>
  <c r="K94" i="15"/>
  <c r="L94" i="15"/>
  <c r="C95" i="15"/>
  <c r="G95" i="15"/>
  <c r="H95" i="15"/>
  <c r="K95" i="15"/>
  <c r="L95" i="15"/>
  <c r="C96" i="15"/>
  <c r="G96" i="15"/>
  <c r="H96" i="15"/>
  <c r="K96" i="15"/>
  <c r="L96" i="15"/>
  <c r="C97" i="15"/>
  <c r="G97" i="15"/>
  <c r="H97" i="15"/>
  <c r="K97" i="15"/>
  <c r="L97" i="15"/>
  <c r="C98" i="15"/>
  <c r="G98" i="15"/>
  <c r="H98" i="15"/>
  <c r="K98" i="15"/>
  <c r="L98" i="15"/>
  <c r="C99" i="15"/>
  <c r="G99" i="15"/>
  <c r="H99" i="15"/>
  <c r="K99" i="15"/>
  <c r="L99" i="15"/>
  <c r="C100" i="15"/>
  <c r="G100" i="15"/>
  <c r="H100" i="15"/>
  <c r="K100" i="15"/>
  <c r="L100" i="15"/>
  <c r="C101" i="15"/>
  <c r="G101" i="15"/>
  <c r="H101" i="15"/>
  <c r="K101" i="15"/>
  <c r="L101" i="15"/>
  <c r="C102" i="15"/>
  <c r="G102" i="15"/>
  <c r="H102" i="15"/>
  <c r="K102" i="15"/>
  <c r="L102" i="15"/>
  <c r="C103" i="15"/>
  <c r="G103" i="15"/>
  <c r="H103" i="15"/>
  <c r="K103" i="15"/>
  <c r="L103" i="15"/>
  <c r="C104" i="15"/>
  <c r="G104" i="15"/>
  <c r="H104" i="15"/>
  <c r="K104" i="15"/>
  <c r="L104" i="15"/>
  <c r="C105" i="15"/>
  <c r="G105" i="15"/>
  <c r="H105" i="15"/>
  <c r="K105" i="15"/>
  <c r="L105" i="15"/>
  <c r="C106" i="15"/>
  <c r="G106" i="15"/>
  <c r="H106" i="15"/>
  <c r="K106" i="15"/>
  <c r="L106" i="15"/>
  <c r="C107" i="15"/>
  <c r="G107" i="15"/>
  <c r="H107" i="15"/>
  <c r="K107" i="15"/>
  <c r="L107" i="15"/>
  <c r="C108" i="15"/>
  <c r="G108" i="15"/>
  <c r="H108" i="15"/>
  <c r="K108" i="15"/>
  <c r="L108" i="15"/>
  <c r="C109" i="15"/>
  <c r="G109" i="15"/>
  <c r="H109" i="15"/>
  <c r="K109" i="15"/>
  <c r="L109" i="15"/>
  <c r="C110" i="15"/>
  <c r="G110" i="15"/>
  <c r="H110" i="15"/>
  <c r="K110" i="15"/>
  <c r="L110" i="15"/>
  <c r="C111" i="15"/>
  <c r="G111" i="15"/>
  <c r="H111" i="15"/>
  <c r="K111" i="15"/>
  <c r="L111" i="15"/>
  <c r="C112" i="15"/>
  <c r="G112" i="15"/>
  <c r="H112" i="15"/>
  <c r="K112" i="15"/>
  <c r="L112" i="15"/>
  <c r="C113" i="15"/>
  <c r="G113" i="15"/>
  <c r="H113" i="15"/>
  <c r="K113" i="15"/>
  <c r="L113" i="15"/>
  <c r="C114" i="15"/>
  <c r="G114" i="15"/>
  <c r="H114" i="15"/>
  <c r="K114" i="15"/>
  <c r="L114" i="15"/>
  <c r="C115" i="15"/>
  <c r="G115" i="15"/>
  <c r="H115" i="15"/>
  <c r="K115" i="15"/>
  <c r="L115" i="15"/>
  <c r="C116" i="15"/>
  <c r="G116" i="15"/>
  <c r="H116" i="15"/>
  <c r="K116" i="15"/>
  <c r="L116" i="15"/>
  <c r="C117" i="15"/>
  <c r="G117" i="15"/>
  <c r="H117" i="15"/>
  <c r="K117" i="15"/>
  <c r="L117" i="15"/>
  <c r="C118" i="15"/>
  <c r="G118" i="15"/>
  <c r="H118" i="15"/>
  <c r="K118" i="15"/>
  <c r="L118" i="15"/>
  <c r="C119" i="15"/>
  <c r="G119" i="15"/>
  <c r="H119" i="15"/>
  <c r="K119" i="15"/>
  <c r="L119" i="15"/>
  <c r="C120" i="15"/>
  <c r="G120" i="15"/>
  <c r="H120" i="15"/>
  <c r="K120" i="15"/>
  <c r="L120" i="15"/>
  <c r="C121" i="15"/>
  <c r="G121" i="15"/>
  <c r="H121" i="15"/>
  <c r="K121" i="15"/>
  <c r="L121" i="15"/>
  <c r="C122" i="15"/>
  <c r="G122" i="15"/>
  <c r="H122" i="15"/>
  <c r="K122" i="15"/>
  <c r="L122" i="15"/>
  <c r="C123" i="15"/>
  <c r="G123" i="15"/>
  <c r="H123" i="15"/>
  <c r="K123" i="15"/>
  <c r="L123" i="15"/>
  <c r="C124" i="15"/>
  <c r="G124" i="15"/>
  <c r="H124" i="15"/>
  <c r="K124" i="15"/>
  <c r="L124" i="15"/>
  <c r="C125" i="15"/>
  <c r="G125" i="15"/>
  <c r="H125" i="15"/>
  <c r="K125" i="15"/>
  <c r="L125" i="15"/>
  <c r="C126" i="15"/>
  <c r="G126" i="15"/>
  <c r="H126" i="15"/>
  <c r="K126" i="15"/>
  <c r="L126" i="15"/>
  <c r="C127" i="15"/>
  <c r="G127" i="15"/>
  <c r="H127" i="15"/>
  <c r="K127" i="15"/>
  <c r="L127" i="15"/>
  <c r="C128" i="15"/>
  <c r="G128" i="15"/>
  <c r="H128" i="15"/>
  <c r="K128" i="15"/>
  <c r="L128" i="15"/>
  <c r="C129" i="15"/>
  <c r="G129" i="15"/>
  <c r="H129" i="15"/>
  <c r="K129" i="15"/>
  <c r="L129" i="15"/>
  <c r="C130" i="15"/>
  <c r="G130" i="15"/>
  <c r="H130" i="15"/>
  <c r="K130" i="15"/>
  <c r="L130" i="15"/>
  <c r="C131" i="15"/>
  <c r="G131" i="15"/>
  <c r="H131" i="15"/>
  <c r="K131" i="15"/>
  <c r="L131" i="15"/>
  <c r="C132" i="15"/>
  <c r="G132" i="15"/>
  <c r="H132" i="15"/>
  <c r="K132" i="15"/>
  <c r="L132" i="15"/>
  <c r="C133" i="15"/>
  <c r="G133" i="15"/>
  <c r="H133" i="15"/>
  <c r="K133" i="15"/>
  <c r="L133" i="15"/>
  <c r="C134" i="15"/>
  <c r="G134" i="15"/>
  <c r="H134" i="15"/>
  <c r="K134" i="15"/>
  <c r="L134" i="15"/>
  <c r="C135" i="15"/>
  <c r="G135" i="15"/>
  <c r="H135" i="15"/>
  <c r="K135" i="15"/>
  <c r="L135" i="15"/>
  <c r="C136" i="15"/>
  <c r="G136" i="15"/>
  <c r="H136" i="15"/>
  <c r="K136" i="15"/>
  <c r="L136" i="15"/>
  <c r="C137" i="15"/>
  <c r="G137" i="15"/>
  <c r="H137" i="15"/>
  <c r="K137" i="15"/>
  <c r="L137" i="15"/>
  <c r="C138" i="15"/>
  <c r="G138" i="15"/>
  <c r="H138" i="15"/>
  <c r="K138" i="15"/>
  <c r="L138" i="15"/>
  <c r="C139" i="15"/>
  <c r="G139" i="15"/>
  <c r="H139" i="15"/>
  <c r="K139" i="15"/>
  <c r="L139" i="15"/>
  <c r="C140" i="15"/>
  <c r="G140" i="15"/>
  <c r="H140" i="15"/>
  <c r="K140" i="15"/>
  <c r="L140" i="15"/>
  <c r="C141" i="15"/>
  <c r="G141" i="15"/>
  <c r="H141" i="15"/>
  <c r="K141" i="15"/>
  <c r="L141" i="15"/>
  <c r="C142" i="15"/>
  <c r="G142" i="15"/>
  <c r="H142" i="15"/>
  <c r="K142" i="15"/>
  <c r="L142" i="15"/>
  <c r="C143" i="15"/>
  <c r="G143" i="15"/>
  <c r="H143" i="15"/>
  <c r="K143" i="15"/>
  <c r="L143" i="15"/>
  <c r="C144" i="15"/>
  <c r="G144" i="15"/>
  <c r="H144" i="15"/>
  <c r="K144" i="15"/>
  <c r="L144" i="15"/>
  <c r="C145" i="15"/>
  <c r="G145" i="15"/>
  <c r="H145" i="15"/>
  <c r="K145" i="15"/>
  <c r="L145" i="15"/>
  <c r="C146" i="15"/>
  <c r="G146" i="15"/>
  <c r="H146" i="15"/>
  <c r="K146" i="15"/>
  <c r="L146" i="15"/>
  <c r="C147" i="15"/>
  <c r="G147" i="15"/>
  <c r="H147" i="15"/>
  <c r="K147" i="15"/>
  <c r="L147" i="15"/>
  <c r="C148" i="15"/>
  <c r="G148" i="15"/>
  <c r="H148" i="15"/>
  <c r="K148" i="15"/>
  <c r="L148" i="15"/>
  <c r="C149" i="15"/>
  <c r="G149" i="15"/>
  <c r="H149" i="15"/>
  <c r="K149" i="15"/>
  <c r="L149" i="15"/>
  <c r="C150" i="15"/>
  <c r="G150" i="15"/>
  <c r="H150" i="15"/>
  <c r="K150" i="15"/>
  <c r="L150" i="15"/>
  <c r="C151" i="15"/>
  <c r="G151" i="15"/>
  <c r="H151" i="15"/>
  <c r="K151" i="15"/>
  <c r="L151" i="15"/>
  <c r="C152" i="15"/>
  <c r="G152" i="15"/>
  <c r="H152" i="15"/>
  <c r="K152" i="15"/>
  <c r="L152" i="15"/>
  <c r="C153" i="15"/>
  <c r="G153" i="15"/>
  <c r="H153" i="15"/>
  <c r="K153" i="15"/>
  <c r="L153" i="15"/>
  <c r="C154" i="15"/>
  <c r="G154" i="15"/>
  <c r="H154" i="15"/>
  <c r="K154" i="15"/>
  <c r="L154" i="15"/>
  <c r="C155" i="15"/>
  <c r="G155" i="15"/>
  <c r="H155" i="15"/>
  <c r="K155" i="15"/>
  <c r="L155" i="15"/>
  <c r="C156" i="15"/>
  <c r="G156" i="15"/>
  <c r="H156" i="15"/>
  <c r="K156" i="15"/>
  <c r="L156" i="15"/>
  <c r="C157" i="15"/>
  <c r="G157" i="15"/>
  <c r="H157" i="15"/>
  <c r="K157" i="15"/>
  <c r="L157" i="15"/>
  <c r="C158" i="15"/>
  <c r="G158" i="15"/>
  <c r="H158" i="15"/>
  <c r="K158" i="15"/>
  <c r="L158" i="15"/>
  <c r="C159" i="15"/>
  <c r="G159" i="15"/>
  <c r="H159" i="15"/>
  <c r="K159" i="15"/>
  <c r="L159" i="15"/>
  <c r="C160" i="15"/>
  <c r="G160" i="15"/>
  <c r="H160" i="15"/>
  <c r="K160" i="15"/>
  <c r="L160" i="15"/>
  <c r="C161" i="15"/>
  <c r="G161" i="15"/>
  <c r="H161" i="15"/>
  <c r="K161" i="15"/>
  <c r="L161" i="15"/>
  <c r="C162" i="15"/>
  <c r="G162" i="15"/>
  <c r="H162" i="15"/>
  <c r="K162" i="15"/>
  <c r="L162" i="15"/>
  <c r="C163" i="15"/>
  <c r="G163" i="15"/>
  <c r="H163" i="15"/>
  <c r="K163" i="15"/>
  <c r="L163" i="15"/>
  <c r="C164" i="15"/>
  <c r="G164" i="15"/>
  <c r="H164" i="15"/>
  <c r="K164" i="15"/>
  <c r="L164" i="15"/>
  <c r="C165" i="15"/>
  <c r="G165" i="15"/>
  <c r="H165" i="15"/>
  <c r="K165" i="15"/>
  <c r="L165" i="15"/>
  <c r="C166" i="15"/>
  <c r="G166" i="15"/>
  <c r="H166" i="15"/>
  <c r="K166" i="15"/>
  <c r="L166" i="15"/>
  <c r="C167" i="15"/>
  <c r="G167" i="15"/>
  <c r="H167" i="15"/>
  <c r="K167" i="15"/>
  <c r="L167" i="15"/>
  <c r="C168" i="15"/>
  <c r="G168" i="15"/>
  <c r="H168" i="15"/>
  <c r="K168" i="15"/>
  <c r="L168" i="15"/>
  <c r="C169" i="15"/>
  <c r="G169" i="15"/>
  <c r="H169" i="15"/>
  <c r="K169" i="15"/>
  <c r="L169" i="15"/>
  <c r="C170" i="15"/>
  <c r="G170" i="15"/>
  <c r="H170" i="15"/>
  <c r="K170" i="15"/>
  <c r="L170" i="15"/>
  <c r="C171" i="15"/>
  <c r="G171" i="15"/>
  <c r="H171" i="15"/>
  <c r="K171" i="15"/>
  <c r="L171" i="15"/>
  <c r="C172" i="15"/>
  <c r="G172" i="15"/>
  <c r="H172" i="15"/>
  <c r="K172" i="15"/>
  <c r="L172" i="15"/>
  <c r="C173" i="15"/>
  <c r="G173" i="15"/>
  <c r="H173" i="15"/>
  <c r="K173" i="15"/>
  <c r="L173" i="15"/>
  <c r="C174" i="15"/>
  <c r="G174" i="15"/>
  <c r="H174" i="15"/>
  <c r="K174" i="15"/>
  <c r="L174" i="15"/>
  <c r="C175" i="15"/>
  <c r="G175" i="15"/>
  <c r="H175" i="15"/>
  <c r="K175" i="15"/>
  <c r="L175" i="15"/>
  <c r="C176" i="15"/>
  <c r="G176" i="15"/>
  <c r="H176" i="15"/>
  <c r="K176" i="15"/>
  <c r="L176" i="15"/>
  <c r="C177" i="15"/>
  <c r="G177" i="15"/>
  <c r="H177" i="15"/>
  <c r="K177" i="15"/>
  <c r="L177" i="15"/>
  <c r="C178" i="15"/>
  <c r="G178" i="15"/>
  <c r="H178" i="15"/>
  <c r="K178" i="15"/>
  <c r="L178" i="15"/>
  <c r="C179" i="15"/>
  <c r="G179" i="15"/>
  <c r="H179" i="15"/>
  <c r="K179" i="15"/>
  <c r="L179" i="15"/>
  <c r="C180" i="15"/>
  <c r="G180" i="15"/>
  <c r="H180" i="15"/>
  <c r="K180" i="15"/>
  <c r="L180" i="15"/>
  <c r="C181" i="15"/>
  <c r="G181" i="15"/>
  <c r="H181" i="15"/>
  <c r="K181" i="15"/>
  <c r="L181" i="15"/>
  <c r="C182" i="15"/>
  <c r="G182" i="15"/>
  <c r="H182" i="15"/>
  <c r="K182" i="15"/>
  <c r="L182" i="15"/>
  <c r="C183" i="15"/>
  <c r="G183" i="15"/>
  <c r="H183" i="15"/>
  <c r="K183" i="15"/>
  <c r="L183" i="15"/>
  <c r="C184" i="15"/>
  <c r="G184" i="15"/>
  <c r="H184" i="15"/>
  <c r="K184" i="15"/>
  <c r="L184" i="15"/>
  <c r="C185" i="15"/>
  <c r="G185" i="15"/>
  <c r="H185" i="15"/>
  <c r="K185" i="15"/>
  <c r="L185" i="15"/>
  <c r="C186" i="15"/>
  <c r="G186" i="15"/>
  <c r="H186" i="15"/>
  <c r="K186" i="15"/>
  <c r="L186" i="15"/>
  <c r="C187" i="15"/>
  <c r="G187" i="15"/>
  <c r="H187" i="15"/>
  <c r="K187" i="15"/>
  <c r="L187" i="15"/>
  <c r="C188" i="15"/>
  <c r="G188" i="15"/>
  <c r="H188" i="15"/>
  <c r="K188" i="15"/>
  <c r="L188" i="15"/>
  <c r="C189" i="15"/>
  <c r="G189" i="15"/>
  <c r="H189" i="15"/>
  <c r="K189" i="15"/>
  <c r="L189" i="15"/>
  <c r="C190" i="15"/>
  <c r="G190" i="15"/>
  <c r="H190" i="15"/>
  <c r="K190" i="15"/>
  <c r="L190" i="15"/>
  <c r="C191" i="15"/>
  <c r="G191" i="15"/>
  <c r="H191" i="15"/>
  <c r="K191" i="15"/>
  <c r="L191" i="15"/>
  <c r="C192" i="15"/>
  <c r="G192" i="15"/>
  <c r="H192" i="15"/>
  <c r="K192" i="15"/>
  <c r="L192" i="15"/>
  <c r="C193" i="15"/>
  <c r="G193" i="15"/>
  <c r="H193" i="15"/>
  <c r="K193" i="15"/>
  <c r="L193" i="15"/>
  <c r="C194" i="15"/>
  <c r="G194" i="15"/>
  <c r="H194" i="15"/>
  <c r="K194" i="15"/>
  <c r="L194" i="15"/>
  <c r="C195" i="15"/>
  <c r="G195" i="15"/>
  <c r="H195" i="15"/>
  <c r="K195" i="15"/>
  <c r="L195" i="15"/>
  <c r="C196" i="15"/>
  <c r="G196" i="15"/>
  <c r="H196" i="15"/>
  <c r="K196" i="15"/>
  <c r="L196" i="15"/>
  <c r="C197" i="15"/>
  <c r="G197" i="15"/>
  <c r="H197" i="15"/>
  <c r="K197" i="15"/>
  <c r="L197" i="15"/>
  <c r="C198" i="15"/>
  <c r="G198" i="15"/>
  <c r="H198" i="15"/>
  <c r="K198" i="15"/>
  <c r="L198" i="15"/>
  <c r="C199" i="15"/>
  <c r="G199" i="15"/>
  <c r="H199" i="15"/>
  <c r="K199" i="15"/>
  <c r="L199" i="15"/>
  <c r="C200" i="15"/>
  <c r="G200" i="15"/>
  <c r="H200" i="15"/>
  <c r="K200" i="15"/>
  <c r="L200" i="15"/>
  <c r="C201" i="15"/>
  <c r="G201" i="15"/>
  <c r="H201" i="15"/>
  <c r="K201" i="15"/>
  <c r="L201" i="15"/>
  <c r="C202" i="15"/>
  <c r="G202" i="15"/>
  <c r="H202" i="15"/>
  <c r="K202" i="15"/>
  <c r="L202" i="15"/>
  <c r="C203" i="15"/>
  <c r="G203" i="15"/>
  <c r="H203" i="15"/>
  <c r="K203" i="15"/>
  <c r="L203" i="15"/>
  <c r="C204" i="15"/>
  <c r="G204" i="15"/>
  <c r="H204" i="15"/>
  <c r="K204" i="15"/>
  <c r="L204" i="15"/>
  <c r="C205" i="15"/>
  <c r="G205" i="15"/>
  <c r="H205" i="15"/>
  <c r="K205" i="15"/>
  <c r="L205" i="15"/>
  <c r="C206" i="15"/>
  <c r="G206" i="15"/>
  <c r="H206" i="15"/>
  <c r="K206" i="15"/>
  <c r="L206" i="15"/>
  <c r="C207" i="15"/>
  <c r="G207" i="15"/>
  <c r="H207" i="15"/>
  <c r="K207" i="15"/>
  <c r="L207" i="15"/>
  <c r="C208" i="15"/>
  <c r="G208" i="15"/>
  <c r="H208" i="15"/>
  <c r="K208" i="15"/>
  <c r="L208" i="15"/>
  <c r="C209" i="15"/>
  <c r="G209" i="15"/>
  <c r="H209" i="15"/>
  <c r="K209" i="15"/>
  <c r="L209" i="15"/>
  <c r="C210" i="15"/>
  <c r="G210" i="15"/>
  <c r="H210" i="15"/>
  <c r="K210" i="15"/>
  <c r="L210" i="15"/>
  <c r="C211" i="15"/>
  <c r="G211" i="15"/>
  <c r="H211" i="15"/>
  <c r="K211" i="15"/>
  <c r="L211" i="15"/>
  <c r="C212" i="15"/>
  <c r="G212" i="15"/>
  <c r="H212" i="15"/>
  <c r="K212" i="15"/>
  <c r="L212" i="15"/>
  <c r="C213" i="15"/>
  <c r="G213" i="15"/>
  <c r="H213" i="15"/>
  <c r="K213" i="15"/>
  <c r="L213" i="15"/>
  <c r="C214" i="15"/>
  <c r="G214" i="15"/>
  <c r="H214" i="15"/>
  <c r="K214" i="15"/>
  <c r="L214" i="15"/>
  <c r="C215" i="15"/>
  <c r="G215" i="15"/>
  <c r="H215" i="15"/>
  <c r="K215" i="15"/>
  <c r="L215" i="15"/>
  <c r="C216" i="15"/>
  <c r="G216" i="15"/>
  <c r="H216" i="15"/>
  <c r="K216" i="15"/>
  <c r="L216" i="15"/>
  <c r="C217" i="15"/>
  <c r="G217" i="15"/>
  <c r="H217" i="15"/>
  <c r="K217" i="15"/>
  <c r="L217" i="15"/>
  <c r="C218" i="15"/>
  <c r="G218" i="15"/>
  <c r="H218" i="15"/>
  <c r="K218" i="15"/>
  <c r="L218" i="15"/>
  <c r="C219" i="15"/>
  <c r="G219" i="15"/>
  <c r="H219" i="15"/>
  <c r="K219" i="15"/>
  <c r="L219" i="15"/>
  <c r="C220" i="15"/>
  <c r="G220" i="15"/>
  <c r="H220" i="15"/>
  <c r="K220" i="15"/>
  <c r="L220" i="15"/>
  <c r="C221" i="15"/>
  <c r="G221" i="15"/>
  <c r="H221" i="15"/>
  <c r="K221" i="15"/>
  <c r="L221" i="15"/>
  <c r="C222" i="15"/>
  <c r="G222" i="15"/>
  <c r="H222" i="15"/>
  <c r="K222" i="15"/>
  <c r="L222" i="15"/>
  <c r="C223" i="15"/>
  <c r="G223" i="15"/>
  <c r="H223" i="15"/>
  <c r="K223" i="15"/>
  <c r="L223" i="15"/>
  <c r="C224" i="15"/>
  <c r="G224" i="15"/>
  <c r="H224" i="15"/>
  <c r="K224" i="15"/>
  <c r="L224" i="15"/>
  <c r="C225" i="15"/>
  <c r="G225" i="15"/>
  <c r="H225" i="15"/>
  <c r="K225" i="15"/>
  <c r="L225" i="15"/>
  <c r="C226" i="15"/>
  <c r="G226" i="15"/>
  <c r="H226" i="15"/>
  <c r="K226" i="15"/>
  <c r="L226" i="15"/>
  <c r="C227" i="15"/>
  <c r="G227" i="15"/>
  <c r="H227" i="15"/>
  <c r="K227" i="15"/>
  <c r="L227" i="15"/>
  <c r="C228" i="15"/>
  <c r="G228" i="15"/>
  <c r="H228" i="15"/>
  <c r="K228" i="15"/>
  <c r="L228" i="15"/>
  <c r="C229" i="15"/>
  <c r="G229" i="15"/>
  <c r="H229" i="15"/>
  <c r="K229" i="15"/>
  <c r="L229" i="15"/>
  <c r="C230" i="15"/>
  <c r="G230" i="15"/>
  <c r="H230" i="15"/>
  <c r="K230" i="15"/>
  <c r="L230" i="15"/>
  <c r="C231" i="15"/>
  <c r="G231" i="15"/>
  <c r="H231" i="15"/>
  <c r="K231" i="15"/>
  <c r="L231" i="15"/>
  <c r="C232" i="15"/>
  <c r="G232" i="15"/>
  <c r="H232" i="15"/>
  <c r="K232" i="15"/>
  <c r="L232" i="15"/>
  <c r="C233" i="15"/>
  <c r="G233" i="15"/>
  <c r="H233" i="15"/>
  <c r="K233" i="15"/>
  <c r="L233" i="15"/>
  <c r="C234" i="15"/>
  <c r="G234" i="15"/>
  <c r="H234" i="15"/>
  <c r="K234" i="15"/>
  <c r="L234" i="15"/>
  <c r="C235" i="15"/>
  <c r="G235" i="15"/>
  <c r="H235" i="15"/>
  <c r="K235" i="15"/>
  <c r="L235" i="15"/>
  <c r="C236" i="15"/>
  <c r="G236" i="15"/>
  <c r="H236" i="15"/>
  <c r="K236" i="15"/>
  <c r="L236" i="15"/>
  <c r="C237" i="15"/>
  <c r="G237" i="15"/>
  <c r="H237" i="15"/>
  <c r="K237" i="15"/>
  <c r="L237" i="15"/>
  <c r="C238" i="15"/>
  <c r="G238" i="15"/>
  <c r="H238" i="15"/>
  <c r="K238" i="15"/>
  <c r="L238" i="15"/>
  <c r="C239" i="15"/>
  <c r="G239" i="15"/>
  <c r="H239" i="15"/>
  <c r="K239" i="15"/>
  <c r="L239" i="15"/>
  <c r="C240" i="15"/>
  <c r="G240" i="15"/>
  <c r="H240" i="15"/>
  <c r="K240" i="15"/>
  <c r="L240" i="15"/>
  <c r="C241" i="15"/>
  <c r="G241" i="15"/>
  <c r="H241" i="15"/>
  <c r="K241" i="15"/>
  <c r="L241" i="15"/>
  <c r="C242" i="15"/>
  <c r="G242" i="15"/>
  <c r="H242" i="15"/>
  <c r="K242" i="15"/>
  <c r="L242" i="15"/>
  <c r="C243" i="15"/>
  <c r="G243" i="15"/>
  <c r="H243" i="15"/>
  <c r="K243" i="15"/>
  <c r="L243" i="15"/>
  <c r="C244" i="15"/>
  <c r="G244" i="15"/>
  <c r="H244" i="15"/>
  <c r="K244" i="15"/>
  <c r="L244" i="15"/>
  <c r="C245" i="15"/>
  <c r="G245" i="15"/>
  <c r="H245" i="15"/>
  <c r="K245" i="15"/>
  <c r="L245" i="15"/>
  <c r="C246" i="15"/>
  <c r="G246" i="15"/>
  <c r="H246" i="15"/>
  <c r="K246" i="15"/>
  <c r="L246" i="15"/>
  <c r="C247" i="15"/>
  <c r="G247" i="15"/>
  <c r="H247" i="15"/>
  <c r="K247" i="15"/>
  <c r="L247" i="15"/>
  <c r="C248" i="15"/>
  <c r="G248" i="15"/>
  <c r="H248" i="15"/>
  <c r="K248" i="15"/>
  <c r="L248" i="15"/>
  <c r="C249" i="15"/>
  <c r="G249" i="15"/>
  <c r="H249" i="15"/>
  <c r="K249" i="15"/>
  <c r="L249" i="15"/>
  <c r="C250" i="15"/>
  <c r="G250" i="15"/>
  <c r="H250" i="15"/>
  <c r="K250" i="15"/>
  <c r="L250" i="15"/>
  <c r="C251" i="15"/>
  <c r="G251" i="15"/>
  <c r="H251" i="15"/>
  <c r="K251" i="15"/>
  <c r="L251" i="15"/>
  <c r="C252" i="15"/>
  <c r="G252" i="15"/>
  <c r="H252" i="15"/>
  <c r="K252" i="15"/>
  <c r="L252" i="15"/>
  <c r="C253" i="15"/>
  <c r="G253" i="15"/>
  <c r="H253" i="15"/>
  <c r="K253" i="15"/>
  <c r="L253" i="15"/>
  <c r="C254" i="15"/>
  <c r="G254" i="15"/>
  <c r="H254" i="15"/>
  <c r="K254" i="15"/>
  <c r="L254" i="15"/>
  <c r="C255" i="15"/>
  <c r="G255" i="15"/>
  <c r="H255" i="15"/>
  <c r="K255" i="15"/>
  <c r="L255" i="15"/>
  <c r="C256" i="15"/>
  <c r="G256" i="15"/>
  <c r="H256" i="15"/>
  <c r="K256" i="15"/>
  <c r="L256" i="15"/>
  <c r="C257" i="15"/>
  <c r="G257" i="15"/>
  <c r="H257" i="15"/>
  <c r="K257" i="15"/>
  <c r="L257" i="15"/>
  <c r="C258" i="15"/>
  <c r="G258" i="15"/>
  <c r="H258" i="15"/>
  <c r="K258" i="15"/>
  <c r="L258" i="15"/>
  <c r="C259" i="15"/>
  <c r="G259" i="15"/>
  <c r="H259" i="15"/>
  <c r="K259" i="15"/>
  <c r="L259" i="15"/>
  <c r="C260" i="15"/>
  <c r="G260" i="15"/>
  <c r="H260" i="15"/>
  <c r="K260" i="15"/>
  <c r="L260" i="15"/>
  <c r="C261" i="15"/>
  <c r="G261" i="15"/>
  <c r="H261" i="15"/>
  <c r="K261" i="15"/>
  <c r="L261" i="15"/>
  <c r="C262" i="15"/>
  <c r="G262" i="15"/>
  <c r="H262" i="15"/>
  <c r="K262" i="15"/>
  <c r="L262" i="15"/>
  <c r="C263" i="15"/>
  <c r="G263" i="15"/>
  <c r="H263" i="15"/>
  <c r="K263" i="15"/>
  <c r="L263" i="15"/>
  <c r="C264" i="15"/>
  <c r="G264" i="15"/>
  <c r="H264" i="15"/>
  <c r="K264" i="15"/>
  <c r="L264" i="15"/>
  <c r="C265" i="15"/>
  <c r="G265" i="15"/>
  <c r="H265" i="15"/>
  <c r="K265" i="15"/>
  <c r="L265" i="15"/>
  <c r="C266" i="15"/>
  <c r="G266" i="15"/>
  <c r="H266" i="15"/>
  <c r="K266" i="15"/>
  <c r="L266" i="15"/>
  <c r="C267" i="15"/>
  <c r="G267" i="15"/>
  <c r="H267" i="15"/>
  <c r="K267" i="15"/>
  <c r="L267" i="15"/>
  <c r="C268" i="15"/>
  <c r="G268" i="15"/>
  <c r="H268" i="15"/>
  <c r="K268" i="15"/>
  <c r="L268" i="15"/>
  <c r="C269" i="15"/>
  <c r="G269" i="15"/>
  <c r="H269" i="15"/>
  <c r="K269" i="15"/>
  <c r="L269" i="15"/>
  <c r="C270" i="15"/>
  <c r="G270" i="15"/>
  <c r="H270" i="15"/>
  <c r="K270" i="15"/>
  <c r="L270" i="15"/>
  <c r="C271" i="15"/>
  <c r="G271" i="15"/>
  <c r="H271" i="15"/>
  <c r="K271" i="15"/>
  <c r="L271" i="15"/>
  <c r="C272" i="15"/>
  <c r="G272" i="15"/>
  <c r="H272" i="15"/>
  <c r="K272" i="15"/>
  <c r="L272" i="15"/>
  <c r="C273" i="15"/>
  <c r="G273" i="15"/>
  <c r="H273" i="15"/>
  <c r="K273" i="15"/>
  <c r="L273" i="15"/>
  <c r="C274" i="15"/>
  <c r="G274" i="15"/>
  <c r="H274" i="15"/>
  <c r="K274" i="15"/>
  <c r="L274" i="15"/>
  <c r="C275" i="15"/>
  <c r="G275" i="15"/>
  <c r="H275" i="15"/>
  <c r="K275" i="15"/>
  <c r="L275" i="15"/>
  <c r="C276" i="15"/>
  <c r="G276" i="15"/>
  <c r="H276" i="15"/>
  <c r="K276" i="15"/>
  <c r="L276" i="15"/>
  <c r="C277" i="15"/>
  <c r="G277" i="15"/>
  <c r="H277" i="15"/>
  <c r="K277" i="15"/>
  <c r="L277" i="15"/>
  <c r="C278" i="15"/>
  <c r="G278" i="15"/>
  <c r="H278" i="15"/>
  <c r="K278" i="15"/>
  <c r="L278" i="15"/>
  <c r="C279" i="15"/>
  <c r="G279" i="15"/>
  <c r="H279" i="15"/>
  <c r="K279" i="15"/>
  <c r="L279" i="15"/>
  <c r="C280" i="15"/>
  <c r="G280" i="15"/>
  <c r="H280" i="15"/>
  <c r="K280" i="15"/>
  <c r="L280" i="15"/>
  <c r="C281" i="15"/>
  <c r="G281" i="15"/>
  <c r="H281" i="15"/>
  <c r="K281" i="15"/>
  <c r="L281" i="15"/>
  <c r="C282" i="15"/>
  <c r="G282" i="15"/>
  <c r="H282" i="15"/>
  <c r="K282" i="15"/>
  <c r="L282" i="15"/>
  <c r="C283" i="15"/>
  <c r="G283" i="15"/>
  <c r="H283" i="15"/>
  <c r="K283" i="15"/>
  <c r="L283" i="15"/>
  <c r="C284" i="15"/>
  <c r="G284" i="15"/>
  <c r="H284" i="15"/>
  <c r="K284" i="15"/>
  <c r="L284" i="15"/>
  <c r="C285" i="15"/>
  <c r="G285" i="15"/>
  <c r="H285" i="15"/>
  <c r="K285" i="15"/>
  <c r="L285" i="15"/>
  <c r="C286" i="15"/>
  <c r="G286" i="15"/>
  <c r="H286" i="15"/>
  <c r="K286" i="15"/>
  <c r="L286" i="15"/>
  <c r="C287" i="15"/>
  <c r="G287" i="15"/>
  <c r="H287" i="15"/>
  <c r="K287" i="15"/>
  <c r="L287" i="15"/>
  <c r="C288" i="15"/>
  <c r="G288" i="15"/>
  <c r="H288" i="15"/>
  <c r="K288" i="15"/>
  <c r="L288" i="15"/>
  <c r="C289" i="15"/>
  <c r="G289" i="15"/>
  <c r="H289" i="15"/>
  <c r="K289" i="15"/>
  <c r="L289" i="15"/>
  <c r="C290" i="15"/>
  <c r="G290" i="15"/>
  <c r="H290" i="15"/>
  <c r="K290" i="15"/>
  <c r="L290" i="15"/>
  <c r="C291" i="15"/>
  <c r="G291" i="15"/>
  <c r="H291" i="15"/>
  <c r="K291" i="15"/>
  <c r="L291" i="15"/>
  <c r="C292" i="15"/>
  <c r="G292" i="15"/>
  <c r="H292" i="15"/>
  <c r="K292" i="15"/>
  <c r="L292" i="15"/>
  <c r="C293" i="15"/>
  <c r="G293" i="15"/>
  <c r="H293" i="15"/>
  <c r="K293" i="15"/>
  <c r="L293" i="15"/>
  <c r="C294" i="15"/>
  <c r="G294" i="15"/>
  <c r="H294" i="15"/>
  <c r="K294" i="15"/>
  <c r="L294" i="15"/>
  <c r="C295" i="15"/>
  <c r="G295" i="15"/>
  <c r="H295" i="15"/>
  <c r="K295" i="15"/>
  <c r="L295" i="15"/>
  <c r="C296" i="15"/>
  <c r="G296" i="15"/>
  <c r="H296" i="15"/>
  <c r="K296" i="15"/>
  <c r="L296" i="15"/>
  <c r="C297" i="15"/>
  <c r="G297" i="15"/>
  <c r="H297" i="15"/>
  <c r="K297" i="15"/>
  <c r="L297" i="15"/>
  <c r="C298" i="15"/>
  <c r="G298" i="15"/>
  <c r="H298" i="15"/>
  <c r="K298" i="15"/>
  <c r="L298" i="15"/>
  <c r="C299" i="15"/>
  <c r="G299" i="15"/>
  <c r="H299" i="15"/>
  <c r="K299" i="15"/>
  <c r="L299" i="15"/>
  <c r="C300" i="15"/>
  <c r="G300" i="15"/>
  <c r="H300" i="15"/>
  <c r="K300" i="15"/>
  <c r="L300" i="15"/>
  <c r="C301" i="15"/>
  <c r="G301" i="15"/>
  <c r="H301" i="15"/>
  <c r="K301" i="15"/>
  <c r="L301" i="15"/>
  <c r="C302" i="15"/>
  <c r="G302" i="15"/>
  <c r="H302" i="15"/>
  <c r="K302" i="15"/>
  <c r="L302" i="15"/>
  <c r="C303" i="15"/>
  <c r="G303" i="15"/>
  <c r="H303" i="15"/>
  <c r="K303" i="15"/>
  <c r="L303" i="15"/>
  <c r="C304" i="15"/>
  <c r="G304" i="15"/>
  <c r="H304" i="15"/>
  <c r="K304" i="15"/>
  <c r="L304" i="15"/>
  <c r="C305" i="15"/>
  <c r="G305" i="15"/>
  <c r="H305" i="15"/>
  <c r="K305" i="15"/>
  <c r="L305" i="15"/>
  <c r="C306" i="15"/>
  <c r="G306" i="15"/>
  <c r="H306" i="15"/>
  <c r="K306" i="15"/>
  <c r="L306" i="15"/>
  <c r="C307" i="15"/>
  <c r="G307" i="15"/>
  <c r="H307" i="15"/>
  <c r="K307" i="15"/>
  <c r="L307" i="15"/>
  <c r="C308" i="15"/>
  <c r="G308" i="15"/>
  <c r="H308" i="15"/>
  <c r="K308" i="15"/>
  <c r="L308" i="15"/>
  <c r="C309" i="15"/>
  <c r="G309" i="15"/>
  <c r="H309" i="15"/>
  <c r="K309" i="15"/>
  <c r="L309" i="15"/>
  <c r="C310" i="15"/>
  <c r="G310" i="15"/>
  <c r="H310" i="15"/>
  <c r="K310" i="15"/>
  <c r="L310" i="15"/>
  <c r="C311" i="15"/>
  <c r="G311" i="15"/>
  <c r="H311" i="15"/>
  <c r="K311" i="15"/>
  <c r="L311" i="15"/>
  <c r="C312" i="15"/>
  <c r="G312" i="15"/>
  <c r="H312" i="15"/>
  <c r="K312" i="15"/>
  <c r="L312" i="15"/>
  <c r="C313" i="15"/>
  <c r="G313" i="15"/>
  <c r="H313" i="15"/>
  <c r="K313" i="15"/>
  <c r="L313" i="15"/>
  <c r="C314" i="15"/>
  <c r="G314" i="15"/>
  <c r="H314" i="15"/>
  <c r="K314" i="15"/>
  <c r="L314" i="15"/>
  <c r="C315" i="15"/>
  <c r="G315" i="15"/>
  <c r="H315" i="15"/>
  <c r="K315" i="15"/>
  <c r="L315" i="15"/>
  <c r="C316" i="15"/>
  <c r="G316" i="15"/>
  <c r="H316" i="15"/>
  <c r="K316" i="15"/>
  <c r="L316" i="15"/>
  <c r="C317" i="15"/>
  <c r="G317" i="15"/>
  <c r="H317" i="15"/>
  <c r="K317" i="15"/>
  <c r="L317" i="15"/>
  <c r="C318" i="15"/>
  <c r="G318" i="15"/>
  <c r="H318" i="15"/>
  <c r="K318" i="15"/>
  <c r="L318" i="15"/>
  <c r="C319" i="15"/>
  <c r="G319" i="15"/>
  <c r="H319" i="15"/>
  <c r="K319" i="15"/>
  <c r="L319" i="15"/>
  <c r="C320" i="15"/>
  <c r="G320" i="15"/>
  <c r="H320" i="15"/>
  <c r="K320" i="15"/>
  <c r="L320" i="15"/>
  <c r="C321" i="15"/>
  <c r="G321" i="15"/>
  <c r="H321" i="15"/>
  <c r="K321" i="15"/>
  <c r="L321" i="15"/>
  <c r="C322" i="15"/>
  <c r="G322" i="15"/>
  <c r="H322" i="15"/>
  <c r="K322" i="15"/>
  <c r="L322" i="15"/>
  <c r="C323" i="15"/>
  <c r="G323" i="15"/>
  <c r="H323" i="15"/>
  <c r="K323" i="15"/>
  <c r="L323" i="15"/>
  <c r="C324" i="15"/>
  <c r="G324" i="15"/>
  <c r="H324" i="15"/>
  <c r="K324" i="15"/>
  <c r="L324" i="15"/>
  <c r="C325" i="15"/>
  <c r="G325" i="15"/>
  <c r="H325" i="15"/>
  <c r="K325" i="15"/>
  <c r="L325" i="15"/>
  <c r="C326" i="15"/>
  <c r="G326" i="15"/>
  <c r="H326" i="15"/>
  <c r="K326" i="15"/>
  <c r="L326" i="15"/>
  <c r="C327" i="15"/>
  <c r="G327" i="15"/>
  <c r="H327" i="15"/>
  <c r="K327" i="15"/>
  <c r="L327" i="15"/>
  <c r="C328" i="15"/>
  <c r="G328" i="15"/>
  <c r="H328" i="15"/>
  <c r="K328" i="15"/>
  <c r="L328" i="15"/>
  <c r="C329" i="15"/>
  <c r="G329" i="15"/>
  <c r="H329" i="15"/>
  <c r="K329" i="15"/>
  <c r="L329" i="15"/>
  <c r="C330" i="15"/>
  <c r="G330" i="15"/>
  <c r="H330" i="15"/>
  <c r="K330" i="15"/>
  <c r="L330" i="15"/>
  <c r="C331" i="15"/>
  <c r="G331" i="15"/>
  <c r="H331" i="15"/>
  <c r="K331" i="15"/>
  <c r="L331" i="15"/>
  <c r="C332" i="15"/>
  <c r="G332" i="15"/>
  <c r="H332" i="15"/>
  <c r="K332" i="15"/>
  <c r="L332" i="15"/>
  <c r="C333" i="15"/>
  <c r="G333" i="15"/>
  <c r="H333" i="15"/>
  <c r="K333" i="15"/>
  <c r="L333" i="15"/>
  <c r="C334" i="15"/>
  <c r="G334" i="15"/>
  <c r="H334" i="15"/>
  <c r="K334" i="15"/>
  <c r="L334" i="15"/>
  <c r="C335" i="15"/>
  <c r="G335" i="15"/>
  <c r="H335" i="15"/>
  <c r="K335" i="15"/>
  <c r="L335" i="15"/>
  <c r="C336" i="15"/>
  <c r="G336" i="15"/>
  <c r="H336" i="15"/>
  <c r="K336" i="15"/>
  <c r="L336" i="15"/>
  <c r="C337" i="15"/>
  <c r="G337" i="15"/>
  <c r="H337" i="15"/>
  <c r="K337" i="15"/>
  <c r="L337" i="15"/>
  <c r="C338" i="15"/>
  <c r="G338" i="15"/>
  <c r="H338" i="15"/>
  <c r="K338" i="15"/>
  <c r="L338" i="15"/>
  <c r="C339" i="15"/>
  <c r="G339" i="15"/>
  <c r="H339" i="15"/>
  <c r="K339" i="15"/>
  <c r="L339" i="15"/>
  <c r="C340" i="15"/>
  <c r="G340" i="15"/>
  <c r="H340" i="15"/>
  <c r="K340" i="15"/>
  <c r="L340" i="15"/>
  <c r="C341" i="15"/>
  <c r="G341" i="15"/>
  <c r="H341" i="15"/>
  <c r="K341" i="15"/>
  <c r="L341" i="15"/>
  <c r="C342" i="15"/>
  <c r="G342" i="15"/>
  <c r="H342" i="15"/>
  <c r="K342" i="15"/>
  <c r="L342" i="15"/>
  <c r="C343" i="15"/>
  <c r="G343" i="15"/>
  <c r="H343" i="15"/>
  <c r="K343" i="15"/>
  <c r="L343" i="15"/>
  <c r="C344" i="15"/>
  <c r="G344" i="15"/>
  <c r="H344" i="15"/>
  <c r="K344" i="15"/>
  <c r="L344" i="15"/>
  <c r="C345" i="15"/>
  <c r="G345" i="15"/>
  <c r="H345" i="15"/>
  <c r="K345" i="15"/>
  <c r="L345" i="15"/>
  <c r="C346" i="15"/>
  <c r="G346" i="15"/>
  <c r="H346" i="15"/>
  <c r="K346" i="15"/>
  <c r="L346" i="15"/>
  <c r="C347" i="15"/>
  <c r="G347" i="15"/>
  <c r="H347" i="15"/>
  <c r="K347" i="15"/>
  <c r="L347" i="15"/>
  <c r="C348" i="15"/>
  <c r="G348" i="15"/>
  <c r="H348" i="15"/>
  <c r="K348" i="15"/>
  <c r="L348" i="15"/>
  <c r="C349" i="15"/>
  <c r="G349" i="15"/>
  <c r="H349" i="15"/>
  <c r="K349" i="15"/>
  <c r="L349" i="15"/>
  <c r="C350" i="15"/>
  <c r="G350" i="15"/>
  <c r="H350" i="15"/>
  <c r="K350" i="15"/>
  <c r="L350" i="15"/>
  <c r="C351" i="15"/>
  <c r="G351" i="15"/>
  <c r="H351" i="15"/>
  <c r="K351" i="15"/>
  <c r="L351" i="15"/>
  <c r="C352" i="15"/>
  <c r="G352" i="15"/>
  <c r="H352" i="15"/>
  <c r="K352" i="15"/>
  <c r="L352" i="15"/>
  <c r="C353" i="15"/>
  <c r="G353" i="15"/>
  <c r="H353" i="15"/>
  <c r="K353" i="15"/>
  <c r="L353" i="15"/>
  <c r="C354" i="15"/>
  <c r="G354" i="15"/>
  <c r="H354" i="15"/>
  <c r="K354" i="15"/>
  <c r="L354" i="15"/>
  <c r="C355" i="15"/>
  <c r="G355" i="15"/>
  <c r="H355" i="15"/>
  <c r="K355" i="15"/>
  <c r="L355" i="15"/>
  <c r="C356" i="15"/>
  <c r="G356" i="15"/>
  <c r="H356" i="15"/>
  <c r="K356" i="15"/>
  <c r="L356" i="15"/>
  <c r="C357" i="15"/>
  <c r="G357" i="15"/>
  <c r="H357" i="15"/>
  <c r="K357" i="15"/>
  <c r="L357" i="15"/>
  <c r="C358" i="15"/>
  <c r="G358" i="15"/>
  <c r="H358" i="15"/>
  <c r="K358" i="15"/>
  <c r="L358" i="15"/>
  <c r="C359" i="15"/>
  <c r="G359" i="15"/>
  <c r="H359" i="15"/>
  <c r="K359" i="15"/>
  <c r="L359" i="15"/>
  <c r="C360" i="15"/>
  <c r="G360" i="15"/>
  <c r="H360" i="15"/>
  <c r="K360" i="15"/>
  <c r="L360" i="15"/>
  <c r="C361" i="15"/>
  <c r="G361" i="15"/>
  <c r="H361" i="15"/>
  <c r="K361" i="15"/>
  <c r="L361" i="15"/>
  <c r="C362" i="15"/>
  <c r="G362" i="15"/>
  <c r="H362" i="15"/>
  <c r="K362" i="15"/>
  <c r="L362" i="15"/>
  <c r="C363" i="15"/>
  <c r="G363" i="15"/>
  <c r="H363" i="15"/>
  <c r="K363" i="15"/>
  <c r="L363" i="15"/>
  <c r="C364" i="15"/>
  <c r="G364" i="15"/>
  <c r="H364" i="15"/>
  <c r="K364" i="15"/>
  <c r="L364" i="15"/>
  <c r="C365" i="15"/>
  <c r="G365" i="15"/>
  <c r="H365" i="15"/>
  <c r="K365" i="15"/>
  <c r="L365" i="15"/>
  <c r="C366" i="15"/>
  <c r="G366" i="15"/>
  <c r="H366" i="15"/>
  <c r="K366" i="15"/>
  <c r="L366" i="15"/>
  <c r="C367" i="15"/>
  <c r="G367" i="15"/>
  <c r="H367" i="15"/>
  <c r="K367" i="15"/>
  <c r="L367" i="15"/>
  <c r="C368" i="15"/>
  <c r="G368" i="15"/>
  <c r="H368" i="15"/>
  <c r="K368" i="15"/>
  <c r="L368" i="15"/>
  <c r="C369" i="15"/>
  <c r="G369" i="15"/>
  <c r="H369" i="15"/>
  <c r="K369" i="15"/>
  <c r="L369" i="15"/>
  <c r="C370" i="15"/>
  <c r="G370" i="15"/>
  <c r="H370" i="15"/>
  <c r="K370" i="15"/>
  <c r="L370" i="15"/>
  <c r="C371" i="15"/>
  <c r="G371" i="15"/>
  <c r="H371" i="15"/>
  <c r="K371" i="15"/>
  <c r="L371" i="15"/>
  <c r="C372" i="15"/>
  <c r="G372" i="15"/>
  <c r="H372" i="15"/>
  <c r="K372" i="15"/>
  <c r="L372" i="15"/>
  <c r="C373" i="15"/>
  <c r="G373" i="15"/>
  <c r="H373" i="15"/>
  <c r="K373" i="15"/>
  <c r="L373" i="15"/>
  <c r="C374" i="15"/>
  <c r="G374" i="15"/>
  <c r="H374" i="15"/>
  <c r="K374" i="15"/>
  <c r="L374" i="15"/>
  <c r="C375" i="15"/>
  <c r="G375" i="15"/>
  <c r="H375" i="15"/>
  <c r="K375" i="15"/>
  <c r="L375" i="15"/>
  <c r="C376" i="15"/>
  <c r="G376" i="15"/>
  <c r="H376" i="15"/>
  <c r="K376" i="15"/>
  <c r="L376" i="15"/>
  <c r="C377" i="15"/>
  <c r="G377" i="15"/>
  <c r="H377" i="15"/>
  <c r="K377" i="15"/>
  <c r="L377" i="15"/>
  <c r="C378" i="15"/>
  <c r="G378" i="15"/>
  <c r="H378" i="15"/>
  <c r="K378" i="15"/>
  <c r="L378" i="15"/>
  <c r="C379" i="15"/>
  <c r="G379" i="15"/>
  <c r="H379" i="15"/>
  <c r="K379" i="15"/>
  <c r="L379" i="15"/>
  <c r="C380" i="15"/>
  <c r="G380" i="15"/>
  <c r="H380" i="15"/>
  <c r="K380" i="15"/>
  <c r="L380" i="15"/>
  <c r="C381" i="15"/>
  <c r="G381" i="15"/>
  <c r="H381" i="15"/>
  <c r="K381" i="15"/>
  <c r="L381" i="15"/>
  <c r="C382" i="15"/>
  <c r="G382" i="15"/>
  <c r="H382" i="15"/>
  <c r="K382" i="15"/>
  <c r="L382" i="15"/>
  <c r="C383" i="15"/>
  <c r="G383" i="15"/>
  <c r="H383" i="15"/>
  <c r="K383" i="15"/>
  <c r="L383" i="15"/>
  <c r="C384" i="15"/>
  <c r="G384" i="15"/>
  <c r="H384" i="15"/>
  <c r="K384" i="15"/>
  <c r="L384" i="15"/>
  <c r="C385" i="15"/>
  <c r="G385" i="15"/>
  <c r="H385" i="15"/>
  <c r="K385" i="15"/>
  <c r="L385" i="15"/>
  <c r="C386" i="15"/>
  <c r="G386" i="15"/>
  <c r="H386" i="15"/>
  <c r="K386" i="15"/>
  <c r="L386" i="15"/>
  <c r="C387" i="15"/>
  <c r="G387" i="15"/>
  <c r="H387" i="15"/>
  <c r="K387" i="15"/>
  <c r="L387" i="15"/>
  <c r="C388" i="15"/>
  <c r="G388" i="15"/>
  <c r="H388" i="15"/>
  <c r="K388" i="15"/>
  <c r="L388" i="15"/>
  <c r="C389" i="15"/>
  <c r="G389" i="15"/>
  <c r="H389" i="15"/>
  <c r="K389" i="15"/>
  <c r="L389" i="15"/>
  <c r="C390" i="15"/>
  <c r="G390" i="15"/>
  <c r="H390" i="15"/>
  <c r="K390" i="15"/>
  <c r="L390" i="15"/>
  <c r="C391" i="15"/>
  <c r="G391" i="15"/>
  <c r="H391" i="15"/>
  <c r="K391" i="15"/>
  <c r="L391" i="15"/>
  <c r="C392" i="15"/>
  <c r="G392" i="15"/>
  <c r="H392" i="15"/>
  <c r="K392" i="15"/>
  <c r="L392" i="15"/>
  <c r="C393" i="15"/>
  <c r="G393" i="15"/>
  <c r="H393" i="15"/>
  <c r="K393" i="15"/>
  <c r="L393" i="15"/>
  <c r="C394" i="15"/>
  <c r="G394" i="15"/>
  <c r="H394" i="15"/>
  <c r="K394" i="15"/>
  <c r="L394" i="15"/>
  <c r="C395" i="15"/>
  <c r="G395" i="15"/>
  <c r="H395" i="15"/>
  <c r="K395" i="15"/>
  <c r="L395" i="15"/>
  <c r="C396" i="15"/>
  <c r="G396" i="15"/>
  <c r="H396" i="15"/>
  <c r="K396" i="15"/>
  <c r="L396" i="15"/>
  <c r="C397" i="15"/>
  <c r="G397" i="15"/>
  <c r="H397" i="15"/>
  <c r="K397" i="15"/>
  <c r="L397" i="15"/>
  <c r="C398" i="15"/>
  <c r="G398" i="15"/>
  <c r="H398" i="15"/>
  <c r="K398" i="15"/>
  <c r="L398" i="15"/>
  <c r="C399" i="15"/>
  <c r="G399" i="15"/>
  <c r="H399" i="15"/>
  <c r="K399" i="15"/>
  <c r="L399" i="15"/>
  <c r="C400" i="15"/>
  <c r="G400" i="15"/>
  <c r="H400" i="15"/>
  <c r="K400" i="15"/>
  <c r="L400" i="15"/>
  <c r="C401" i="15"/>
  <c r="G401" i="15"/>
  <c r="H401" i="15"/>
  <c r="K401" i="15"/>
  <c r="L401" i="15"/>
  <c r="C402" i="15"/>
  <c r="G402" i="15"/>
  <c r="H402" i="15"/>
  <c r="K402" i="15"/>
  <c r="L402" i="15"/>
  <c r="C403" i="15"/>
  <c r="G403" i="15"/>
  <c r="H403" i="15"/>
  <c r="K403" i="15"/>
  <c r="L403" i="15"/>
  <c r="C404" i="15"/>
  <c r="G404" i="15"/>
  <c r="H404" i="15"/>
  <c r="K404" i="15"/>
  <c r="L404" i="15"/>
  <c r="C405" i="15"/>
  <c r="G405" i="15"/>
  <c r="H405" i="15"/>
  <c r="K405" i="15"/>
  <c r="L405" i="15"/>
  <c r="C406" i="15"/>
  <c r="G406" i="15"/>
  <c r="H406" i="15"/>
  <c r="K406" i="15"/>
  <c r="L406" i="15"/>
  <c r="C407" i="15"/>
  <c r="G407" i="15"/>
  <c r="H407" i="15"/>
  <c r="K407" i="15"/>
  <c r="L407" i="15"/>
  <c r="C408" i="15"/>
  <c r="G408" i="15"/>
  <c r="H408" i="15"/>
  <c r="K408" i="15"/>
  <c r="L408" i="15"/>
  <c r="C409" i="15"/>
  <c r="G409" i="15"/>
  <c r="H409" i="15"/>
  <c r="K409" i="15"/>
  <c r="L409" i="15"/>
  <c r="C410" i="15"/>
  <c r="G410" i="15"/>
  <c r="H410" i="15"/>
  <c r="K410" i="15"/>
  <c r="L410" i="15"/>
  <c r="C411" i="15"/>
  <c r="G411" i="15"/>
  <c r="H411" i="15"/>
  <c r="K411" i="15"/>
  <c r="L411" i="15"/>
  <c r="C412" i="15"/>
  <c r="G412" i="15"/>
  <c r="H412" i="15"/>
  <c r="K412" i="15"/>
  <c r="L412" i="15"/>
  <c r="C413" i="15"/>
  <c r="G413" i="15"/>
  <c r="H413" i="15"/>
  <c r="K413" i="15"/>
  <c r="L413" i="15"/>
  <c r="C414" i="15"/>
  <c r="G414" i="15"/>
  <c r="H414" i="15"/>
  <c r="K414" i="15"/>
  <c r="L414" i="15"/>
  <c r="C415" i="15"/>
  <c r="G415" i="15"/>
  <c r="H415" i="15"/>
  <c r="K415" i="15"/>
  <c r="L415" i="15"/>
  <c r="C416" i="15"/>
  <c r="G416" i="15"/>
  <c r="H416" i="15"/>
  <c r="K416" i="15"/>
  <c r="L416" i="15"/>
  <c r="C417" i="15"/>
  <c r="G417" i="15"/>
  <c r="H417" i="15"/>
  <c r="K417" i="15"/>
  <c r="L417" i="15"/>
  <c r="C418" i="15"/>
  <c r="G418" i="15"/>
  <c r="H418" i="15"/>
  <c r="K418" i="15"/>
  <c r="L418" i="15"/>
  <c r="C419" i="15"/>
  <c r="G419" i="15"/>
  <c r="H419" i="15"/>
  <c r="K419" i="15"/>
  <c r="L419" i="15"/>
  <c r="C420" i="15"/>
  <c r="G420" i="15"/>
  <c r="H420" i="15"/>
  <c r="K420" i="15"/>
  <c r="L420" i="15"/>
  <c r="C421" i="15"/>
  <c r="G421" i="15"/>
  <c r="H421" i="15"/>
  <c r="K421" i="15"/>
  <c r="L421" i="15"/>
  <c r="C422" i="15"/>
  <c r="G422" i="15"/>
  <c r="H422" i="15"/>
  <c r="K422" i="15"/>
  <c r="L422" i="15"/>
  <c r="C423" i="15"/>
  <c r="G423" i="15"/>
  <c r="H423" i="15"/>
  <c r="K423" i="15"/>
  <c r="L423" i="15"/>
  <c r="C424" i="15"/>
  <c r="G424" i="15"/>
  <c r="H424" i="15"/>
  <c r="K424" i="15"/>
  <c r="L424" i="15"/>
  <c r="C425" i="15"/>
  <c r="G425" i="15"/>
  <c r="H425" i="15"/>
  <c r="K425" i="15"/>
  <c r="L425" i="15"/>
  <c r="C426" i="15"/>
  <c r="G426" i="15"/>
  <c r="H426" i="15"/>
  <c r="K426" i="15"/>
  <c r="L426" i="15"/>
  <c r="C427" i="15"/>
  <c r="G427" i="15"/>
  <c r="H427" i="15"/>
  <c r="K427" i="15"/>
  <c r="L427" i="15"/>
  <c r="C428" i="15"/>
  <c r="G428" i="15"/>
  <c r="H428" i="15"/>
  <c r="K428" i="15"/>
  <c r="L428" i="15"/>
  <c r="C429" i="15"/>
  <c r="G429" i="15"/>
  <c r="H429" i="15"/>
  <c r="K429" i="15"/>
  <c r="L429" i="15"/>
  <c r="C430" i="15"/>
  <c r="G430" i="15"/>
  <c r="H430" i="15"/>
  <c r="K430" i="15"/>
  <c r="L430" i="15"/>
  <c r="C431" i="15"/>
  <c r="G431" i="15"/>
  <c r="H431" i="15"/>
  <c r="K431" i="15"/>
  <c r="L431" i="15"/>
  <c r="C432" i="15"/>
  <c r="G432" i="15"/>
  <c r="H432" i="15"/>
  <c r="K432" i="15"/>
  <c r="L432" i="15"/>
  <c r="C433" i="15"/>
  <c r="G433" i="15"/>
  <c r="H433" i="15"/>
  <c r="K433" i="15"/>
  <c r="L433" i="15"/>
  <c r="C434" i="15"/>
  <c r="G434" i="15"/>
  <c r="H434" i="15"/>
  <c r="K434" i="15"/>
  <c r="L434" i="15"/>
  <c r="C435" i="15"/>
  <c r="G435" i="15"/>
  <c r="H435" i="15"/>
  <c r="K435" i="15"/>
  <c r="L435" i="15"/>
  <c r="C436" i="15"/>
  <c r="G436" i="15"/>
  <c r="H436" i="15"/>
  <c r="K436" i="15"/>
  <c r="L436" i="15"/>
  <c r="C437" i="15"/>
  <c r="G437" i="15"/>
  <c r="H437" i="15"/>
  <c r="K437" i="15"/>
  <c r="L437" i="15"/>
  <c r="C438" i="15"/>
  <c r="G438" i="15"/>
  <c r="H438" i="15"/>
  <c r="K438" i="15"/>
  <c r="L438" i="15"/>
  <c r="C439" i="15"/>
  <c r="G439" i="15"/>
  <c r="H439" i="15"/>
  <c r="K439" i="15"/>
  <c r="L439" i="15"/>
  <c r="C440" i="15"/>
  <c r="G440" i="15"/>
  <c r="H440" i="15"/>
  <c r="K440" i="15"/>
  <c r="L440" i="15"/>
  <c r="C441" i="15"/>
  <c r="G441" i="15"/>
  <c r="H441" i="15"/>
  <c r="K441" i="15"/>
  <c r="L441" i="15"/>
  <c r="C442" i="15"/>
  <c r="G442" i="15"/>
  <c r="H442" i="15"/>
  <c r="K442" i="15"/>
  <c r="L442" i="15"/>
  <c r="C443" i="15"/>
  <c r="G443" i="15"/>
  <c r="H443" i="15"/>
  <c r="K443" i="15"/>
  <c r="L443" i="15"/>
  <c r="C444" i="15"/>
  <c r="G444" i="15"/>
  <c r="H444" i="15"/>
  <c r="K444" i="15"/>
  <c r="L444" i="15"/>
  <c r="C445" i="15"/>
  <c r="G445" i="15"/>
  <c r="H445" i="15"/>
  <c r="K445" i="15"/>
  <c r="L445" i="15"/>
  <c r="C446" i="15"/>
  <c r="G446" i="15"/>
  <c r="H446" i="15"/>
  <c r="K446" i="15"/>
  <c r="L446" i="15"/>
  <c r="C447" i="15"/>
  <c r="G447" i="15"/>
  <c r="H447" i="15"/>
  <c r="K447" i="15"/>
  <c r="L447" i="15"/>
  <c r="C448" i="15"/>
  <c r="G448" i="15"/>
  <c r="H448" i="15"/>
  <c r="K448" i="15"/>
  <c r="L448" i="15"/>
  <c r="C449" i="15"/>
  <c r="G449" i="15"/>
  <c r="H449" i="15"/>
  <c r="K449" i="15"/>
  <c r="L449" i="15"/>
  <c r="C450" i="15"/>
  <c r="G450" i="15"/>
  <c r="H450" i="15"/>
  <c r="K450" i="15"/>
  <c r="L450" i="15"/>
  <c r="C451" i="15"/>
  <c r="G451" i="15"/>
  <c r="H451" i="15"/>
  <c r="K451" i="15"/>
  <c r="L451" i="15"/>
  <c r="C452" i="15"/>
  <c r="G452" i="15"/>
  <c r="H452" i="15"/>
  <c r="K452" i="15"/>
  <c r="L452" i="15"/>
  <c r="C453" i="15"/>
  <c r="G453" i="15"/>
  <c r="H453" i="15"/>
  <c r="K453" i="15"/>
  <c r="L453" i="15"/>
  <c r="C454" i="15"/>
  <c r="G454" i="15"/>
  <c r="H454" i="15"/>
  <c r="K454" i="15"/>
  <c r="L454" i="15"/>
  <c r="C455" i="15"/>
  <c r="G455" i="15"/>
  <c r="H455" i="15"/>
  <c r="K455" i="15"/>
  <c r="L455" i="15"/>
  <c r="C456" i="15"/>
  <c r="G456" i="15"/>
  <c r="H456" i="15"/>
  <c r="K456" i="15"/>
  <c r="L456" i="15"/>
  <c r="C457" i="15"/>
  <c r="G457" i="15"/>
  <c r="H457" i="15"/>
  <c r="K457" i="15"/>
  <c r="L457" i="15"/>
  <c r="C458" i="15"/>
  <c r="G458" i="15"/>
  <c r="H458" i="15"/>
  <c r="K458" i="15"/>
  <c r="L458" i="15"/>
  <c r="C459" i="15"/>
  <c r="G459" i="15"/>
  <c r="H459" i="15"/>
  <c r="K459" i="15"/>
  <c r="L459" i="15"/>
  <c r="C460" i="15"/>
  <c r="G460" i="15"/>
  <c r="H460" i="15"/>
  <c r="K460" i="15"/>
  <c r="L460" i="15"/>
  <c r="C461" i="15"/>
  <c r="G461" i="15"/>
  <c r="H461" i="15"/>
  <c r="K461" i="15"/>
  <c r="L461" i="15"/>
  <c r="C462" i="15"/>
  <c r="G462" i="15"/>
  <c r="H462" i="15"/>
  <c r="K462" i="15"/>
  <c r="L462" i="15"/>
  <c r="C463" i="15"/>
  <c r="G463" i="15"/>
  <c r="H463" i="15"/>
  <c r="K463" i="15"/>
  <c r="L463" i="15"/>
  <c r="C464" i="15"/>
  <c r="G464" i="15"/>
  <c r="H464" i="15"/>
  <c r="K464" i="15"/>
  <c r="L464" i="15"/>
  <c r="C465" i="15"/>
  <c r="G465" i="15"/>
  <c r="H465" i="15"/>
  <c r="K465" i="15"/>
  <c r="L465" i="15"/>
  <c r="C466" i="15"/>
  <c r="G466" i="15"/>
  <c r="H466" i="15"/>
  <c r="K466" i="15"/>
  <c r="L466" i="15"/>
  <c r="C467" i="15"/>
  <c r="G467" i="15"/>
  <c r="H467" i="15"/>
  <c r="K467" i="15"/>
  <c r="L467" i="15"/>
  <c r="C468" i="15"/>
  <c r="G468" i="15"/>
  <c r="H468" i="15"/>
  <c r="K468" i="15"/>
  <c r="L468" i="15"/>
  <c r="C469" i="15"/>
  <c r="G469" i="15"/>
  <c r="H469" i="15"/>
  <c r="K469" i="15"/>
  <c r="L469" i="15"/>
  <c r="C470" i="15"/>
  <c r="G470" i="15"/>
  <c r="H470" i="15"/>
  <c r="K470" i="15"/>
  <c r="L470" i="15"/>
  <c r="C471" i="15"/>
  <c r="G471" i="15"/>
  <c r="H471" i="15"/>
  <c r="K471" i="15"/>
  <c r="L471" i="15"/>
  <c r="C472" i="15"/>
  <c r="G472" i="15"/>
  <c r="H472" i="15"/>
  <c r="K472" i="15"/>
  <c r="L472" i="15"/>
  <c r="C473" i="15"/>
  <c r="G473" i="15"/>
  <c r="H473" i="15"/>
  <c r="K473" i="15"/>
  <c r="L473" i="15"/>
  <c r="C474" i="15"/>
  <c r="G474" i="15"/>
  <c r="H474" i="15"/>
  <c r="K474" i="15"/>
  <c r="L474" i="15"/>
  <c r="C475" i="15"/>
  <c r="G475" i="15"/>
  <c r="H475" i="15"/>
  <c r="K475" i="15"/>
  <c r="L475" i="15"/>
  <c r="C476" i="15"/>
  <c r="G476" i="15"/>
  <c r="H476" i="15"/>
  <c r="K476" i="15"/>
  <c r="L476" i="15"/>
  <c r="C477" i="15"/>
  <c r="G477" i="15"/>
  <c r="H477" i="15"/>
  <c r="K477" i="15"/>
  <c r="L477" i="15"/>
  <c r="C478" i="15"/>
  <c r="G478" i="15"/>
  <c r="H478" i="15"/>
  <c r="K478" i="15"/>
  <c r="L478" i="15"/>
  <c r="C479" i="15"/>
  <c r="G479" i="15"/>
  <c r="H479" i="15"/>
  <c r="K479" i="15"/>
  <c r="L479" i="15"/>
  <c r="C480" i="15"/>
  <c r="G480" i="15"/>
  <c r="H480" i="15"/>
  <c r="K480" i="15"/>
  <c r="L480" i="15"/>
  <c r="C481" i="15"/>
  <c r="G481" i="15"/>
  <c r="H481" i="15"/>
  <c r="K481" i="15"/>
  <c r="L481" i="15"/>
  <c r="C482" i="15"/>
  <c r="G482" i="15"/>
  <c r="H482" i="15"/>
  <c r="K482" i="15"/>
  <c r="L482" i="15"/>
  <c r="C483" i="15"/>
  <c r="G483" i="15"/>
  <c r="H483" i="15"/>
  <c r="K483" i="15"/>
  <c r="L483" i="15"/>
  <c r="C484" i="15"/>
  <c r="G484" i="15"/>
  <c r="H484" i="15"/>
  <c r="K484" i="15"/>
  <c r="L484" i="15"/>
  <c r="C485" i="15"/>
  <c r="G485" i="15"/>
  <c r="H485" i="15"/>
  <c r="K485" i="15"/>
  <c r="L485" i="15"/>
  <c r="C486" i="15"/>
  <c r="G486" i="15"/>
  <c r="H486" i="15"/>
  <c r="K486" i="15"/>
  <c r="L486" i="15"/>
  <c r="C487" i="15"/>
  <c r="G487" i="15"/>
  <c r="H487" i="15"/>
  <c r="K487" i="15"/>
  <c r="L487" i="15"/>
  <c r="C488" i="15"/>
  <c r="G488" i="15"/>
  <c r="H488" i="15"/>
  <c r="K488" i="15"/>
  <c r="L488" i="15"/>
  <c r="C489" i="15"/>
  <c r="G489" i="15"/>
  <c r="H489" i="15"/>
  <c r="K489" i="15"/>
  <c r="L489" i="15"/>
  <c r="C490" i="15"/>
  <c r="G490" i="15"/>
  <c r="H490" i="15"/>
  <c r="K490" i="15"/>
  <c r="L490" i="15"/>
  <c r="C491" i="15"/>
  <c r="G491" i="15"/>
  <c r="H491" i="15"/>
  <c r="K491" i="15"/>
  <c r="L491" i="15"/>
  <c r="C492" i="15"/>
  <c r="G492" i="15"/>
  <c r="H492" i="15"/>
  <c r="K492" i="15"/>
  <c r="L492" i="15"/>
  <c r="C493" i="15"/>
  <c r="G493" i="15"/>
  <c r="H493" i="15"/>
  <c r="K493" i="15"/>
  <c r="L493" i="15"/>
  <c r="C494" i="15"/>
  <c r="G494" i="15"/>
  <c r="H494" i="15"/>
  <c r="K494" i="15"/>
  <c r="L494" i="15"/>
  <c r="C495" i="15"/>
  <c r="G495" i="15"/>
  <c r="H495" i="15"/>
  <c r="K495" i="15"/>
  <c r="L495" i="15"/>
  <c r="C496" i="15"/>
  <c r="G496" i="15"/>
  <c r="H496" i="15"/>
  <c r="K496" i="15"/>
  <c r="L496" i="15"/>
  <c r="C497" i="15"/>
  <c r="G497" i="15"/>
  <c r="H497" i="15"/>
  <c r="K497" i="15"/>
  <c r="L497" i="15"/>
  <c r="C498" i="15"/>
  <c r="G498" i="15"/>
  <c r="H498" i="15"/>
  <c r="K498" i="15"/>
  <c r="L498" i="15"/>
  <c r="C499" i="15"/>
  <c r="G499" i="15"/>
  <c r="H499" i="15"/>
  <c r="K499" i="15"/>
  <c r="L499" i="15"/>
  <c r="C500" i="15"/>
  <c r="G500" i="15"/>
  <c r="H500" i="15"/>
  <c r="K500" i="15"/>
  <c r="L500" i="15"/>
  <c r="C501" i="15"/>
  <c r="G501" i="15"/>
  <c r="H501" i="15"/>
  <c r="K501" i="15"/>
  <c r="L501" i="15"/>
  <c r="C502" i="15"/>
  <c r="G502" i="15"/>
  <c r="H502" i="15"/>
  <c r="K502" i="15"/>
  <c r="L502" i="15"/>
  <c r="C503" i="15"/>
  <c r="G503" i="15"/>
  <c r="H503" i="15"/>
  <c r="K503" i="15"/>
  <c r="L503" i="15"/>
  <c r="C504" i="15"/>
  <c r="G504" i="15"/>
  <c r="H504" i="15"/>
  <c r="K504" i="15"/>
  <c r="L504" i="15"/>
  <c r="C505" i="15"/>
  <c r="G505" i="15"/>
  <c r="H505" i="15"/>
  <c r="K505" i="15"/>
  <c r="L505" i="15"/>
  <c r="C506" i="15"/>
  <c r="G506" i="15"/>
  <c r="H506" i="15"/>
  <c r="K506" i="15"/>
  <c r="L506" i="15"/>
  <c r="K7" i="15"/>
  <c r="L7" i="15"/>
  <c r="N6" i="15"/>
  <c r="O6" i="15"/>
  <c r="P6" i="15"/>
  <c r="Q6" i="15"/>
  <c r="R6" i="15"/>
  <c r="S6" i="15"/>
  <c r="T6" i="15"/>
  <c r="U6" i="15"/>
  <c r="V6" i="15"/>
  <c r="W6" i="15"/>
  <c r="X6" i="15"/>
  <c r="Y6" i="15"/>
  <c r="Z6" i="15"/>
  <c r="AA6" i="15"/>
  <c r="AB6"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25" i="15"/>
  <c r="B326" i="15"/>
  <c r="B327" i="15"/>
  <c r="B328" i="15"/>
  <c r="B329" i="15"/>
  <c r="B330" i="15"/>
  <c r="B331" i="15"/>
  <c r="B332" i="15"/>
  <c r="B333" i="15"/>
  <c r="B334" i="15"/>
  <c r="B335" i="15"/>
  <c r="B336" i="15"/>
  <c r="B337" i="15"/>
  <c r="B338" i="15"/>
  <c r="B339" i="15"/>
  <c r="B340" i="15"/>
  <c r="B341" i="15"/>
  <c r="B342" i="15"/>
  <c r="B343" i="15"/>
  <c r="B344" i="15"/>
  <c r="B345" i="15"/>
  <c r="B346" i="15"/>
  <c r="B347" i="15"/>
  <c r="B348" i="15"/>
  <c r="B349" i="15"/>
  <c r="B350" i="15"/>
  <c r="B351" i="15"/>
  <c r="B352" i="15"/>
  <c r="B353" i="15"/>
  <c r="B354" i="15"/>
  <c r="B355" i="15"/>
  <c r="B356" i="15"/>
  <c r="B357" i="15"/>
  <c r="B358" i="15"/>
  <c r="B359" i="15"/>
  <c r="B360" i="15"/>
  <c r="B361" i="15"/>
  <c r="B362" i="15"/>
  <c r="B363" i="15"/>
  <c r="B364" i="15"/>
  <c r="B365" i="15"/>
  <c r="B366" i="15"/>
  <c r="B367" i="15"/>
  <c r="B368"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09" i="15"/>
  <c r="B410" i="15"/>
  <c r="B411" i="15"/>
  <c r="B412" i="15"/>
  <c r="B413" i="15"/>
  <c r="B414" i="15"/>
  <c r="B415" i="15"/>
  <c r="B416" i="15"/>
  <c r="B417" i="15"/>
  <c r="B418" i="15"/>
  <c r="B419" i="15"/>
  <c r="B420" i="15"/>
  <c r="B421" i="15"/>
  <c r="B422" i="15"/>
  <c r="B423" i="15"/>
  <c r="B424" i="15"/>
  <c r="B425" i="15"/>
  <c r="B426" i="15"/>
  <c r="B427" i="15"/>
  <c r="B428" i="15"/>
  <c r="B429" i="15"/>
  <c r="B430" i="15"/>
  <c r="B431" i="15"/>
  <c r="B432" i="15"/>
  <c r="B433" i="15"/>
  <c r="B434" i="15"/>
  <c r="B435" i="15"/>
  <c r="B436" i="15"/>
  <c r="B437" i="15"/>
  <c r="B438" i="15"/>
  <c r="B439" i="15"/>
  <c r="B440" i="15"/>
  <c r="B441" i="15"/>
  <c r="B442" i="15"/>
  <c r="B443" i="15"/>
  <c r="B444" i="15"/>
  <c r="B445" i="15"/>
  <c r="B446" i="15"/>
  <c r="B447" i="15"/>
  <c r="B448" i="15"/>
  <c r="B449" i="15"/>
  <c r="B450" i="15"/>
  <c r="B451" i="15"/>
  <c r="B452" i="15"/>
  <c r="B453" i="15"/>
  <c r="B454" i="15"/>
  <c r="B455" i="15"/>
  <c r="B456" i="15"/>
  <c r="B457" i="15"/>
  <c r="B458" i="15"/>
  <c r="B459" i="15"/>
  <c r="B460" i="15"/>
  <c r="B461" i="15"/>
  <c r="B462" i="15"/>
  <c r="B463" i="15"/>
  <c r="B464" i="15"/>
  <c r="B465" i="15"/>
  <c r="B466" i="15"/>
  <c r="B467" i="15"/>
  <c r="B468" i="15"/>
  <c r="B469" i="15"/>
  <c r="B470" i="15"/>
  <c r="B471" i="15"/>
  <c r="B472" i="15"/>
  <c r="B473" i="15"/>
  <c r="B474" i="15"/>
  <c r="B475" i="15"/>
  <c r="B476" i="15"/>
  <c r="B477" i="15"/>
  <c r="B478" i="15"/>
  <c r="B479" i="15"/>
  <c r="B480" i="15"/>
  <c r="B481" i="15"/>
  <c r="B482" i="15"/>
  <c r="B483" i="15"/>
  <c r="B484" i="15"/>
  <c r="B485" i="15"/>
  <c r="B486" i="15"/>
  <c r="B487" i="15"/>
  <c r="B488" i="15"/>
  <c r="B489" i="15"/>
  <c r="B490" i="15"/>
  <c r="B491" i="15"/>
  <c r="B492" i="15"/>
  <c r="B493" i="15"/>
  <c r="B494" i="15"/>
  <c r="B495" i="15"/>
  <c r="B496" i="15"/>
  <c r="B497" i="15"/>
  <c r="B498" i="15"/>
  <c r="B499" i="15"/>
  <c r="B500" i="15"/>
  <c r="B501" i="15"/>
  <c r="B502" i="15"/>
  <c r="B503" i="15"/>
  <c r="B504" i="15"/>
  <c r="B505" i="15"/>
  <c r="B506" i="15"/>
  <c r="B507" i="15"/>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14" i="6"/>
  <c r="E15" i="6"/>
  <c r="F8" i="6"/>
  <c r="G8" i="6"/>
  <c r="H8" i="6"/>
  <c r="I8" i="6"/>
  <c r="J8" i="6"/>
  <c r="K8" i="6"/>
  <c r="L8" i="6"/>
  <c r="M8" i="6"/>
  <c r="N8" i="6"/>
  <c r="O8" i="6"/>
  <c r="P8" i="6"/>
  <c r="Q8" i="6"/>
  <c r="R8" i="6"/>
  <c r="S8" i="6"/>
  <c r="T8" i="6"/>
  <c r="U8" i="6"/>
  <c r="V8" i="6"/>
  <c r="W8" i="6"/>
  <c r="X8" i="6"/>
  <c r="Y8" i="6"/>
</calcChain>
</file>

<file path=xl/sharedStrings.xml><?xml version="1.0" encoding="utf-8"?>
<sst xmlns="http://schemas.openxmlformats.org/spreadsheetml/2006/main" count="302" uniqueCount="214">
  <si>
    <t>Debito ICMS</t>
  </si>
  <si>
    <t xml:space="preserve">PIS </t>
  </si>
  <si>
    <t xml:space="preserve">COFINS </t>
  </si>
  <si>
    <t xml:space="preserve">IRPJ </t>
  </si>
  <si>
    <t xml:space="preserve">Contribuição Social </t>
  </si>
  <si>
    <t>Desconto Bancário</t>
  </si>
  <si>
    <t>Débito de IPI</t>
  </si>
  <si>
    <t>Débito ISS</t>
  </si>
  <si>
    <t>SIMPLES</t>
  </si>
  <si>
    <t>CPMF</t>
  </si>
  <si>
    <t>Frete</t>
  </si>
  <si>
    <t>Aluguel</t>
  </si>
  <si>
    <t>Luz</t>
  </si>
  <si>
    <t>Telefone</t>
  </si>
  <si>
    <t>Água</t>
  </si>
  <si>
    <t xml:space="preserve">Pró Labores </t>
  </si>
  <si>
    <t>Salários</t>
  </si>
  <si>
    <t>Benefícios</t>
  </si>
  <si>
    <t>Legais e Jurídicos</t>
  </si>
  <si>
    <t>Marketing Online e Offline</t>
  </si>
  <si>
    <t>Empréstimos</t>
  </si>
  <si>
    <t>Materiais de Limpeza e Escritório</t>
  </si>
  <si>
    <t>Sistema de Segurança e Seguros</t>
  </si>
  <si>
    <t>Outros Custos Fixos</t>
  </si>
  <si>
    <t>Passagens</t>
  </si>
  <si>
    <t>Veículo</t>
  </si>
  <si>
    <t>Descrição</t>
  </si>
  <si>
    <t>Valor</t>
  </si>
  <si>
    <t>CUSTOS FIXOS</t>
  </si>
  <si>
    <t>DAS-MEI</t>
  </si>
  <si>
    <t>Comissão de vendas</t>
  </si>
  <si>
    <t>Ponto de Equilíbrio</t>
  </si>
  <si>
    <t>Internet</t>
  </si>
  <si>
    <t>Farinha de trigo</t>
  </si>
  <si>
    <t>Fermento biológico</t>
  </si>
  <si>
    <t>Óleo de soja</t>
  </si>
  <si>
    <t>Molho de tomate</t>
  </si>
  <si>
    <t>Queijo parmesão ralado</t>
  </si>
  <si>
    <t>Queijo mussarela</t>
  </si>
  <si>
    <t>Tomate</t>
  </si>
  <si>
    <t>Pimentão</t>
  </si>
  <si>
    <t>Cebola</t>
  </si>
  <si>
    <t>Presunto</t>
  </si>
  <si>
    <t>Linguiça calabresa</t>
  </si>
  <si>
    <t>Concorrente 1</t>
  </si>
  <si>
    <t>Concorrente 2</t>
  </si>
  <si>
    <t>Concorrente 3</t>
  </si>
  <si>
    <t>Concorrente 4</t>
  </si>
  <si>
    <t>Concorrente 5</t>
  </si>
  <si>
    <t>Comentário</t>
  </si>
  <si>
    <t>PRECIFICAÇÃO</t>
  </si>
  <si>
    <t>ANÁLISE DOS CONCORRENTES</t>
  </si>
  <si>
    <t>Posso adicionar mais linhas e colunas na planilha?</t>
  </si>
  <si>
    <t xml:space="preserve">Nós recomendamos fortemente que você utilize a estrutura pronta apresentada, pois existem diversas fórmulas que podem ser afetadas pela adição de linhas e colunas. Além disso, para facilitar o preenchimento mantemos a planilha desbloqueada apenas nos locais para preenchimento. </t>
  </si>
  <si>
    <t>Posso remover linhas?</t>
  </si>
  <si>
    <t>Para que servem os alertas?</t>
  </si>
  <si>
    <t>Eles são avisos sobre como a sua projeção está. A partir deles, você pode refinar suas projeções e pensar em medidas mais agressivas para tornar seu projeto mais agressivo.</t>
  </si>
  <si>
    <t>Essa planilha pode ser apresentada para instituições financeiras?</t>
  </si>
  <si>
    <t>Sim. Porém esses dados não garantem aprovações ou reprovações por parte dessas instituições. Sendo usados como dados complementares.</t>
  </si>
  <si>
    <t>Como desbloquear a planilha?</t>
  </si>
  <si>
    <t>Basta entrar no menu superior "Revisão" e escolher o item desproteger planilha no grupo Alterações. As planilhas não possuem senhas, apenas estão bloqueadas para melhorar a usabilidade delas.</t>
  </si>
  <si>
    <t>Como redimensiono uma coluna ou linha da planilha?</t>
  </si>
  <si>
    <t>Com a planilha desbloqueada(ver pergunta 5), clique sobre o número da linha com o botão diretiro e escolha a opção altura da linha no caso das linhas ou na letra da coluna com o botão direito e escolha a opção largura da coluna no caso de colunas.</t>
  </si>
  <si>
    <t>Como faço para imprimir uma planilha?</t>
  </si>
  <si>
    <t>Escolha Opção Arquivo e vá ao item imprimir no seu menu superior.</t>
  </si>
  <si>
    <t>Como mudo a moeda da planilha?</t>
  </si>
  <si>
    <t>Selecione os campos que deseja mudar a moeda. Clique com o botão direito escolha a opção formatar células. Altere o símbolo para o formato que desejar na guia Número.</t>
  </si>
  <si>
    <t>DÚVIDAS FREQUENTES</t>
  </si>
  <si>
    <t>ANÁLISE DA CONCORRÊNCIA</t>
  </si>
  <si>
    <t>A Planilha de Formação de Preços para Produtos da foi desenvolvida para você que quer saber exatamente quanto deve cobrar pelo seu produto. Aqui você vai ter uma excelente ferramenta para calcular a precificação do seu produto. Baseado no preço estipulado, você̂ consegue comparar o preço que deve praticar com o da concorrência, fazendo ajustes sempre que necessário para se manter competitivo.</t>
  </si>
  <si>
    <t>Açucar</t>
  </si>
  <si>
    <t>Ovo</t>
  </si>
  <si>
    <t>Azeitona</t>
  </si>
  <si>
    <t>Sal</t>
  </si>
  <si>
    <t>#</t>
  </si>
  <si>
    <t>IMPOSTOS</t>
  </si>
  <si>
    <t>Imposto 1</t>
  </si>
  <si>
    <t>Imposto 2</t>
  </si>
  <si>
    <t>Aqui você vai informar o percentual de Debito ICMS sobre a venda do produto praticado por sua empresa.</t>
  </si>
  <si>
    <t>Aqui você vai informar o percentual de PIS  sobre a venda do produto praticado por sua empresa.</t>
  </si>
  <si>
    <t>Aqui você vai informar o percentual de COFINS  sobre a venda do produto praticado por sua empresa.</t>
  </si>
  <si>
    <t>Aqui você vai informar o percentual de IRPJ  sobre a venda do produto praticado por sua empresa.</t>
  </si>
  <si>
    <t>Aqui você vai informar o percentual de Contribuição Social  sobre a venda do produto praticado por sua empresa.</t>
  </si>
  <si>
    <t>Aqui você vai informar o percentual de Desconto Bancário sobre a venda do produto praticado por sua empresa.</t>
  </si>
  <si>
    <t>Aqui você vai informar o percentual de Débito de IPI sobre a venda do produto praticado por sua empresa.</t>
  </si>
  <si>
    <t>Aqui você vai informar o percentual de Débito ISS sobre a venda do produto praticado por sua empresa.</t>
  </si>
  <si>
    <t>Aqui você vai informar o percentual de SIMPLES sobre a venda do produto praticado por sua empresa.</t>
  </si>
  <si>
    <t>Aqui você vai informar o percentual de CPMF sobre a venda do produto praticado por sua empresa.</t>
  </si>
  <si>
    <t>Aqui você vai informar o percentual de Frete sobre a venda do produto praticado por sua empresa.</t>
  </si>
  <si>
    <t>Aqui você vai informar o percentual de Comissão de vendas sobre a venda do produto praticado por sua empresa.</t>
  </si>
  <si>
    <t>Aqui você vai informar o percentual de Imposto 1 sobre a venda do produto praticado por sua empresa.</t>
  </si>
  <si>
    <t>Aqui você vai informar o percentual de Imposto 2 sobre a venda do produto praticado por sua empresa.</t>
  </si>
  <si>
    <t>Taxa de Cartão de Crédito</t>
  </si>
  <si>
    <t>Aqui você vai informar o percentual de Taxa de Cartão de Crédito sobre a venda do produto praticado por sua empresa.</t>
  </si>
  <si>
    <t>Investimentos</t>
  </si>
  <si>
    <t>Gáz</t>
  </si>
  <si>
    <t>Combustível</t>
  </si>
  <si>
    <t>Aqui você vai informar a média mensal de custo com Pró Labores  da empresa.</t>
  </si>
  <si>
    <t>Aqui você vai informar a média mensal de custo com Salários da empresa.</t>
  </si>
  <si>
    <t>Aqui você vai informar a média mensal de custo com Benefícios da empresa.</t>
  </si>
  <si>
    <t>Aqui você vai informar a média mensal de custo com Legais e Jurídicos da empresa.</t>
  </si>
  <si>
    <t>Aqui você vai informar a média mensal de custo com Aluguel da empresa.</t>
  </si>
  <si>
    <t>Aqui você vai informar a média mensal de custo com Internet da empresa.</t>
  </si>
  <si>
    <t>Aqui você vai informar a média mensal de custo com Marketing Online e Offline da empresa.</t>
  </si>
  <si>
    <t>Aqui você vai informar a média mensal de custo com Empréstimos da empresa.</t>
  </si>
  <si>
    <t>Aqui você vai informar a média mensal de custo com Materiais de Limpeza e Escritório da empresa.</t>
  </si>
  <si>
    <t>Aqui você vai informar a média mensal de custo com Sistema de Segurança e Seguros da empresa.</t>
  </si>
  <si>
    <t>Aqui você vai informar a média mensal de custo com DAS-MEI da empresa.</t>
  </si>
  <si>
    <t>Aqui você vai informar a média mensal de custo com Luz da empresa.</t>
  </si>
  <si>
    <t>Aqui você vai informar a média mensal de custo com Telefone da empresa.</t>
  </si>
  <si>
    <t>Aqui você vai informar a média mensal de custo com Água da empresa.</t>
  </si>
  <si>
    <t>Aqui você vai informar a média mensal de custo com Gáz da empresa.</t>
  </si>
  <si>
    <t>Aqui você vai informar a média mensal de custo com Combustível da empresa.</t>
  </si>
  <si>
    <t>Aqui você vai informar a média mensal de custo com Veículo da empresa.</t>
  </si>
  <si>
    <t>Aqui você vai informar a média mensal de custo com Passagens da empresa.</t>
  </si>
  <si>
    <t>Aqui você vai informar a média mensal de custo com Investimentos da empresa.</t>
  </si>
  <si>
    <t>Aqui você vai informar a média mensal de custo com Outros Custos Fixos da empresa.</t>
  </si>
  <si>
    <t>Produto</t>
  </si>
  <si>
    <t>Média mensal de produção</t>
  </si>
  <si>
    <t>PRODUTOS</t>
  </si>
  <si>
    <t>Custo total com matéria-prima</t>
  </si>
  <si>
    <t>MATÉRIA-PRIMA</t>
  </si>
  <si>
    <t>-</t>
  </si>
  <si>
    <t>Média mensal de perdas de produtos</t>
  </si>
  <si>
    <t>Margem de Lucro (%)</t>
  </si>
  <si>
    <t>Preço com margem de lucro</t>
  </si>
  <si>
    <t>Preço com Margem de Lucro</t>
  </si>
  <si>
    <t>Impostos + Comissões  (R$)</t>
  </si>
  <si>
    <t>Preço de Venda do Produto</t>
  </si>
  <si>
    <t>Custos Fixos Rateados</t>
  </si>
  <si>
    <t>Custo com produto</t>
  </si>
  <si>
    <t>Custo com matéria-prima</t>
  </si>
  <si>
    <t>Embalagem</t>
  </si>
  <si>
    <t>Margem de contribuição</t>
  </si>
  <si>
    <t>total impostos</t>
  </si>
  <si>
    <t>Lucro Líquido</t>
  </si>
  <si>
    <t>Margem de lucro</t>
  </si>
  <si>
    <t>Análise dos custos fixos mensais</t>
  </si>
  <si>
    <t>Total de custos fixos</t>
  </si>
  <si>
    <t>Item</t>
  </si>
  <si>
    <t>Análise dos Resultados</t>
  </si>
  <si>
    <t>Produtos Cadastrados</t>
  </si>
  <si>
    <t>Preço médio de venda dos produtos</t>
  </si>
  <si>
    <t>Total de Custos Fixos</t>
  </si>
  <si>
    <t>Margem de contribuição média</t>
  </si>
  <si>
    <t>Ponto de equilibrio</t>
  </si>
  <si>
    <t>Análise do Ponto de Equilíbrio</t>
  </si>
  <si>
    <t>PONTO DE EQUILÍBRIO</t>
  </si>
  <si>
    <t>Selecione um produto</t>
  </si>
  <si>
    <t>Custo com o produto</t>
  </si>
  <si>
    <t>Margem de Contribuição</t>
  </si>
  <si>
    <t>Preço Final</t>
  </si>
  <si>
    <t>(%) do produto no faturamento</t>
  </si>
  <si>
    <t>Preço de venda</t>
  </si>
  <si>
    <t>Custos com matéria-prima</t>
  </si>
  <si>
    <t>Impostos + comissões</t>
  </si>
  <si>
    <t>perdas</t>
  </si>
  <si>
    <t>Concorrente 6</t>
  </si>
  <si>
    <t>Concorrente 7</t>
  </si>
  <si>
    <t>Concorrente 8</t>
  </si>
  <si>
    <t>Concorrente 9</t>
  </si>
  <si>
    <t>Concorrente 10</t>
  </si>
  <si>
    <t>Preço médio</t>
  </si>
  <si>
    <t>Média de preços</t>
  </si>
  <si>
    <t>Quantidade de vendas real</t>
  </si>
  <si>
    <t>Atingiu ponto de equilíbrio</t>
  </si>
  <si>
    <t>mc * qtd vendas</t>
  </si>
  <si>
    <t>Custos com produto</t>
  </si>
  <si>
    <t>Ponto de Equilíbrio do produto</t>
  </si>
  <si>
    <t>RELATÓRIO</t>
  </si>
  <si>
    <t>TOP 10 Produtos com maior preço final</t>
  </si>
  <si>
    <t>desempate</t>
  </si>
  <si>
    <t>TOP 10 Produtos com maior margem de contribuição</t>
  </si>
  <si>
    <t>margem contribuição desempatada</t>
  </si>
  <si>
    <t>preço final desempatado</t>
  </si>
  <si>
    <t>TOP 10 Concorrentes em média de preços</t>
  </si>
  <si>
    <t>TOP 10 Custos Fixos</t>
  </si>
  <si>
    <t>cf desempatado</t>
  </si>
  <si>
    <t>Custo médio</t>
  </si>
  <si>
    <t>Preço de venda médio</t>
  </si>
  <si>
    <t>Ponto de equlíbrio geral</t>
  </si>
  <si>
    <t>Matéria-prima</t>
  </si>
  <si>
    <t>custos variáveis</t>
  </si>
  <si>
    <t>cv + desempate</t>
  </si>
  <si>
    <t>vendas + desempate</t>
  </si>
  <si>
    <t xml:space="preserve">Top 5 custos variáveis no Ponto de Equilíbrio
</t>
  </si>
  <si>
    <t xml:space="preserve">Top 5 custos fixos
</t>
  </si>
  <si>
    <t xml:space="preserve">Top 5 Receitas dos Produtos no Ponto de Equilíbrio
</t>
  </si>
  <si>
    <t>Ponto de equilíbrio</t>
  </si>
  <si>
    <t>Selecione o produto -&gt;</t>
  </si>
  <si>
    <t>Custo</t>
  </si>
  <si>
    <t>Preço Venda</t>
  </si>
  <si>
    <t>Margem</t>
  </si>
  <si>
    <t>Equilibrio</t>
  </si>
  <si>
    <t>Média</t>
  </si>
  <si>
    <t>CADASTRO</t>
  </si>
  <si>
    <t>DASHBOARD</t>
  </si>
  <si>
    <t>Pizza Marguerita</t>
  </si>
  <si>
    <t>Pizza Portuguesa</t>
  </si>
  <si>
    <t>Pizza de Presunto</t>
  </si>
  <si>
    <t>Pizza de Calabresa</t>
  </si>
  <si>
    <t>Pizza de Mussarela</t>
  </si>
  <si>
    <t>Tempeiros verdes</t>
  </si>
  <si>
    <t>Matéria-prima 18</t>
  </si>
  <si>
    <t>Matéria-prima 19</t>
  </si>
  <si>
    <t>Matéria-prima 20</t>
  </si>
  <si>
    <t>Avalie se você consegue fazer essa quantidade de vendas por mês. Caso contrário, você precisa trabalhar com uma margem de lucro maior ou reduzir sua estrutura de custos para chegar a um valor próximo a sua realidade.</t>
  </si>
  <si>
    <t>Nessa aba você verá a margem de contribuição e o ponto de equilíbrio geral da sua empresa. Escolhendo um produto e veja o seu ponto de equilíbrio de acordo com o percentual de participação que ele tem nas suas vendas.</t>
  </si>
  <si>
    <t>Aqui você terá um espaço para analisar os preços de seus concorrente e descobrir se você está sendo competitivo com eles.</t>
  </si>
  <si>
    <t xml:space="preserve"> Aqui você vai informar os dados referentes a média mensal dos custos fixos da sua empresa, o percentual dos impostos praticados por sua empresa, as matérias-primas utilizadas na produção e cadastrar os produtos que serão analisados.</t>
  </si>
  <si>
    <t>Nesta aba você só vai definir o percentual de lucro que deseja sobre o custo de cada produto analisado, e todo o resto é preenchido automaticamente de acordo com os lançamentos que você fez nas abas anteriores. A planilha lhe dirá as suas margens, bem como o seu lucro.</t>
  </si>
  <si>
    <t>Aqui você colocará o resultado de vendas realizado para cada produto em um determinado mês e comparar com o ponto de equilíbrio estabelecido para saber se está conseguindo pagar as contas ou não. Relatório com a lista top 10 para os produtos com maior preço, com maior margem de contribuição, principais concorrentes e custos fixos.</t>
  </si>
  <si>
    <t>Nesta aba você encontra dois painéis de controle com os principais indicadores e gráficos relacionados a precificação dos produtos da sua empresa. Um com dados gerais e outro onde você escolhe um produto e compara seus resultados com a média da empresa.</t>
  </si>
  <si>
    <t>PLANILHA DE FORMAÇÃO DE PREÇO PARA PRODUTO VERSÃO DEMONSTRATIVA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</si>
</sst>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 #,##0.00"/>
    <numFmt numFmtId="165" formatCode="&quot;R$&quot;#,##0.00"/>
    <numFmt numFmtId="166" formatCode="0.0%"/>
    <numFmt numFmtId="167" formatCode="0.0000000"/>
  </numFmts>
  <fonts count="29"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0"/>
      <name val="Arial"/>
      <family val="2"/>
    </font>
    <font>
      <sz val="11"/>
      <name val="Calibri"/>
      <family val="2"/>
      <scheme val="minor"/>
    </font>
    <font>
      <sz val="16"/>
      <color theme="1"/>
      <name val="Calibri"/>
      <family val="2"/>
      <scheme val="minor"/>
    </font>
    <font>
      <sz val="10"/>
      <color theme="1"/>
      <name val="Calibri"/>
      <family val="2"/>
      <scheme val="minor"/>
    </font>
    <font>
      <b/>
      <sz val="14"/>
      <color theme="0"/>
      <name val="Calibri"/>
      <family val="2"/>
      <scheme val="minor"/>
    </font>
    <font>
      <b/>
      <sz val="39"/>
      <color theme="1"/>
      <name val="Calibri"/>
      <family val="2"/>
      <scheme val="minor"/>
    </font>
    <font>
      <b/>
      <sz val="14"/>
      <color theme="1"/>
      <name val="Calibri"/>
      <family val="2"/>
      <scheme val="minor"/>
    </font>
    <font>
      <b/>
      <sz val="26"/>
      <color theme="1" tint="0.249977111117893"/>
      <name val="Calibri"/>
      <family val="2"/>
      <scheme val="minor"/>
    </font>
    <font>
      <b/>
      <sz val="13"/>
      <color theme="1"/>
      <name val="Calibri"/>
      <family val="2"/>
      <scheme val="minor"/>
    </font>
    <font>
      <sz val="11"/>
      <color theme="1" tint="0.249977111117893"/>
      <name val="Calibri"/>
      <family val="2"/>
      <scheme val="minor"/>
    </font>
    <font>
      <b/>
      <sz val="14"/>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theme="3"/>
        <bgColor indexed="64"/>
      </patternFill>
    </fill>
    <fill>
      <patternFill patternType="solid">
        <fgColor theme="4"/>
        <bgColor indexed="64"/>
      </patternFill>
    </fill>
    <fill>
      <patternFill patternType="solid">
        <fgColor rgb="FFE2E2E2"/>
        <bgColor indexed="64"/>
      </patternFill>
    </fill>
    <fill>
      <patternFill patternType="solid">
        <fgColor theme="0" tint="-4.9989318521683403E-2"/>
        <bgColor indexed="64"/>
      </patternFill>
    </fill>
    <fill>
      <patternFill patternType="solid">
        <fgColor theme="0"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4" fillId="21" borderId="1" applyNumberFormat="0" applyAlignment="0" applyProtection="0"/>
    <xf numFmtId="0" fontId="5" fillId="22" borderId="2" applyNumberFormat="0" applyAlignment="0" applyProtection="0"/>
    <xf numFmtId="0" fontId="6" fillId="0" borderId="3" applyNumberFormat="0" applyFill="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7" fillId="29" borderId="1" applyNumberFormat="0" applyAlignment="0" applyProtection="0"/>
    <xf numFmtId="0" fontId="8" fillId="30" borderId="0" applyNumberFormat="0" applyBorder="0" applyAlignment="0" applyProtection="0"/>
    <xf numFmtId="0" fontId="9" fillId="31" borderId="0" applyNumberFormat="0" applyBorder="0" applyAlignment="0" applyProtection="0"/>
    <xf numFmtId="0" fontId="1" fillId="32" borderId="4" applyNumberFormat="0" applyFont="0" applyAlignment="0" applyProtection="0"/>
    <xf numFmtId="0" fontId="10" fillId="21"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9" fontId="1" fillId="0" borderId="0" applyFont="0" applyFill="0" applyBorder="0" applyAlignment="0" applyProtection="0"/>
    <xf numFmtId="0" fontId="18" fillId="0" borderId="0"/>
  </cellStyleXfs>
  <cellXfs count="114">
    <xf numFmtId="0" fontId="0" fillId="0" borderId="0" xfId="0"/>
    <xf numFmtId="0" fontId="0" fillId="0" borderId="0" xfId="0" applyProtection="1">
      <protection hidden="1"/>
    </xf>
    <xf numFmtId="2" fontId="0" fillId="0" borderId="0" xfId="0" applyNumberFormat="1" applyProtection="1">
      <protection hidden="1"/>
    </xf>
    <xf numFmtId="0" fontId="2" fillId="0" borderId="0" xfId="0" applyFont="1" applyProtection="1">
      <protection hidden="1"/>
    </xf>
    <xf numFmtId="0" fontId="20" fillId="0" borderId="0" xfId="0" applyFont="1" applyProtection="1">
      <protection hidden="1"/>
    </xf>
    <xf numFmtId="0" fontId="0" fillId="34" borderId="0" xfId="0" applyFill="1" applyProtection="1">
      <protection hidden="1"/>
    </xf>
    <xf numFmtId="0" fontId="0" fillId="35" borderId="0" xfId="0" applyFill="1" applyProtection="1">
      <protection hidden="1"/>
    </xf>
    <xf numFmtId="0" fontId="5" fillId="35" borderId="10" xfId="0" applyFont="1" applyFill="1" applyBorder="1" applyAlignment="1" applyProtection="1">
      <alignment horizontal="center" vertical="center"/>
      <protection hidden="1"/>
    </xf>
    <xf numFmtId="0" fontId="5" fillId="35" borderId="10" xfId="0" applyFont="1" applyFill="1" applyBorder="1" applyAlignment="1" applyProtection="1">
      <alignment horizontal="center" vertical="center" wrapText="1"/>
      <protection hidden="1"/>
    </xf>
    <xf numFmtId="10" fontId="0" fillId="0" borderId="0" xfId="0" applyNumberFormat="1" applyProtection="1">
      <protection hidden="1"/>
    </xf>
    <xf numFmtId="0" fontId="0" fillId="36" borderId="10" xfId="0" applyNumberFormat="1" applyFill="1" applyBorder="1" applyAlignment="1" applyProtection="1">
      <alignment horizontal="left" vertical="center" wrapText="1" indent="1"/>
      <protection hidden="1"/>
    </xf>
    <xf numFmtId="164" fontId="0" fillId="36" borderId="10" xfId="0" applyNumberFormat="1" applyFill="1" applyBorder="1" applyAlignment="1" applyProtection="1">
      <alignment horizontal="center" vertical="center"/>
      <protection hidden="1"/>
    </xf>
    <xf numFmtId="0" fontId="0" fillId="0" borderId="0" xfId="0" applyFont="1" applyProtection="1">
      <protection hidden="1"/>
    </xf>
    <xf numFmtId="0" fontId="0" fillId="36" borderId="10" xfId="0" applyFont="1" applyFill="1" applyBorder="1" applyAlignment="1" applyProtection="1">
      <alignment horizontal="left" vertical="center" indent="1"/>
      <protection hidden="1"/>
    </xf>
    <xf numFmtId="164" fontId="0" fillId="36" borderId="10" xfId="0" applyNumberFormat="1" applyFont="1" applyFill="1" applyBorder="1" applyAlignment="1" applyProtection="1">
      <alignment horizontal="left" vertical="center" indent="1"/>
      <protection hidden="1"/>
    </xf>
    <xf numFmtId="164" fontId="0" fillId="36" borderId="10" xfId="0" applyNumberFormat="1" applyFill="1" applyBorder="1" applyAlignment="1" applyProtection="1">
      <alignment horizontal="left" vertical="center" indent="1"/>
      <protection hidden="1"/>
    </xf>
    <xf numFmtId="0" fontId="5" fillId="35" borderId="10" xfId="0" applyFont="1" applyFill="1" applyBorder="1" applyAlignment="1" applyProtection="1">
      <alignment horizontal="left" vertical="center" indent="1"/>
      <protection hidden="1"/>
    </xf>
    <xf numFmtId="0" fontId="0" fillId="0" borderId="0" xfId="0" applyAlignment="1" applyProtection="1">
      <alignment horizontal="left" vertical="center" indent="1"/>
      <protection hidden="1"/>
    </xf>
    <xf numFmtId="0" fontId="0" fillId="36" borderId="10" xfId="0" applyFill="1" applyBorder="1" applyAlignment="1" applyProtection="1">
      <alignment horizontal="left" vertical="center" indent="1"/>
      <protection hidden="1"/>
    </xf>
    <xf numFmtId="164" fontId="5" fillId="35" borderId="10" xfId="0" applyNumberFormat="1" applyFont="1" applyFill="1" applyBorder="1" applyAlignment="1" applyProtection="1">
      <alignment horizontal="left" vertical="center" indent="1"/>
      <protection hidden="1"/>
    </xf>
    <xf numFmtId="0" fontId="5" fillId="33" borderId="10" xfId="0" applyFont="1" applyFill="1" applyBorder="1" applyAlignment="1" applyProtection="1">
      <alignment horizontal="left" vertical="center" indent="1"/>
      <protection hidden="1"/>
    </xf>
    <xf numFmtId="0" fontId="0" fillId="0" borderId="0" xfId="0" applyAlignment="1" applyProtection="1">
      <alignment vertical="center" wrapText="1"/>
      <protection hidden="1"/>
    </xf>
    <xf numFmtId="166" fontId="0" fillId="0" borderId="0" xfId="42" applyNumberFormat="1" applyFont="1" applyProtection="1">
      <protection hidden="1"/>
    </xf>
    <xf numFmtId="0" fontId="0" fillId="0" borderId="10" xfId="0" applyBorder="1" applyAlignment="1" applyProtection="1">
      <alignment horizontal="left" vertical="center" indent="1"/>
      <protection hidden="1"/>
    </xf>
    <xf numFmtId="164" fontId="0" fillId="0" borderId="10" xfId="0" applyNumberFormat="1" applyFont="1" applyBorder="1" applyAlignment="1" applyProtection="1">
      <alignment horizontal="left" vertical="center" indent="1"/>
      <protection hidden="1"/>
    </xf>
    <xf numFmtId="0" fontId="5" fillId="38" borderId="10" xfId="0" applyFont="1" applyFill="1" applyBorder="1" applyAlignment="1" applyProtection="1">
      <alignment horizontal="left" vertical="center" indent="1"/>
      <protection hidden="1"/>
    </xf>
    <xf numFmtId="164" fontId="2" fillId="38" borderId="10" xfId="0" applyNumberFormat="1" applyFont="1" applyFill="1" applyBorder="1" applyAlignment="1" applyProtection="1">
      <alignment horizontal="left" vertical="center" indent="1"/>
      <protection hidden="1"/>
    </xf>
    <xf numFmtId="164" fontId="2" fillId="35" borderId="10" xfId="0" applyNumberFormat="1" applyFont="1" applyFill="1" applyBorder="1" applyAlignment="1" applyProtection="1">
      <alignment horizontal="left" vertical="center" indent="1"/>
      <protection hidden="1"/>
    </xf>
    <xf numFmtId="10" fontId="1" fillId="0" borderId="10" xfId="42" applyNumberFormat="1" applyFont="1" applyBorder="1" applyAlignment="1" applyProtection="1">
      <alignment horizontal="left" vertical="center" indent="1"/>
      <protection hidden="1"/>
    </xf>
    <xf numFmtId="1" fontId="2" fillId="33" borderId="10" xfId="0" applyNumberFormat="1" applyFont="1" applyFill="1" applyBorder="1" applyAlignment="1" applyProtection="1">
      <alignment horizontal="left" vertical="center" indent="1"/>
      <protection hidden="1"/>
    </xf>
    <xf numFmtId="0" fontId="0" fillId="36" borderId="10" xfId="0" applyFill="1" applyBorder="1" applyAlignment="1" applyProtection="1">
      <alignment horizontal="left" vertical="center" wrapText="1" indent="1"/>
      <protection hidden="1"/>
    </xf>
    <xf numFmtId="10" fontId="0" fillId="0" borderId="0" xfId="42" applyNumberFormat="1" applyFont="1" applyProtection="1">
      <protection hidden="1"/>
    </xf>
    <xf numFmtId="10" fontId="0" fillId="0" borderId="10" xfId="42" applyNumberFormat="1" applyFont="1" applyBorder="1" applyAlignment="1" applyProtection="1">
      <alignment horizontal="center" vertical="center"/>
      <protection locked="0"/>
    </xf>
    <xf numFmtId="10" fontId="0" fillId="36" borderId="10" xfId="42" applyNumberFormat="1" applyFont="1" applyFill="1" applyBorder="1" applyAlignment="1" applyProtection="1">
      <alignment horizontal="center" vertical="center"/>
      <protection hidden="1"/>
    </xf>
    <xf numFmtId="0" fontId="0" fillId="0" borderId="0" xfId="0" applyAlignment="1" applyProtection="1">
      <alignment horizontal="left" vertical="center" wrapText="1" indent="1"/>
      <protection hidden="1"/>
    </xf>
    <xf numFmtId="0" fontId="0" fillId="0" borderId="10" xfId="0" applyFont="1" applyBorder="1" applyAlignment="1" applyProtection="1">
      <alignment horizontal="center" vertical="center" wrapText="1"/>
      <protection hidden="1"/>
    </xf>
    <xf numFmtId="1" fontId="0" fillId="36" borderId="10" xfId="0" applyNumberFormat="1" applyFill="1" applyBorder="1" applyAlignment="1" applyProtection="1">
      <alignment horizontal="left" vertical="center" indent="1"/>
      <protection hidden="1"/>
    </xf>
    <xf numFmtId="167" fontId="0" fillId="0" borderId="0" xfId="0" applyNumberFormat="1" applyProtection="1">
      <protection hidden="1"/>
    </xf>
    <xf numFmtId="0" fontId="0" fillId="0" borderId="0" xfId="0" applyAlignment="1" applyProtection="1">
      <protection hidden="1"/>
    </xf>
    <xf numFmtId="0" fontId="24" fillId="0" borderId="0" xfId="0" applyFont="1" applyAlignment="1" applyProtection="1">
      <protection hidden="1"/>
    </xf>
    <xf numFmtId="0" fontId="24" fillId="0" borderId="0" xfId="0" applyFont="1" applyAlignment="1" applyProtection="1">
      <alignment horizontal="left" vertical="center" indent="1"/>
      <protection hidden="1"/>
    </xf>
    <xf numFmtId="0" fontId="0" fillId="0" borderId="0" xfId="0" applyAlignment="1" applyProtection="1">
      <alignment horizontal="left" indent="1"/>
      <protection hidden="1"/>
    </xf>
    <xf numFmtId="1" fontId="25" fillId="0" borderId="0" xfId="0" applyNumberFormat="1" applyFont="1" applyFill="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indent="1"/>
      <protection hidden="1"/>
    </xf>
    <xf numFmtId="2" fontId="0" fillId="0" borderId="0" xfId="0" applyNumberFormat="1" applyFont="1" applyProtection="1">
      <protection hidden="1"/>
    </xf>
    <xf numFmtId="0" fontId="0" fillId="0" borderId="0" xfId="0" applyFont="1" applyAlignment="1" applyProtection="1">
      <alignment horizontal="left" vertical="center" indent="1"/>
      <protection hidden="1"/>
    </xf>
    <xf numFmtId="1" fontId="27" fillId="0" borderId="0" xfId="0" applyNumberFormat="1" applyFont="1" applyFill="1" applyBorder="1" applyAlignment="1" applyProtection="1">
      <alignment horizontal="left" vertical="center"/>
      <protection hidden="1"/>
    </xf>
    <xf numFmtId="0" fontId="0" fillId="0" borderId="0" xfId="0" applyFont="1" applyFill="1" applyBorder="1" applyAlignment="1" applyProtection="1">
      <protection hidden="1"/>
    </xf>
    <xf numFmtId="0" fontId="0" fillId="0" borderId="0" xfId="0" applyFont="1" applyFill="1" applyBorder="1" applyAlignment="1" applyProtection="1">
      <alignment vertical="center"/>
      <protection hidden="1"/>
    </xf>
    <xf numFmtId="0" fontId="27" fillId="0" borderId="0" xfId="0" applyFont="1" applyFill="1" applyBorder="1" applyAlignment="1" applyProtection="1">
      <alignment vertical="center"/>
      <protection hidden="1"/>
    </xf>
    <xf numFmtId="164" fontId="27" fillId="0" borderId="0" xfId="0" applyNumberFormat="1" applyFont="1" applyFill="1" applyBorder="1" applyAlignment="1" applyProtection="1">
      <alignment vertical="center"/>
      <protection hidden="1"/>
    </xf>
    <xf numFmtId="1" fontId="27" fillId="0" borderId="0" xfId="0" applyNumberFormat="1" applyFont="1" applyFill="1" applyBorder="1" applyAlignment="1" applyProtection="1">
      <alignment vertical="center"/>
      <protection hidden="1"/>
    </xf>
    <xf numFmtId="0" fontId="28" fillId="0" borderId="0" xfId="0" applyFont="1" applyFill="1" applyBorder="1" applyAlignment="1" applyProtection="1">
      <alignment horizontal="left" vertical="center" indent="1"/>
      <protection hidden="1"/>
    </xf>
    <xf numFmtId="164" fontId="28" fillId="0" borderId="0" xfId="0" applyNumberFormat="1" applyFont="1" applyFill="1" applyBorder="1" applyAlignment="1" applyProtection="1">
      <alignment horizontal="left" vertical="center" indent="1"/>
      <protection hidden="1"/>
    </xf>
    <xf numFmtId="164" fontId="25" fillId="36" borderId="10" xfId="0" applyNumberFormat="1" applyFont="1" applyFill="1" applyBorder="1" applyAlignment="1" applyProtection="1">
      <alignment horizontal="center" vertical="center"/>
      <protection hidden="1"/>
    </xf>
    <xf numFmtId="0" fontId="25" fillId="36" borderId="10" xfId="0" applyFont="1" applyFill="1" applyBorder="1" applyAlignment="1" applyProtection="1">
      <alignment horizontal="center" vertical="center"/>
      <protection hidden="1"/>
    </xf>
    <xf numFmtId="0" fontId="2" fillId="0" borderId="0" xfId="0" applyFont="1" applyFill="1" applyBorder="1" applyProtection="1">
      <protection hidden="1"/>
    </xf>
    <xf numFmtId="0" fontId="2" fillId="0" borderId="0" xfId="0" applyFont="1" applyFill="1" applyBorder="1" applyAlignment="1" applyProtection="1">
      <protection hidden="1"/>
    </xf>
    <xf numFmtId="2" fontId="2" fillId="0" borderId="0" xfId="0" applyNumberFormat="1" applyFont="1" applyProtection="1">
      <protection hidden="1"/>
    </xf>
    <xf numFmtId="164" fontId="2" fillId="0" borderId="0" xfId="0" applyNumberFormat="1" applyFont="1" applyProtection="1">
      <protection hidden="1"/>
    </xf>
    <xf numFmtId="0" fontId="2" fillId="34" borderId="0" xfId="0" applyFont="1" applyFill="1" applyBorder="1" applyProtection="1">
      <protection hidden="1"/>
    </xf>
    <xf numFmtId="0" fontId="2" fillId="35" borderId="0" xfId="0" applyFont="1" applyFill="1" applyBorder="1" applyProtection="1">
      <protection hidden="1"/>
    </xf>
    <xf numFmtId="0" fontId="2" fillId="0" borderId="0" xfId="0" applyFont="1" applyBorder="1" applyProtection="1">
      <protection hidden="1"/>
    </xf>
    <xf numFmtId="2" fontId="2" fillId="0" borderId="0" xfId="0" applyNumberFormat="1" applyFont="1" applyBorder="1" applyProtection="1">
      <protection hidden="1"/>
    </xf>
    <xf numFmtId="164" fontId="2" fillId="0" borderId="0" xfId="0" applyNumberFormat="1" applyFont="1" applyBorder="1" applyProtection="1">
      <protection hidden="1"/>
    </xf>
    <xf numFmtId="167" fontId="2" fillId="0" borderId="0" xfId="0" applyNumberFormat="1" applyFont="1" applyBorder="1" applyProtection="1">
      <protection hidden="1"/>
    </xf>
    <xf numFmtId="1" fontId="0" fillId="0" borderId="10" xfId="0" applyNumberFormat="1" applyFill="1" applyBorder="1" applyAlignment="1" applyProtection="1">
      <alignment horizontal="left" vertical="center" indent="1"/>
      <protection hidden="1"/>
    </xf>
    <xf numFmtId="0" fontId="0" fillId="0" borderId="0" xfId="0" applyFont="1" applyAlignment="1" applyProtection="1">
      <alignment horizontal="right" indent="1"/>
      <protection hidden="1"/>
    </xf>
    <xf numFmtId="164" fontId="0" fillId="0" borderId="10" xfId="0" applyNumberFormat="1" applyBorder="1" applyAlignment="1" applyProtection="1">
      <alignment horizontal="left" vertical="center" indent="1"/>
      <protection hidden="1"/>
    </xf>
    <xf numFmtId="0" fontId="5" fillId="35" borderId="10" xfId="0" applyFont="1" applyFill="1" applyBorder="1" applyAlignment="1" applyProtection="1">
      <alignment horizontal="left" vertical="center" indent="1"/>
      <protection hidden="1"/>
    </xf>
    <xf numFmtId="0" fontId="5" fillId="35" borderId="10" xfId="0" applyFont="1" applyFill="1" applyBorder="1" applyAlignment="1" applyProtection="1">
      <alignment horizontal="left" vertical="center" wrapText="1" indent="1"/>
      <protection hidden="1"/>
    </xf>
    <xf numFmtId="0" fontId="5" fillId="35" borderId="14" xfId="0" applyFont="1" applyFill="1" applyBorder="1" applyAlignment="1" applyProtection="1">
      <alignment horizontal="left" vertical="center" indent="1"/>
      <protection hidden="1"/>
    </xf>
    <xf numFmtId="0" fontId="5" fillId="35" borderId="13" xfId="0" applyFont="1" applyFill="1" applyBorder="1" applyAlignment="1" applyProtection="1">
      <alignment horizontal="left" vertical="center" indent="1"/>
      <protection hidden="1"/>
    </xf>
    <xf numFmtId="0" fontId="5" fillId="35" borderId="11" xfId="0" applyFont="1" applyFill="1" applyBorder="1" applyAlignment="1" applyProtection="1">
      <alignment horizontal="left" vertical="center" indent="1"/>
      <protection hidden="1"/>
    </xf>
    <xf numFmtId="0" fontId="5" fillId="35" borderId="12" xfId="0" applyFont="1" applyFill="1" applyBorder="1" applyAlignment="1" applyProtection="1">
      <alignment horizontal="left" vertical="center" indent="1"/>
      <protection hidden="1"/>
    </xf>
    <xf numFmtId="0" fontId="5" fillId="35" borderId="10" xfId="0" applyFont="1" applyFill="1" applyBorder="1" applyAlignment="1" applyProtection="1">
      <alignment horizontal="left" vertical="center" indent="1"/>
      <protection hidden="1"/>
    </xf>
    <xf numFmtId="0" fontId="0" fillId="0" borderId="10" xfId="0" applyBorder="1" applyAlignment="1" applyProtection="1">
      <alignment horizontal="left" vertical="center" wrapText="1"/>
      <protection hidden="1"/>
    </xf>
    <xf numFmtId="0" fontId="5" fillId="35" borderId="10" xfId="0" applyFont="1" applyFill="1" applyBorder="1" applyAlignment="1" applyProtection="1">
      <alignment horizontal="left" vertical="center" wrapText="1" indent="1"/>
      <protection hidden="1"/>
    </xf>
    <xf numFmtId="0" fontId="26" fillId="0" borderId="0" xfId="0" applyFont="1" applyAlignment="1" applyProtection="1">
      <alignment horizontal="left" vertical="center" indent="1"/>
      <protection hidden="1"/>
    </xf>
    <xf numFmtId="164" fontId="25" fillId="37" borderId="11" xfId="0" applyNumberFormat="1" applyFont="1" applyFill="1" applyBorder="1" applyAlignment="1" applyProtection="1">
      <alignment horizontal="center" vertical="center"/>
      <protection hidden="1"/>
    </xf>
    <xf numFmtId="164" fontId="25" fillId="37" borderId="12" xfId="0" applyNumberFormat="1" applyFont="1" applyFill="1" applyBorder="1" applyAlignment="1" applyProtection="1">
      <alignment horizontal="center" vertical="center"/>
      <protection hidden="1"/>
    </xf>
    <xf numFmtId="1" fontId="25" fillId="37" borderId="11" xfId="0" applyNumberFormat="1" applyFont="1" applyFill="1" applyBorder="1" applyAlignment="1" applyProtection="1">
      <alignment horizontal="left" vertical="center"/>
      <protection hidden="1"/>
    </xf>
    <xf numFmtId="1" fontId="25" fillId="37" borderId="12" xfId="0" applyNumberFormat="1" applyFont="1" applyFill="1" applyBorder="1" applyAlignment="1" applyProtection="1">
      <alignment horizontal="left" vertical="center"/>
      <protection hidden="1"/>
    </xf>
    <xf numFmtId="0" fontId="25" fillId="37" borderId="11" xfId="0" applyFont="1" applyFill="1" applyBorder="1" applyAlignment="1" applyProtection="1">
      <alignment horizontal="center" vertical="center"/>
      <protection hidden="1"/>
    </xf>
    <xf numFmtId="0" fontId="25" fillId="37" borderId="12" xfId="0" applyFont="1" applyFill="1" applyBorder="1" applyAlignment="1" applyProtection="1">
      <alignment horizontal="center" vertical="center"/>
      <protection hidden="1"/>
    </xf>
    <xf numFmtId="0" fontId="23" fillId="33" borderId="0" xfId="0" applyFont="1" applyFill="1" applyAlignment="1" applyProtection="1">
      <alignment horizontal="left" vertical="center" wrapText="1" indent="1"/>
      <protection hidden="1"/>
    </xf>
    <xf numFmtId="0" fontId="0" fillId="33" borderId="0" xfId="0" applyFill="1" applyProtection="1">
      <protection hidden="1"/>
    </xf>
    <xf numFmtId="0" fontId="21" fillId="0" borderId="0" xfId="0" applyFont="1" applyAlignment="1" applyProtection="1">
      <alignment horizontal="left" vertical="center" wrapText="1" indent="1"/>
      <protection hidden="1"/>
    </xf>
    <xf numFmtId="0" fontId="22" fillId="35" borderId="10" xfId="0" applyFont="1" applyFill="1" applyBorder="1" applyAlignment="1" applyProtection="1">
      <alignment horizontal="left" vertical="center" wrapText="1" indent="1"/>
      <protection hidden="1"/>
    </xf>
    <xf numFmtId="0" fontId="0" fillId="37" borderId="10" xfId="0" applyFill="1" applyBorder="1" applyAlignment="1" applyProtection="1">
      <alignment horizontal="left" vertical="center" wrapText="1"/>
      <protection hidden="1"/>
    </xf>
    <xf numFmtId="0" fontId="0" fillId="0" borderId="10" xfId="0" applyBorder="1" applyProtection="1">
      <protection hidden="1"/>
    </xf>
    <xf numFmtId="0" fontId="17" fillId="36" borderId="10" xfId="0" applyFont="1" applyFill="1" applyBorder="1" applyAlignment="1" applyProtection="1">
      <alignment horizontal="left" vertical="center"/>
      <protection hidden="1"/>
    </xf>
    <xf numFmtId="0" fontId="0" fillId="0" borderId="0" xfId="0" applyFont="1" applyAlignment="1" applyProtection="1">
      <alignment horizontal="left" vertical="center"/>
      <protection hidden="1"/>
    </xf>
    <xf numFmtId="0" fontId="0" fillId="0" borderId="10" xfId="0" applyFill="1" applyBorder="1" applyAlignment="1" applyProtection="1">
      <alignment horizontal="left" vertical="top" wrapText="1"/>
      <protection hidden="1"/>
    </xf>
    <xf numFmtId="0" fontId="17" fillId="36" borderId="10" xfId="0" applyFont="1" applyFill="1" applyBorder="1" applyAlignment="1" applyProtection="1">
      <alignment horizontal="left" vertical="center" wrapText="1"/>
      <protection hidden="1"/>
    </xf>
    <xf numFmtId="0" fontId="5" fillId="35" borderId="11"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0" fillId="36" borderId="10" xfId="0" applyFill="1" applyBorder="1" applyAlignment="1" applyProtection="1">
      <alignment horizontal="center" vertical="center"/>
      <protection hidden="1"/>
    </xf>
    <xf numFmtId="0" fontId="0" fillId="0" borderId="10" xfId="0" applyBorder="1" applyAlignment="1" applyProtection="1">
      <alignment horizontal="left" vertical="center" indent="1"/>
      <protection locked="0"/>
    </xf>
    <xf numFmtId="164" fontId="0" fillId="0" borderId="10" xfId="0" applyNumberFormat="1" applyBorder="1" applyAlignment="1" applyProtection="1">
      <alignment horizontal="left" vertical="center" indent="1"/>
      <protection locked="0"/>
    </xf>
    <xf numFmtId="10" fontId="0" fillId="0" borderId="10" xfId="42" applyNumberFormat="1" applyFont="1" applyBorder="1" applyAlignment="1" applyProtection="1">
      <alignment horizontal="left" vertical="center" indent="1"/>
      <protection hidden="1"/>
    </xf>
    <xf numFmtId="10" fontId="0" fillId="0" borderId="10" xfId="42" applyNumberFormat="1" applyFont="1" applyBorder="1" applyAlignment="1" applyProtection="1">
      <alignment horizontal="left" vertical="center" indent="1"/>
      <protection locked="0"/>
    </xf>
    <xf numFmtId="0" fontId="0" fillId="0" borderId="10" xfId="0" applyBorder="1" applyAlignment="1" applyProtection="1">
      <alignment horizontal="center" vertical="center"/>
      <protection hidden="1"/>
    </xf>
    <xf numFmtId="0" fontId="0" fillId="0" borderId="10" xfId="0" applyNumberFormat="1" applyBorder="1" applyAlignment="1" applyProtection="1">
      <alignment horizontal="left" vertical="center" wrapText="1" indent="1"/>
      <protection hidden="1"/>
    </xf>
    <xf numFmtId="164" fontId="0" fillId="0" borderId="10" xfId="0" applyNumberFormat="1" applyBorder="1" applyAlignment="1" applyProtection="1">
      <alignment horizontal="center" vertical="center"/>
      <protection hidden="1"/>
    </xf>
    <xf numFmtId="0" fontId="0" fillId="0" borderId="10"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0" fontId="0" fillId="0" borderId="10" xfId="42" applyNumberFormat="1" applyFont="1" applyBorder="1" applyAlignment="1" applyProtection="1">
      <alignment horizontal="center" vertical="center"/>
      <protection hidden="1"/>
    </xf>
    <xf numFmtId="0" fontId="0" fillId="36" borderId="10" xfId="0" applyFill="1" applyBorder="1" applyAlignment="1" applyProtection="1">
      <alignment horizontal="left" vertical="center" wrapText="1" indent="1"/>
      <protection locked="0"/>
    </xf>
    <xf numFmtId="0" fontId="0" fillId="0" borderId="10" xfId="0" applyFont="1" applyBorder="1" applyAlignment="1" applyProtection="1">
      <alignment horizontal="center" vertical="center" wrapText="1"/>
      <protection locked="0"/>
    </xf>
    <xf numFmtId="165" fontId="1" fillId="0" borderId="10" xfId="0" applyNumberFormat="1" applyFont="1" applyFill="1" applyBorder="1" applyAlignment="1" applyProtection="1">
      <alignment horizontal="left" vertical="center" indent="1"/>
      <protection hidden="1"/>
    </xf>
    <xf numFmtId="1" fontId="0" fillId="0" borderId="10" xfId="0" applyNumberFormat="1" applyFill="1" applyBorder="1" applyAlignment="1" applyProtection="1">
      <alignment horizontal="left" vertical="center" indent="1"/>
      <protection locked="0"/>
    </xf>
    <xf numFmtId="0" fontId="0" fillId="36" borderId="10" xfId="0" applyFont="1" applyFill="1" applyBorder="1" applyProtection="1">
      <protection locked="0"/>
    </xf>
  </cellXfs>
  <cellStyles count="44">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Incorreto" xfId="30" builtinId="27" customBuiltin="1"/>
    <cellStyle name="Neutra" xfId="31" builtinId="28" customBuiltin="1"/>
    <cellStyle name="Normal" xfId="0" builtinId="0"/>
    <cellStyle name="Normal 2" xfId="43"/>
    <cellStyle name="Nota" xfId="32" builtinId="10" customBuiltin="1"/>
    <cellStyle name="Porcentagem" xfId="42" builtinId="5"/>
    <cellStyle name="Saída" xfId="33" builtinId="21" customBuiltin="1"/>
    <cellStyle name="Texto de Aviso" xfId="34" builtinId="11" customBuiltin="1"/>
    <cellStyle name="Texto Explicativo" xfId="35" builtinId="53" customBuiltin="1"/>
    <cellStyle name="Título" xfId="36" builtinId="15" customBuiltin="1"/>
    <cellStyle name="Título 1" xfId="37" builtinId="16" customBuiltin="1"/>
    <cellStyle name="Título 2" xfId="38" builtinId="17" customBuiltin="1"/>
    <cellStyle name="Título 3" xfId="39" builtinId="18" customBuiltin="1"/>
    <cellStyle name="Título 4" xfId="40" builtinId="19" customBuiltin="1"/>
    <cellStyle name="Total" xfId="41" builtinId="25" customBuiltin="1"/>
  </cellStyles>
  <dxfs count="6">
    <dxf>
      <font>
        <color theme="0"/>
      </font>
      <fill>
        <patternFill>
          <bgColor rgb="FF55B03E"/>
        </patternFill>
      </fill>
    </dxf>
    <dxf>
      <font>
        <color theme="0"/>
      </font>
      <fill>
        <patternFill>
          <bgColor rgb="FFF0462E"/>
        </patternFill>
      </fill>
    </dxf>
    <dxf>
      <font>
        <b val="0"/>
        <i val="0"/>
        <color theme="0"/>
      </font>
      <fill>
        <patternFill>
          <bgColor rgb="FF55B03E"/>
        </patternFill>
      </fill>
    </dxf>
    <dxf>
      <font>
        <b val="0"/>
        <i val="0"/>
        <color theme="0"/>
      </font>
      <fill>
        <patternFill>
          <bgColor rgb="FFF0462E"/>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E2E2E2"/>
      <color rgb="FF55B03E"/>
      <color rgb="FFF0462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Lbls>
            <c:txPr>
              <a:bodyPr/>
              <a:lstStyle/>
              <a:p>
                <a:pPr>
                  <a:defRPr b="0">
                    <a:solidFill>
                      <a:schemeClr val="bg1"/>
                    </a:solidFill>
                  </a:defRPr>
                </a:pPr>
                <a:endParaRPr lang="pt-BR"/>
              </a:p>
            </c:txPr>
            <c:showLegendKey val="0"/>
            <c:showVal val="0"/>
            <c:showCatName val="0"/>
            <c:showSerName val="0"/>
            <c:showPercent val="1"/>
            <c:showBubbleSize val="0"/>
            <c:showLeaderLines val="1"/>
          </c:dLbls>
          <c:cat>
            <c:strRef>
              <c:f>das_ger!$W$5:$W$9</c:f>
              <c:strCache>
                <c:ptCount val="5"/>
                <c:pt idx="0">
                  <c:v>Matéria-prima</c:v>
                </c:pt>
                <c:pt idx="1">
                  <c:v>Taxa de Cartão de Crédito</c:v>
                </c:pt>
                <c:pt idx="2">
                  <c:v>Comissão de vendas</c:v>
                </c:pt>
                <c:pt idx="3">
                  <c:v>Frete</c:v>
                </c:pt>
                <c:pt idx="4">
                  <c:v>Imposto 2</c:v>
                </c:pt>
              </c:strCache>
            </c:strRef>
          </c:cat>
          <c:val>
            <c:numRef>
              <c:f>das_ger!$X$5:$X$9</c:f>
              <c:numCache>
                <c:formatCode>"R$"\ #,##0.00</c:formatCode>
                <c:ptCount val="5"/>
                <c:pt idx="0">
                  <c:v>35.336350000000003</c:v>
                </c:pt>
                <c:pt idx="1">
                  <c:v>5.000127225</c:v>
                </c:pt>
                <c:pt idx="2">
                  <c:v>5.000127225</c:v>
                </c:pt>
                <c:pt idx="3">
                  <c:v>0.1000025445</c:v>
                </c:pt>
                <c:pt idx="4">
                  <c:v>0</c:v>
                </c:pt>
              </c:numCache>
            </c:numRef>
          </c:val>
        </c:ser>
        <c:dLbls>
          <c:showLegendKey val="0"/>
          <c:showVal val="1"/>
          <c:showCatName val="0"/>
          <c:showSerName val="0"/>
          <c:showPercent val="0"/>
          <c:showBubbleSize val="0"/>
          <c:showLeaderLines val="1"/>
        </c:dLbls>
        <c:firstSliceAng val="0"/>
        <c:holeSize val="40"/>
      </c:doughnut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Lbls>
            <c:txPr>
              <a:bodyPr/>
              <a:lstStyle/>
              <a:p>
                <a:pPr>
                  <a:defRPr>
                    <a:solidFill>
                      <a:schemeClr val="bg1"/>
                    </a:solidFill>
                  </a:defRPr>
                </a:pPr>
                <a:endParaRPr lang="pt-BR"/>
              </a:p>
            </c:txPr>
            <c:showLegendKey val="0"/>
            <c:showVal val="0"/>
            <c:showCatName val="0"/>
            <c:showSerName val="0"/>
            <c:showPercent val="1"/>
            <c:showBubbleSize val="0"/>
            <c:showLeaderLines val="1"/>
          </c:dLbls>
          <c:cat>
            <c:strRef>
              <c:f>rel_ran!$K$8:$K$12</c:f>
              <c:strCache>
                <c:ptCount val="5"/>
                <c:pt idx="0">
                  <c:v>Pró Labores </c:v>
                </c:pt>
                <c:pt idx="1">
                  <c:v>Salários</c:v>
                </c:pt>
                <c:pt idx="2">
                  <c:v>Investimentos</c:v>
                </c:pt>
                <c:pt idx="3">
                  <c:v>Passagens</c:v>
                </c:pt>
                <c:pt idx="4">
                  <c:v>Marketing Online e Offline</c:v>
                </c:pt>
              </c:strCache>
            </c:strRef>
          </c:cat>
          <c:val>
            <c:numRef>
              <c:f>rel_ran!$L$8:$L$12</c:f>
              <c:numCache>
                <c:formatCode>"R$"\ #,##0.00</c:formatCode>
                <c:ptCount val="5"/>
                <c:pt idx="0">
                  <c:v>3000</c:v>
                </c:pt>
                <c:pt idx="1">
                  <c:v>3000</c:v>
                </c:pt>
                <c:pt idx="2">
                  <c:v>1827.75</c:v>
                </c:pt>
                <c:pt idx="3">
                  <c:v>384</c:v>
                </c:pt>
                <c:pt idx="4">
                  <c:v>300</c:v>
                </c:pt>
              </c:numCache>
            </c:numRef>
          </c:val>
        </c:ser>
        <c:dLbls>
          <c:showLegendKey val="0"/>
          <c:showVal val="1"/>
          <c:showCatName val="0"/>
          <c:showSerName val="0"/>
          <c:showPercent val="0"/>
          <c:showBubbleSize val="0"/>
          <c:showLeaderLines val="1"/>
        </c:dLbls>
        <c:firstSliceAng val="0"/>
        <c:holeSize val="40"/>
      </c:doughnutChart>
    </c:plotArea>
    <c:legend>
      <c:legendPos val="r"/>
      <c:layout/>
      <c:overlay val="0"/>
      <c:txPr>
        <a:bodyPr/>
        <a:lstStyle/>
        <a:p>
          <a:pPr>
            <a:defRPr sz="900"/>
          </a:pPr>
          <a:endParaRPr lang="pt-BR"/>
        </a:p>
      </c:txPr>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dPt>
            <c:idx val="1"/>
            <c:invertIfNegative val="0"/>
            <c:bubble3D val="0"/>
            <c:spPr>
              <a:solidFill>
                <a:schemeClr val="accent2"/>
              </a:solidFill>
            </c:spPr>
          </c:dPt>
          <c:dPt>
            <c:idx val="2"/>
            <c:invertIfNegative val="0"/>
            <c:bubble3D val="0"/>
            <c:spPr>
              <a:solidFill>
                <a:schemeClr val="accent3"/>
              </a:solidFill>
            </c:spPr>
          </c:dPt>
          <c:dPt>
            <c:idx val="3"/>
            <c:invertIfNegative val="0"/>
            <c:bubble3D val="0"/>
            <c:spPr>
              <a:solidFill>
                <a:schemeClr val="accent4"/>
              </a:solidFill>
            </c:spPr>
          </c:dPt>
          <c:dPt>
            <c:idx val="4"/>
            <c:invertIfNegative val="0"/>
            <c:bubble3D val="0"/>
            <c:spPr>
              <a:solidFill>
                <a:schemeClr val="accent5"/>
              </a:solidFill>
            </c:spPr>
          </c:dPt>
          <c:cat>
            <c:strRef>
              <c:f>das_ger!$AA$5:$AA$9</c:f>
              <c:strCache>
                <c:ptCount val="5"/>
                <c:pt idx="0">
                  <c:v>Pizza Portuguesa</c:v>
                </c:pt>
                <c:pt idx="1">
                  <c:v>Pizza Marguerita</c:v>
                </c:pt>
                <c:pt idx="2">
                  <c:v>Pizza de Presunto</c:v>
                </c:pt>
                <c:pt idx="3">
                  <c:v>Pizza de Calabresa</c:v>
                </c:pt>
                <c:pt idx="4">
                  <c:v>Pizza de Mussarela</c:v>
                </c:pt>
              </c:strCache>
            </c:strRef>
          </c:cat>
          <c:val>
            <c:numRef>
              <c:f>das_ger!$AB$5:$AB$9</c:f>
              <c:numCache>
                <c:formatCode>"R$"\ #,##0.00</c:formatCode>
                <c:ptCount val="5"/>
                <c:pt idx="0">
                  <c:v>5797.3065853750004</c:v>
                </c:pt>
                <c:pt idx="1">
                  <c:v>4441.3132659000003</c:v>
                </c:pt>
                <c:pt idx="2">
                  <c:v>3364.5026187925</c:v>
                </c:pt>
                <c:pt idx="3">
                  <c:v>2265.6176754330004</c:v>
                </c:pt>
                <c:pt idx="4">
                  <c:v>1121.1577516100001</c:v>
                </c:pt>
              </c:numCache>
            </c:numRef>
          </c:val>
        </c:ser>
        <c:dLbls>
          <c:dLblPos val="outEnd"/>
          <c:showLegendKey val="0"/>
          <c:showVal val="1"/>
          <c:showCatName val="0"/>
          <c:showSerName val="0"/>
          <c:showPercent val="0"/>
          <c:showBubbleSize val="0"/>
        </c:dLbls>
        <c:gapWidth val="10"/>
        <c:axId val="214363136"/>
        <c:axId val="215155456"/>
      </c:barChart>
      <c:catAx>
        <c:axId val="214363136"/>
        <c:scaling>
          <c:orientation val="minMax"/>
        </c:scaling>
        <c:delete val="0"/>
        <c:axPos val="b"/>
        <c:majorTickMark val="out"/>
        <c:minorTickMark val="none"/>
        <c:tickLblPos val="nextTo"/>
        <c:crossAx val="215155456"/>
        <c:crosses val="autoZero"/>
        <c:auto val="1"/>
        <c:lblAlgn val="ctr"/>
        <c:lblOffset val="100"/>
        <c:noMultiLvlLbl val="0"/>
      </c:catAx>
      <c:valAx>
        <c:axId val="215155456"/>
        <c:scaling>
          <c:orientation val="minMax"/>
        </c:scaling>
        <c:delete val="1"/>
        <c:axPos val="l"/>
        <c:numFmt formatCode="&quot;R$&quot;\ #,##0.00" sourceLinked="1"/>
        <c:majorTickMark val="out"/>
        <c:minorTickMark val="none"/>
        <c:tickLblPos val="nextTo"/>
        <c:crossAx val="214363136"/>
        <c:crosses val="autoZero"/>
        <c:crossBetween val="between"/>
      </c:valAx>
    </c:plotArea>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das_pro!$K$13</c:f>
              <c:strCache>
                <c:ptCount val="1"/>
                <c:pt idx="0">
                  <c:v>Pizza de Calabresa</c:v>
                </c:pt>
              </c:strCache>
            </c:strRef>
          </c:tx>
          <c:spPr>
            <a:solidFill>
              <a:srgbClr val="55B03E"/>
            </a:solidFill>
          </c:spPr>
          <c:invertIfNegative val="0"/>
          <c:val>
            <c:numRef>
              <c:f>das_pro!$L$13</c:f>
              <c:numCache>
                <c:formatCode>"R$"\ #,##0.00</c:formatCode>
                <c:ptCount val="1"/>
                <c:pt idx="0">
                  <c:v>13.258683333333334</c:v>
                </c:pt>
              </c:numCache>
            </c:numRef>
          </c:val>
        </c:ser>
        <c:ser>
          <c:idx val="1"/>
          <c:order val="1"/>
          <c:tx>
            <c:strRef>
              <c:f>das_pro!$K$14</c:f>
              <c:strCache>
                <c:ptCount val="1"/>
                <c:pt idx="0">
                  <c:v>Média</c:v>
                </c:pt>
              </c:strCache>
            </c:strRef>
          </c:tx>
          <c:spPr>
            <a:solidFill>
              <a:schemeClr val="accent1"/>
            </a:solidFill>
          </c:spPr>
          <c:invertIfNegative val="0"/>
          <c:val>
            <c:numRef>
              <c:f>das_pro!$L$14</c:f>
              <c:numCache>
                <c:formatCode>"R$"\ #,##0.00</c:formatCode>
                <c:ptCount val="1"/>
                <c:pt idx="0">
                  <c:v>13.491103333333337</c:v>
                </c:pt>
              </c:numCache>
            </c:numRef>
          </c:val>
        </c:ser>
        <c:dLbls>
          <c:dLblPos val="outEnd"/>
          <c:showLegendKey val="0"/>
          <c:showVal val="1"/>
          <c:showCatName val="0"/>
          <c:showSerName val="0"/>
          <c:showPercent val="0"/>
          <c:showBubbleSize val="0"/>
        </c:dLbls>
        <c:gapWidth val="10"/>
        <c:overlap val="-10"/>
        <c:axId val="215288064"/>
        <c:axId val="215302144"/>
      </c:barChart>
      <c:catAx>
        <c:axId val="215288064"/>
        <c:scaling>
          <c:orientation val="minMax"/>
        </c:scaling>
        <c:delete val="1"/>
        <c:axPos val="b"/>
        <c:majorTickMark val="out"/>
        <c:minorTickMark val="none"/>
        <c:tickLblPos val="nextTo"/>
        <c:crossAx val="215302144"/>
        <c:crosses val="autoZero"/>
        <c:auto val="1"/>
        <c:lblAlgn val="ctr"/>
        <c:lblOffset val="100"/>
        <c:noMultiLvlLbl val="0"/>
      </c:catAx>
      <c:valAx>
        <c:axId val="215302144"/>
        <c:scaling>
          <c:orientation val="minMax"/>
        </c:scaling>
        <c:delete val="1"/>
        <c:axPos val="l"/>
        <c:numFmt formatCode="&quot;R$&quot;\ #,##0.00" sourceLinked="1"/>
        <c:majorTickMark val="out"/>
        <c:minorTickMark val="none"/>
        <c:tickLblPos val="nextTo"/>
        <c:crossAx val="215288064"/>
        <c:crosses val="autoZero"/>
        <c:crossBetween val="between"/>
      </c:valAx>
    </c:plotArea>
    <c:legend>
      <c:legendPos val="b"/>
      <c:layout/>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das_pro!$K$13</c:f>
              <c:strCache>
                <c:ptCount val="1"/>
                <c:pt idx="0">
                  <c:v>Pizza de Calabresa</c:v>
                </c:pt>
              </c:strCache>
            </c:strRef>
          </c:tx>
          <c:spPr>
            <a:solidFill>
              <a:srgbClr val="55B03E"/>
            </a:solidFill>
          </c:spPr>
          <c:invertIfNegative val="0"/>
          <c:val>
            <c:numRef>
              <c:f>das_pro!$M$13</c:f>
              <c:numCache>
                <c:formatCode>"R$"\ #,##0.00</c:formatCode>
                <c:ptCount val="1"/>
                <c:pt idx="0">
                  <c:v>21.996288111000002</c:v>
                </c:pt>
              </c:numCache>
            </c:numRef>
          </c:val>
        </c:ser>
        <c:ser>
          <c:idx val="1"/>
          <c:order val="1"/>
          <c:tx>
            <c:strRef>
              <c:f>das_pro!$K$14</c:f>
              <c:strCache>
                <c:ptCount val="1"/>
                <c:pt idx="0">
                  <c:v>Média</c:v>
                </c:pt>
              </c:strCache>
            </c:strRef>
          </c:tx>
          <c:spPr>
            <a:solidFill>
              <a:schemeClr val="accent1"/>
            </a:solidFill>
          </c:spPr>
          <c:invertIfNegative val="0"/>
          <c:val>
            <c:numRef>
              <c:f>das_pro!$M$14</c:f>
              <c:numCache>
                <c:formatCode>"R$"\ #,##0.00</c:formatCode>
                <c:ptCount val="1"/>
                <c:pt idx="0">
                  <c:v>22.727287298900002</c:v>
                </c:pt>
              </c:numCache>
            </c:numRef>
          </c:val>
        </c:ser>
        <c:dLbls>
          <c:dLblPos val="outEnd"/>
          <c:showLegendKey val="0"/>
          <c:showVal val="1"/>
          <c:showCatName val="0"/>
          <c:showSerName val="0"/>
          <c:showPercent val="0"/>
          <c:showBubbleSize val="0"/>
        </c:dLbls>
        <c:gapWidth val="10"/>
        <c:overlap val="-10"/>
        <c:axId val="215337984"/>
        <c:axId val="215347968"/>
      </c:barChart>
      <c:catAx>
        <c:axId val="215337984"/>
        <c:scaling>
          <c:orientation val="minMax"/>
        </c:scaling>
        <c:delete val="1"/>
        <c:axPos val="b"/>
        <c:majorTickMark val="out"/>
        <c:minorTickMark val="none"/>
        <c:tickLblPos val="nextTo"/>
        <c:crossAx val="215347968"/>
        <c:crosses val="autoZero"/>
        <c:auto val="1"/>
        <c:lblAlgn val="ctr"/>
        <c:lblOffset val="100"/>
        <c:noMultiLvlLbl val="0"/>
      </c:catAx>
      <c:valAx>
        <c:axId val="215347968"/>
        <c:scaling>
          <c:orientation val="minMax"/>
        </c:scaling>
        <c:delete val="1"/>
        <c:axPos val="l"/>
        <c:numFmt formatCode="&quot;R$&quot;\ #,##0.00" sourceLinked="1"/>
        <c:majorTickMark val="out"/>
        <c:minorTickMark val="none"/>
        <c:tickLblPos val="nextTo"/>
        <c:crossAx val="215337984"/>
        <c:crosses val="autoZero"/>
        <c:crossBetween val="between"/>
      </c:valAx>
    </c:plotArea>
    <c:legend>
      <c:legendPos val="b"/>
      <c:layout/>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das_pro!$K$13</c:f>
              <c:strCache>
                <c:ptCount val="1"/>
                <c:pt idx="0">
                  <c:v>Pizza de Calabresa</c:v>
                </c:pt>
              </c:strCache>
            </c:strRef>
          </c:tx>
          <c:spPr>
            <a:solidFill>
              <a:srgbClr val="55B03E"/>
            </a:solidFill>
          </c:spPr>
          <c:invertIfNegative val="0"/>
          <c:val>
            <c:numRef>
              <c:f>das_pro!$N$13</c:f>
              <c:numCache>
                <c:formatCode>"R$"\ #,##0.00</c:formatCode>
                <c:ptCount val="1"/>
                <c:pt idx="0">
                  <c:v>12.522827666666668</c:v>
                </c:pt>
              </c:numCache>
            </c:numRef>
          </c:val>
        </c:ser>
        <c:ser>
          <c:idx val="1"/>
          <c:order val="1"/>
          <c:tx>
            <c:strRef>
              <c:f>das_pro!$K$14</c:f>
              <c:strCache>
                <c:ptCount val="1"/>
                <c:pt idx="0">
                  <c:v>Média</c:v>
                </c:pt>
              </c:strCache>
            </c:strRef>
          </c:tx>
          <c:spPr>
            <a:solidFill>
              <a:schemeClr val="accent1"/>
            </a:solidFill>
          </c:spPr>
          <c:invertIfNegative val="0"/>
          <c:val>
            <c:numRef>
              <c:f>das_pro!$N$14</c:f>
              <c:numCache>
                <c:formatCode>"R$"\ #,##0.00</c:formatCode>
                <c:ptCount val="1"/>
                <c:pt idx="0">
                  <c:v>12.933238900000001</c:v>
                </c:pt>
              </c:numCache>
            </c:numRef>
          </c:val>
        </c:ser>
        <c:dLbls>
          <c:dLblPos val="outEnd"/>
          <c:showLegendKey val="0"/>
          <c:showVal val="1"/>
          <c:showCatName val="0"/>
          <c:showSerName val="0"/>
          <c:showPercent val="0"/>
          <c:showBubbleSize val="0"/>
        </c:dLbls>
        <c:gapWidth val="10"/>
        <c:overlap val="-10"/>
        <c:axId val="215374464"/>
        <c:axId val="215380352"/>
      </c:barChart>
      <c:catAx>
        <c:axId val="215374464"/>
        <c:scaling>
          <c:orientation val="minMax"/>
        </c:scaling>
        <c:delete val="1"/>
        <c:axPos val="b"/>
        <c:majorTickMark val="out"/>
        <c:minorTickMark val="none"/>
        <c:tickLblPos val="nextTo"/>
        <c:crossAx val="215380352"/>
        <c:crosses val="autoZero"/>
        <c:auto val="1"/>
        <c:lblAlgn val="ctr"/>
        <c:lblOffset val="100"/>
        <c:noMultiLvlLbl val="0"/>
      </c:catAx>
      <c:valAx>
        <c:axId val="215380352"/>
        <c:scaling>
          <c:orientation val="minMax"/>
        </c:scaling>
        <c:delete val="1"/>
        <c:axPos val="l"/>
        <c:numFmt formatCode="&quot;R$&quot;\ #,##0.00" sourceLinked="1"/>
        <c:majorTickMark val="out"/>
        <c:minorTickMark val="none"/>
        <c:tickLblPos val="nextTo"/>
        <c:crossAx val="215374464"/>
        <c:crosses val="autoZero"/>
        <c:crossBetween val="between"/>
      </c:valAx>
    </c:plotArea>
    <c:legend>
      <c:legendPos val="b"/>
      <c:layout/>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das_pro!$K$13</c:f>
              <c:strCache>
                <c:ptCount val="1"/>
                <c:pt idx="0">
                  <c:v>Pizza de Calabresa</c:v>
                </c:pt>
              </c:strCache>
            </c:strRef>
          </c:tx>
          <c:spPr>
            <a:solidFill>
              <a:srgbClr val="55B03E"/>
            </a:solidFill>
          </c:spPr>
          <c:invertIfNegative val="0"/>
          <c:val>
            <c:numRef>
              <c:f>das_pro!$O$13</c:f>
              <c:numCache>
                <c:formatCode>0.00</c:formatCode>
                <c:ptCount val="1"/>
                <c:pt idx="0">
                  <c:v>0</c:v>
                </c:pt>
              </c:numCache>
            </c:numRef>
          </c:val>
        </c:ser>
        <c:ser>
          <c:idx val="1"/>
          <c:order val="1"/>
          <c:tx>
            <c:strRef>
              <c:f>das_pro!$K$14</c:f>
              <c:strCache>
                <c:ptCount val="1"/>
                <c:pt idx="0">
                  <c:v>Média</c:v>
                </c:pt>
              </c:strCache>
            </c:strRef>
          </c:tx>
          <c:spPr>
            <a:solidFill>
              <a:schemeClr val="accent1"/>
            </a:solidFill>
          </c:spPr>
          <c:invertIfNegative val="0"/>
          <c:val>
            <c:numRef>
              <c:f>das_pro!$O$14</c:f>
              <c:numCache>
                <c:formatCode>0.00</c:formatCode>
                <c:ptCount val="1"/>
                <c:pt idx="0">
                  <c:v>745.03765642185726</c:v>
                </c:pt>
              </c:numCache>
            </c:numRef>
          </c:val>
        </c:ser>
        <c:dLbls>
          <c:dLblPos val="outEnd"/>
          <c:showLegendKey val="0"/>
          <c:showVal val="1"/>
          <c:showCatName val="0"/>
          <c:showSerName val="0"/>
          <c:showPercent val="0"/>
          <c:showBubbleSize val="0"/>
        </c:dLbls>
        <c:gapWidth val="10"/>
        <c:overlap val="-10"/>
        <c:axId val="215415040"/>
        <c:axId val="215420928"/>
      </c:barChart>
      <c:catAx>
        <c:axId val="215415040"/>
        <c:scaling>
          <c:orientation val="minMax"/>
        </c:scaling>
        <c:delete val="1"/>
        <c:axPos val="b"/>
        <c:majorTickMark val="out"/>
        <c:minorTickMark val="none"/>
        <c:tickLblPos val="nextTo"/>
        <c:crossAx val="215420928"/>
        <c:crosses val="autoZero"/>
        <c:auto val="1"/>
        <c:lblAlgn val="ctr"/>
        <c:lblOffset val="100"/>
        <c:noMultiLvlLbl val="0"/>
      </c:catAx>
      <c:valAx>
        <c:axId val="215420928"/>
        <c:scaling>
          <c:orientation val="minMax"/>
        </c:scaling>
        <c:delete val="1"/>
        <c:axPos val="l"/>
        <c:numFmt formatCode="0.00" sourceLinked="1"/>
        <c:majorTickMark val="out"/>
        <c:minorTickMark val="none"/>
        <c:tickLblPos val="nextTo"/>
        <c:crossAx val="215415040"/>
        <c:crosses val="autoZero"/>
        <c:crossBetween val="between"/>
      </c:valAx>
    </c:plotArea>
    <c:legend>
      <c:legendPos val="b"/>
      <c:layout/>
      <c:overlay val="0"/>
    </c:legend>
    <c:plotVisOnly val="1"/>
    <c:dispBlanksAs val="gap"/>
    <c:showDLblsOverMax val="0"/>
  </c:chart>
  <c:spPr>
    <a:ln>
      <a:solidFill>
        <a:schemeClr val="bg1">
          <a:lumMod val="75000"/>
        </a:schemeClr>
      </a:solidFill>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11" Type="http://schemas.openxmlformats.org/officeDocument/2006/relationships/hyperlink" Target="#cad_pro!A1"/><Relationship Id="rId5" Type="http://schemas.openxmlformats.org/officeDocument/2006/relationships/hyperlink" Target="#ana_com!A1"/><Relationship Id="rId10" Type="http://schemas.openxmlformats.org/officeDocument/2006/relationships/hyperlink" Target="#cad_mp!A1"/><Relationship Id="rId4" Type="http://schemas.openxmlformats.org/officeDocument/2006/relationships/hyperlink" Target="#peq_ge!A1"/><Relationship Id="rId9" Type="http://schemas.openxmlformats.org/officeDocument/2006/relationships/hyperlink" Target="#cad_imp!A1"/></Relationships>
</file>

<file path=xl/drawings/_rels/drawing10.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 Id="rId9" Type="http://schemas.openxmlformats.org/officeDocument/2006/relationships/hyperlink" Target="#rel_ran!A1"/></Relationships>
</file>

<file path=xl/drawings/_rels/drawing11.xml.rels><?xml version="1.0" encoding="UTF-8" standalone="yes"?>
<Relationships xmlns="http://schemas.openxmlformats.org/package/2006/relationships"><Relationship Id="rId8" Type="http://schemas.openxmlformats.org/officeDocument/2006/relationships/hyperlink" Target="#ana_com!A1"/><Relationship Id="rId3" Type="http://schemas.openxmlformats.org/officeDocument/2006/relationships/chart" Target="../charts/chart3.xml"/><Relationship Id="rId7" Type="http://schemas.openxmlformats.org/officeDocument/2006/relationships/hyperlink" Target="#peq_ge!A1"/><Relationship Id="rId12" Type="http://schemas.openxmlformats.org/officeDocument/2006/relationships/hyperlink" Target="#das_pr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pre_ge!A1"/><Relationship Id="rId11" Type="http://schemas.openxmlformats.org/officeDocument/2006/relationships/hyperlink" Target="#Inicio!A1"/><Relationship Id="rId5" Type="http://schemas.openxmlformats.org/officeDocument/2006/relationships/hyperlink" Target="#cad_cf!A1"/><Relationship Id="rId10" Type="http://schemas.openxmlformats.org/officeDocument/2006/relationships/hyperlink" Target="#das_ger!A1"/><Relationship Id="rId4" Type="http://schemas.openxmlformats.org/officeDocument/2006/relationships/image" Target="../media/image1.jpg"/><Relationship Id="rId9" Type="http://schemas.openxmlformats.org/officeDocument/2006/relationships/hyperlink" Target="#rel_cen!A1"/></Relationships>
</file>

<file path=xl/drawings/_rels/drawing12.xml.rels><?xml version="1.0" encoding="UTF-8" standalone="yes"?>
<Relationships xmlns="http://schemas.openxmlformats.org/package/2006/relationships"><Relationship Id="rId8" Type="http://schemas.openxmlformats.org/officeDocument/2006/relationships/hyperlink" Target="#peq_ge!A1"/><Relationship Id="rId13" Type="http://schemas.openxmlformats.org/officeDocument/2006/relationships/hyperlink" Target="#das_pro!A1"/><Relationship Id="rId3" Type="http://schemas.openxmlformats.org/officeDocument/2006/relationships/chart" Target="../charts/chart6.xml"/><Relationship Id="rId7" Type="http://schemas.openxmlformats.org/officeDocument/2006/relationships/hyperlink" Target="#pre_ge!A1"/><Relationship Id="rId12" Type="http://schemas.openxmlformats.org/officeDocument/2006/relationships/hyperlink" Target="#Inicio!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cad_cf!A1"/><Relationship Id="rId11" Type="http://schemas.openxmlformats.org/officeDocument/2006/relationships/hyperlink" Target="#das_ger!A1"/><Relationship Id="rId5" Type="http://schemas.openxmlformats.org/officeDocument/2006/relationships/image" Target="../media/image1.jpg"/><Relationship Id="rId10" Type="http://schemas.openxmlformats.org/officeDocument/2006/relationships/hyperlink" Target="#rel_cen!A1"/><Relationship Id="rId4" Type="http://schemas.openxmlformats.org/officeDocument/2006/relationships/chart" Target="../charts/chart7.xml"/><Relationship Id="rId9" Type="http://schemas.openxmlformats.org/officeDocument/2006/relationships/hyperlink" Target="#ana_com!A1"/></Relationships>
</file>

<file path=xl/drawings/_rels/drawing13.xml.rels><?xml version="1.0" encoding="UTF-8" standalone="yes"?>
<Relationships xmlns="http://schemas.openxmlformats.org/package/2006/relationships"><Relationship Id="rId8" Type="http://schemas.openxmlformats.org/officeDocument/2006/relationships/hyperlink" Target="#Inicio!A1"/><Relationship Id="rId13" Type="http://schemas.openxmlformats.org/officeDocument/2006/relationships/hyperlink" Target="https://www.youtube.com/watch?v=ld2Rx1LZqd8&amp;list=PLrfhJOPFAvctIN5aMcvSa0g9MgxZUDNs4&amp;index=4" TargetMode="External"/><Relationship Id="rId3" Type="http://schemas.openxmlformats.org/officeDocument/2006/relationships/hyperlink" Target="#pre_ge!A1"/><Relationship Id="rId7" Type="http://schemas.openxmlformats.org/officeDocument/2006/relationships/hyperlink" Target="#das_ger!A1"/><Relationship Id="rId12" Type="http://schemas.openxmlformats.org/officeDocument/2006/relationships/hyperlink" Target="https://www.youtube.com/watch?v=QFwKjhbWPrQ&amp;list=PLrfhJOPFAvctIN5aMcvSa0g9MgxZUDNs4&amp;index=3" TargetMode="External"/><Relationship Id="rId2" Type="http://schemas.openxmlformats.org/officeDocument/2006/relationships/hyperlink" Target="#cad_cf!A1"/><Relationship Id="rId16" Type="http://schemas.openxmlformats.org/officeDocument/2006/relationships/hyperlink" Target="https://www.youtube.com/watch?v=u3-2Jw8VpzU&amp;list=PLrfhJOPFAvctIN5aMcvSa0g9MgxZUDNs4&amp;index=7" TargetMode="External"/><Relationship Id="rId1" Type="http://schemas.openxmlformats.org/officeDocument/2006/relationships/image" Target="../media/image1.jpg"/><Relationship Id="rId6" Type="http://schemas.openxmlformats.org/officeDocument/2006/relationships/hyperlink" Target="#rel_cen!A1"/><Relationship Id="rId11" Type="http://schemas.openxmlformats.org/officeDocument/2006/relationships/image" Target="../media/image2.png"/><Relationship Id="rId5" Type="http://schemas.openxmlformats.org/officeDocument/2006/relationships/hyperlink" Target="#ana_com!A1"/><Relationship Id="rId15" Type="http://schemas.openxmlformats.org/officeDocument/2006/relationships/hyperlink" Target="https://www.youtube.com/watch?v=NXlXOSN0CJE&amp;list=PLrfhJOPFAvctIN5aMcvSa0g9MgxZUDNs4&amp;index=6" TargetMode="External"/><Relationship Id="rId10" Type="http://schemas.openxmlformats.org/officeDocument/2006/relationships/hyperlink" Target="https://www.youtube.com/watch?v=i5T4LsmBREE&amp;list=PLrfhJOPFAvctIN5aMcvSa0g9MgxZUDNs4&amp;index=2" TargetMode="External"/><Relationship Id="rId4" Type="http://schemas.openxmlformats.org/officeDocument/2006/relationships/hyperlink" Target="#peq_ge!A1"/><Relationship Id="rId9" Type="http://schemas.openxmlformats.org/officeDocument/2006/relationships/hyperlink" Target="#Duvidas!A1"/><Relationship Id="rId14" Type="http://schemas.openxmlformats.org/officeDocument/2006/relationships/hyperlink" Target="https://www.youtube.com/watch?v=UE-UbkMC-qI&amp;list=PLrfhJOPFAvctIN5aMcvSa0g9MgxZUDNs4&amp;index=5" TargetMode="External"/></Relationships>
</file>

<file path=xl/drawings/_rels/drawing14.xml.rels><?xml version="1.0" encoding="UTF-8" standalone="yes"?>
<Relationships xmlns="http://schemas.openxmlformats.org/package/2006/relationships"><Relationship Id="rId8" Type="http://schemas.openxmlformats.org/officeDocument/2006/relationships/hyperlink" Target="#rel_cen!A1"/><Relationship Id="rId3" Type="http://schemas.openxmlformats.org/officeDocument/2006/relationships/image" Target="../media/image1.jpg"/><Relationship Id="rId7" Type="http://schemas.openxmlformats.org/officeDocument/2006/relationships/hyperlink" Target="#ana_com!A1"/><Relationship Id="rId2" Type="http://schemas.openxmlformats.org/officeDocument/2006/relationships/hyperlink" Target="#Duvidas!A1"/><Relationship Id="rId1" Type="http://schemas.openxmlformats.org/officeDocument/2006/relationships/hyperlink" Target="#Inicio!A1"/><Relationship Id="rId6" Type="http://schemas.openxmlformats.org/officeDocument/2006/relationships/hyperlink" Target="#peq_ge!A1"/><Relationship Id="rId5" Type="http://schemas.openxmlformats.org/officeDocument/2006/relationships/hyperlink" Target="#pre_ge!A1"/><Relationship Id="rId4" Type="http://schemas.openxmlformats.org/officeDocument/2006/relationships/hyperlink" Target="#cad_cf!A1"/><Relationship Id="rId9" Type="http://schemas.openxmlformats.org/officeDocument/2006/relationships/hyperlink" Target="#das_ger!A1"/></Relationships>
</file>

<file path=xl/drawings/_rels/drawing2.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peq_ge!A1"/><Relationship Id="rId7" Type="http://schemas.openxmlformats.org/officeDocument/2006/relationships/hyperlink" Target="#Inicio!A1"/><Relationship Id="rId2" Type="http://schemas.openxmlformats.org/officeDocument/2006/relationships/hyperlink" Target="#pre_ge!A1"/><Relationship Id="rId1" Type="http://schemas.openxmlformats.org/officeDocument/2006/relationships/hyperlink" Target="#cad_cf!A1"/><Relationship Id="rId6" Type="http://schemas.openxmlformats.org/officeDocument/2006/relationships/hyperlink" Target="#das_ger!A1"/><Relationship Id="rId11" Type="http://schemas.openxmlformats.org/officeDocument/2006/relationships/hyperlink" Target="#cad_pro!A1"/><Relationship Id="rId5" Type="http://schemas.openxmlformats.org/officeDocument/2006/relationships/hyperlink" Target="#rel_cen!A1"/><Relationship Id="rId10" Type="http://schemas.openxmlformats.org/officeDocument/2006/relationships/hyperlink" Target="#cad_mp!A1"/><Relationship Id="rId4" Type="http://schemas.openxmlformats.org/officeDocument/2006/relationships/hyperlink" Target="#ana_com!A1"/><Relationship Id="rId9" Type="http://schemas.openxmlformats.org/officeDocument/2006/relationships/hyperlink" Target="#cad_imp!A1"/></Relationships>
</file>

<file path=xl/drawings/_rels/drawing3.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peq_ge!A1"/><Relationship Id="rId7" Type="http://schemas.openxmlformats.org/officeDocument/2006/relationships/hyperlink" Target="#Inicio!A1"/><Relationship Id="rId2" Type="http://schemas.openxmlformats.org/officeDocument/2006/relationships/hyperlink" Target="#pre_ge!A1"/><Relationship Id="rId1" Type="http://schemas.openxmlformats.org/officeDocument/2006/relationships/hyperlink" Target="#cad_cf!A1"/><Relationship Id="rId6" Type="http://schemas.openxmlformats.org/officeDocument/2006/relationships/hyperlink" Target="#das_ger!A1"/><Relationship Id="rId11" Type="http://schemas.openxmlformats.org/officeDocument/2006/relationships/hyperlink" Target="#cad_pro!A1"/><Relationship Id="rId5" Type="http://schemas.openxmlformats.org/officeDocument/2006/relationships/hyperlink" Target="#rel_cen!A1"/><Relationship Id="rId10" Type="http://schemas.openxmlformats.org/officeDocument/2006/relationships/hyperlink" Target="#cad_mp!A1"/><Relationship Id="rId4" Type="http://schemas.openxmlformats.org/officeDocument/2006/relationships/hyperlink" Target="#ana_com!A1"/><Relationship Id="rId9" Type="http://schemas.openxmlformats.org/officeDocument/2006/relationships/hyperlink" Target="#cad_imp!A1"/></Relationships>
</file>

<file path=xl/drawings/_rels/drawing4.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peq_ge!A1"/><Relationship Id="rId7" Type="http://schemas.openxmlformats.org/officeDocument/2006/relationships/hyperlink" Target="#Inicio!A1"/><Relationship Id="rId2" Type="http://schemas.openxmlformats.org/officeDocument/2006/relationships/hyperlink" Target="#pre_ge!A1"/><Relationship Id="rId1" Type="http://schemas.openxmlformats.org/officeDocument/2006/relationships/hyperlink" Target="#cad_cf!A1"/><Relationship Id="rId6" Type="http://schemas.openxmlformats.org/officeDocument/2006/relationships/hyperlink" Target="#das_ger!A1"/><Relationship Id="rId11" Type="http://schemas.openxmlformats.org/officeDocument/2006/relationships/hyperlink" Target="#cad_pro!A1"/><Relationship Id="rId5" Type="http://schemas.openxmlformats.org/officeDocument/2006/relationships/hyperlink" Target="#rel_cen!A1"/><Relationship Id="rId10" Type="http://schemas.openxmlformats.org/officeDocument/2006/relationships/hyperlink" Target="#cad_mp!A1"/><Relationship Id="rId4" Type="http://schemas.openxmlformats.org/officeDocument/2006/relationships/hyperlink" Target="#ana_com!A1"/><Relationship Id="rId9" Type="http://schemas.openxmlformats.org/officeDocument/2006/relationships/hyperlink" Target="#cad_imp!A1"/></Relationships>
</file>

<file path=xl/drawings/_rels/drawing5.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s>
</file>

<file path=xl/drawings/_rels/drawing6.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 Id="rId9" Type="http://schemas.openxmlformats.org/officeDocument/2006/relationships/hyperlink" Target="#peq_pro!A1"/></Relationships>
</file>

<file path=xl/drawings/_rels/drawing7.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 Id="rId9" Type="http://schemas.openxmlformats.org/officeDocument/2006/relationships/hyperlink" Target="#peq_pro!A1"/></Relationships>
</file>

<file path=xl/drawings/_rels/drawing8.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s>
</file>

<file path=xl/drawings/_rels/drawing9.xml.rels><?xml version="1.0" encoding="UTF-8" standalone="yes"?>
<Relationships xmlns="http://schemas.openxmlformats.org/package/2006/relationships"><Relationship Id="rId8" Type="http://schemas.openxmlformats.org/officeDocument/2006/relationships/hyperlink" Target="#Inicio!A1"/><Relationship Id="rId3" Type="http://schemas.openxmlformats.org/officeDocument/2006/relationships/hyperlink" Target="#pre_ge!A1"/><Relationship Id="rId7" Type="http://schemas.openxmlformats.org/officeDocument/2006/relationships/hyperlink" Target="#das_ger!A1"/><Relationship Id="rId2" Type="http://schemas.openxmlformats.org/officeDocument/2006/relationships/hyperlink" Target="#cad_cf!A1"/><Relationship Id="rId1" Type="http://schemas.openxmlformats.org/officeDocument/2006/relationships/image" Target="../media/image1.jpg"/><Relationship Id="rId6" Type="http://schemas.openxmlformats.org/officeDocument/2006/relationships/hyperlink" Target="#rel_cen!A1"/><Relationship Id="rId5" Type="http://schemas.openxmlformats.org/officeDocument/2006/relationships/hyperlink" Target="#ana_com!A1"/><Relationship Id="rId4" Type="http://schemas.openxmlformats.org/officeDocument/2006/relationships/hyperlink" Target="#peq_ge!A1"/><Relationship Id="rId9" Type="http://schemas.openxmlformats.org/officeDocument/2006/relationships/hyperlink" Target="#rel_ran!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638022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1933571</xdr:colOff>
      <xdr:row>0</xdr:row>
      <xdr:rowOff>0</xdr:rowOff>
    </xdr:from>
    <xdr:to>
      <xdr:col>3</xdr:col>
      <xdr:colOff>323846</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CADASTRO</a:t>
          </a:r>
        </a:p>
      </xdr:txBody>
    </xdr:sp>
    <xdr:clientData/>
  </xdr:twoCellAnchor>
  <xdr:twoCellAnchor editAs="absolute">
    <xdr:from>
      <xdr:col>3</xdr:col>
      <xdr:colOff>371471</xdr:colOff>
      <xdr:row>0</xdr:row>
      <xdr:rowOff>0</xdr:rowOff>
    </xdr:from>
    <xdr:to>
      <xdr:col>4</xdr:col>
      <xdr:colOff>361946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419096</xdr:colOff>
      <xdr:row>0</xdr:row>
      <xdr:rowOff>0</xdr:rowOff>
    </xdr:from>
    <xdr:to>
      <xdr:col>4</xdr:col>
      <xdr:colOff>1371596</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4</xdr:col>
      <xdr:colOff>1438271</xdr:colOff>
      <xdr:row>0</xdr:row>
      <xdr:rowOff>0</xdr:rowOff>
    </xdr:from>
    <xdr:to>
      <xdr:col>4</xdr:col>
      <xdr:colOff>2518271</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4</xdr:col>
      <xdr:colOff>2571746</xdr:colOff>
      <xdr:row>0</xdr:row>
      <xdr:rowOff>0</xdr:rowOff>
    </xdr:from>
    <xdr:to>
      <xdr:col>4</xdr:col>
      <xdr:colOff>3524246</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4</xdr:col>
      <xdr:colOff>3600446</xdr:colOff>
      <xdr:row>0</xdr:row>
      <xdr:rowOff>0</xdr:rowOff>
    </xdr:from>
    <xdr:to>
      <xdr:col>8</xdr:col>
      <xdr:colOff>314321</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8</xdr:col>
      <xdr:colOff>380996</xdr:colOff>
      <xdr:row>0</xdr:row>
      <xdr:rowOff>0</xdr:rowOff>
    </xdr:from>
    <xdr:to>
      <xdr:col>10</xdr:col>
      <xdr:colOff>114296</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1933571</xdr:colOff>
      <xdr:row>1</xdr:row>
      <xdr:rowOff>38100</xdr:rowOff>
    </xdr:from>
    <xdr:to>
      <xdr:col>3</xdr:col>
      <xdr:colOff>323846</xdr:colOff>
      <xdr:row>2</xdr:row>
      <xdr:rowOff>47775</xdr:rowOff>
    </xdr:to>
    <xdr:sp macro="" textlink="">
      <xdr:nvSpPr>
        <xdr:cNvPr id="20" name="Retângulo 19">
          <a:hlinkClick xmlns:r="http://schemas.openxmlformats.org/officeDocument/2006/relationships" r:id="rId2"/>
        </xdr:cNvPr>
        <xdr:cNvSpPr/>
      </xdr:nvSpPr>
      <xdr:spPr>
        <a:xfrm>
          <a:off x="2495546"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Custos Fixos</a:t>
          </a:r>
        </a:p>
      </xdr:txBody>
    </xdr:sp>
    <xdr:clientData/>
  </xdr:twoCellAnchor>
  <xdr:twoCellAnchor editAs="absolute">
    <xdr:from>
      <xdr:col>3</xdr:col>
      <xdr:colOff>409575</xdr:colOff>
      <xdr:row>1</xdr:row>
      <xdr:rowOff>38100</xdr:rowOff>
    </xdr:from>
    <xdr:to>
      <xdr:col>4</xdr:col>
      <xdr:colOff>400050</xdr:colOff>
      <xdr:row>2</xdr:row>
      <xdr:rowOff>47775</xdr:rowOff>
    </xdr:to>
    <xdr:sp macro="" textlink="">
      <xdr:nvSpPr>
        <xdr:cNvPr id="21" name="Retângulo 20">
          <a:hlinkClick xmlns:r="http://schemas.openxmlformats.org/officeDocument/2006/relationships" r:id="rId9"/>
        </xdr:cNvPr>
        <xdr:cNvSpPr/>
      </xdr:nvSpPr>
      <xdr:spPr>
        <a:xfrm>
          <a:off x="3533775"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Impostos</a:t>
          </a:r>
        </a:p>
      </xdr:txBody>
    </xdr:sp>
    <xdr:clientData/>
  </xdr:twoCellAnchor>
  <xdr:twoCellAnchor editAs="absolute">
    <xdr:from>
      <xdr:col>4</xdr:col>
      <xdr:colOff>466725</xdr:colOff>
      <xdr:row>1</xdr:row>
      <xdr:rowOff>38100</xdr:rowOff>
    </xdr:from>
    <xdr:to>
      <xdr:col>4</xdr:col>
      <xdr:colOff>1419225</xdr:colOff>
      <xdr:row>2</xdr:row>
      <xdr:rowOff>47775</xdr:rowOff>
    </xdr:to>
    <xdr:sp macro="" textlink="">
      <xdr:nvSpPr>
        <xdr:cNvPr id="22" name="Retângulo 21">
          <a:hlinkClick xmlns:r="http://schemas.openxmlformats.org/officeDocument/2006/relationships" r:id="rId10"/>
        </xdr:cNvPr>
        <xdr:cNvSpPr/>
      </xdr:nvSpPr>
      <xdr:spPr>
        <a:xfrm>
          <a:off x="455295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Matéria-prima</a:t>
          </a:r>
        </a:p>
      </xdr:txBody>
    </xdr:sp>
    <xdr:clientData/>
  </xdr:twoCellAnchor>
  <xdr:twoCellAnchor editAs="absolute">
    <xdr:from>
      <xdr:col>4</xdr:col>
      <xdr:colOff>1476375</xdr:colOff>
      <xdr:row>1</xdr:row>
      <xdr:rowOff>38100</xdr:rowOff>
    </xdr:from>
    <xdr:to>
      <xdr:col>4</xdr:col>
      <xdr:colOff>2428875</xdr:colOff>
      <xdr:row>2</xdr:row>
      <xdr:rowOff>47775</xdr:rowOff>
    </xdr:to>
    <xdr:sp macro="" textlink="">
      <xdr:nvSpPr>
        <xdr:cNvPr id="23" name="Retângulo 22">
          <a:hlinkClick xmlns:r="http://schemas.openxmlformats.org/officeDocument/2006/relationships" r:id="rId11"/>
        </xdr:cNvPr>
        <xdr:cNvSpPr/>
      </xdr:nvSpPr>
      <xdr:spPr>
        <a:xfrm>
          <a:off x="556260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Produto</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533396</xdr:colOff>
      <xdr:row>0</xdr:row>
      <xdr:rowOff>0</xdr:rowOff>
    </xdr:from>
    <xdr:to>
      <xdr:col>4</xdr:col>
      <xdr:colOff>180971</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4</xdr:col>
      <xdr:colOff>228596</xdr:colOff>
      <xdr:row>0</xdr:row>
      <xdr:rowOff>0</xdr:rowOff>
    </xdr:from>
    <xdr:to>
      <xdr:col>4</xdr:col>
      <xdr:colOff>1181096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1238246</xdr:colOff>
      <xdr:row>0</xdr:row>
      <xdr:rowOff>0</xdr:rowOff>
    </xdr:from>
    <xdr:to>
      <xdr:col>5</xdr:col>
      <xdr:colOff>409571</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5</xdr:col>
      <xdr:colOff>476246</xdr:colOff>
      <xdr:row>0</xdr:row>
      <xdr:rowOff>0</xdr:rowOff>
    </xdr:from>
    <xdr:to>
      <xdr:col>7</xdr:col>
      <xdr:colOff>251321</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7</xdr:col>
      <xdr:colOff>304796</xdr:colOff>
      <xdr:row>0</xdr:row>
      <xdr:rowOff>0</xdr:rowOff>
    </xdr:from>
    <xdr:to>
      <xdr:col>7</xdr:col>
      <xdr:colOff>1257296</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RELATÓRIO</a:t>
          </a:r>
        </a:p>
      </xdr:txBody>
    </xdr:sp>
    <xdr:clientData/>
  </xdr:twoCellAnchor>
  <xdr:twoCellAnchor editAs="absolute">
    <xdr:from>
      <xdr:col>7</xdr:col>
      <xdr:colOff>1333496</xdr:colOff>
      <xdr:row>0</xdr:row>
      <xdr:rowOff>0</xdr:rowOff>
    </xdr:from>
    <xdr:to>
      <xdr:col>8</xdr:col>
      <xdr:colOff>504821</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8</xdr:col>
      <xdr:colOff>571496</xdr:colOff>
      <xdr:row>0</xdr:row>
      <xdr:rowOff>0</xdr:rowOff>
    </xdr:from>
    <xdr:to>
      <xdr:col>10</xdr:col>
      <xdr:colOff>219071</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533396</xdr:colOff>
      <xdr:row>1</xdr:row>
      <xdr:rowOff>38100</xdr:rowOff>
    </xdr:from>
    <xdr:to>
      <xdr:col>4</xdr:col>
      <xdr:colOff>180971</xdr:colOff>
      <xdr:row>2</xdr:row>
      <xdr:rowOff>47775</xdr:rowOff>
    </xdr:to>
    <xdr:sp macro="" textlink="">
      <xdr:nvSpPr>
        <xdr:cNvPr id="20" name="Retângulo 19">
          <a:hlinkClick xmlns:r="http://schemas.openxmlformats.org/officeDocument/2006/relationships" r:id="rId6"/>
        </xdr:cNvPr>
        <xdr:cNvSpPr/>
      </xdr:nvSpPr>
      <xdr:spPr>
        <a:xfrm>
          <a:off x="2495546"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Vendas</a:t>
          </a:r>
        </a:p>
      </xdr:txBody>
    </xdr:sp>
    <xdr:clientData/>
  </xdr:twoCellAnchor>
  <xdr:twoCellAnchor editAs="absolute">
    <xdr:from>
      <xdr:col>4</xdr:col>
      <xdr:colOff>276229</xdr:colOff>
      <xdr:row>1</xdr:row>
      <xdr:rowOff>38100</xdr:rowOff>
    </xdr:from>
    <xdr:to>
      <xdr:col>4</xdr:col>
      <xdr:colOff>1228729</xdr:colOff>
      <xdr:row>2</xdr:row>
      <xdr:rowOff>47775</xdr:rowOff>
    </xdr:to>
    <xdr:sp macro="" textlink="">
      <xdr:nvSpPr>
        <xdr:cNvPr id="21" name="Retângulo 20">
          <a:hlinkClick xmlns:r="http://schemas.openxmlformats.org/officeDocument/2006/relationships" r:id="rId9"/>
        </xdr:cNvPr>
        <xdr:cNvSpPr/>
      </xdr:nvSpPr>
      <xdr:spPr>
        <a:xfrm>
          <a:off x="3543304"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Rancking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38099</xdr:colOff>
      <xdr:row>8</xdr:row>
      <xdr:rowOff>57150</xdr:rowOff>
    </xdr:from>
    <xdr:to>
      <xdr:col>4</xdr:col>
      <xdr:colOff>1555274</xdr:colOff>
      <xdr:row>27</xdr:row>
      <xdr:rowOff>37650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85725</xdr:colOff>
      <xdr:row>8</xdr:row>
      <xdr:rowOff>57150</xdr:rowOff>
    </xdr:from>
    <xdr:to>
      <xdr:col>10</xdr:col>
      <xdr:colOff>850425</xdr:colOff>
      <xdr:row>27</xdr:row>
      <xdr:rowOff>37650</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19050</xdr:colOff>
      <xdr:row>8</xdr:row>
      <xdr:rowOff>57150</xdr:rowOff>
    </xdr:from>
    <xdr:to>
      <xdr:col>15</xdr:col>
      <xdr:colOff>231300</xdr:colOff>
      <xdr:row>27</xdr:row>
      <xdr:rowOff>37650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0</xdr:row>
      <xdr:rowOff>0</xdr:rowOff>
    </xdr:from>
    <xdr:to>
      <xdr:col>1</xdr:col>
      <xdr:colOff>1019022</xdr:colOff>
      <xdr:row>1</xdr:row>
      <xdr:rowOff>15000</xdr:rowOff>
    </xdr:to>
    <xdr:pic>
      <xdr:nvPicPr>
        <xdr:cNvPr id="15" name="Imagem 1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57146</xdr:colOff>
      <xdr:row>0</xdr:row>
      <xdr:rowOff>0</xdr:rowOff>
    </xdr:from>
    <xdr:to>
      <xdr:col>4</xdr:col>
      <xdr:colOff>781046</xdr:colOff>
      <xdr:row>1</xdr:row>
      <xdr:rowOff>9525</xdr:rowOff>
    </xdr:to>
    <xdr:sp macro="" textlink="">
      <xdr:nvSpPr>
        <xdr:cNvPr id="16" name="Retângulo 15">
          <a:hlinkClick xmlns:r="http://schemas.openxmlformats.org/officeDocument/2006/relationships" r:id="rId5"/>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4</xdr:col>
      <xdr:colOff>828671</xdr:colOff>
      <xdr:row>0</xdr:row>
      <xdr:rowOff>0</xdr:rowOff>
    </xdr:from>
    <xdr:to>
      <xdr:col>5</xdr:col>
      <xdr:colOff>219071</xdr:colOff>
      <xdr:row>1</xdr:row>
      <xdr:rowOff>9525</xdr:rowOff>
    </xdr:to>
    <xdr:sp macro="" textlink="">
      <xdr:nvSpPr>
        <xdr:cNvPr id="17" name="Retângulo 16">
          <a:hlinkClick xmlns:r="http://schemas.openxmlformats.org/officeDocument/2006/relationships" r:id="rId6"/>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5</xdr:col>
      <xdr:colOff>276221</xdr:colOff>
      <xdr:row>0</xdr:row>
      <xdr:rowOff>0</xdr:rowOff>
    </xdr:from>
    <xdr:to>
      <xdr:col>7</xdr:col>
      <xdr:colOff>361946</xdr:colOff>
      <xdr:row>1</xdr:row>
      <xdr:rowOff>9525</xdr:rowOff>
    </xdr:to>
    <xdr:sp macro="" textlink="">
      <xdr:nvSpPr>
        <xdr:cNvPr id="18" name="Retângulo 17">
          <a:hlinkClick xmlns:r="http://schemas.openxmlformats.org/officeDocument/2006/relationships" r:id="rId7"/>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7</xdr:col>
      <xdr:colOff>428621</xdr:colOff>
      <xdr:row>0</xdr:row>
      <xdr:rowOff>0</xdr:rowOff>
    </xdr:from>
    <xdr:to>
      <xdr:col>8</xdr:col>
      <xdr:colOff>3671</xdr:colOff>
      <xdr:row>1</xdr:row>
      <xdr:rowOff>9525</xdr:rowOff>
    </xdr:to>
    <xdr:sp macro="" textlink="">
      <xdr:nvSpPr>
        <xdr:cNvPr id="19" name="Retângulo 18">
          <a:hlinkClick xmlns:r="http://schemas.openxmlformats.org/officeDocument/2006/relationships" r:id="rId8"/>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8</xdr:col>
      <xdr:colOff>57146</xdr:colOff>
      <xdr:row>0</xdr:row>
      <xdr:rowOff>0</xdr:rowOff>
    </xdr:from>
    <xdr:to>
      <xdr:col>10</xdr:col>
      <xdr:colOff>142871</xdr:colOff>
      <xdr:row>1</xdr:row>
      <xdr:rowOff>9525</xdr:rowOff>
    </xdr:to>
    <xdr:sp macro="" textlink="">
      <xdr:nvSpPr>
        <xdr:cNvPr id="20" name="Retângulo 19">
          <a:hlinkClick xmlns:r="http://schemas.openxmlformats.org/officeDocument/2006/relationships" r:id="rId9"/>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10</xdr:col>
      <xdr:colOff>219071</xdr:colOff>
      <xdr:row>0</xdr:row>
      <xdr:rowOff>0</xdr:rowOff>
    </xdr:from>
    <xdr:to>
      <xdr:col>11</xdr:col>
      <xdr:colOff>266696</xdr:colOff>
      <xdr:row>1</xdr:row>
      <xdr:rowOff>9525</xdr:rowOff>
    </xdr:to>
    <xdr:sp macro="" textlink="">
      <xdr:nvSpPr>
        <xdr:cNvPr id="21" name="Retângulo 20">
          <a:hlinkClick xmlns:r="http://schemas.openxmlformats.org/officeDocument/2006/relationships" r:id="rId10"/>
        </xdr:cNvPr>
        <xdr:cNvSpPr/>
      </xdr:nvSpPr>
      <xdr:spPr>
        <a:xfrm>
          <a:off x="768667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DASHBOARD</a:t>
          </a:r>
        </a:p>
      </xdr:txBody>
    </xdr:sp>
    <xdr:clientData/>
  </xdr:twoCellAnchor>
  <xdr:twoCellAnchor editAs="absolute">
    <xdr:from>
      <xdr:col>11</xdr:col>
      <xdr:colOff>333371</xdr:colOff>
      <xdr:row>0</xdr:row>
      <xdr:rowOff>0</xdr:rowOff>
    </xdr:from>
    <xdr:to>
      <xdr:col>11</xdr:col>
      <xdr:colOff>1285871</xdr:colOff>
      <xdr:row>1</xdr:row>
      <xdr:rowOff>9525</xdr:rowOff>
    </xdr:to>
    <xdr:sp macro="" textlink="">
      <xdr:nvSpPr>
        <xdr:cNvPr id="22" name="Retângulo 21">
          <a:hlinkClick xmlns:r="http://schemas.openxmlformats.org/officeDocument/2006/relationships" r:id="rId11"/>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57146</xdr:colOff>
      <xdr:row>1</xdr:row>
      <xdr:rowOff>38100</xdr:rowOff>
    </xdr:from>
    <xdr:to>
      <xdr:col>4</xdr:col>
      <xdr:colOff>781046</xdr:colOff>
      <xdr:row>2</xdr:row>
      <xdr:rowOff>47775</xdr:rowOff>
    </xdr:to>
    <xdr:sp macro="" textlink="">
      <xdr:nvSpPr>
        <xdr:cNvPr id="23" name="Retângulo 22">
          <a:hlinkClick xmlns:r="http://schemas.openxmlformats.org/officeDocument/2006/relationships" r:id="rId10"/>
        </xdr:cNvPr>
        <xdr:cNvSpPr/>
      </xdr:nvSpPr>
      <xdr:spPr>
        <a:xfrm>
          <a:off x="2495546"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Geral</a:t>
          </a:r>
        </a:p>
      </xdr:txBody>
    </xdr:sp>
    <xdr:clientData/>
  </xdr:twoCellAnchor>
  <xdr:twoCellAnchor editAs="absolute">
    <xdr:from>
      <xdr:col>4</xdr:col>
      <xdr:colOff>885825</xdr:colOff>
      <xdr:row>1</xdr:row>
      <xdr:rowOff>38100</xdr:rowOff>
    </xdr:from>
    <xdr:to>
      <xdr:col>5</xdr:col>
      <xdr:colOff>276225</xdr:colOff>
      <xdr:row>2</xdr:row>
      <xdr:rowOff>47775</xdr:rowOff>
    </xdr:to>
    <xdr:sp macro="" textlink="">
      <xdr:nvSpPr>
        <xdr:cNvPr id="24" name="Retângulo 23">
          <a:hlinkClick xmlns:r="http://schemas.openxmlformats.org/officeDocument/2006/relationships" r:id="rId12"/>
        </xdr:cNvPr>
        <xdr:cNvSpPr/>
      </xdr:nvSpPr>
      <xdr:spPr>
        <a:xfrm>
          <a:off x="3552825"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Produto</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7</xdr:row>
      <xdr:rowOff>85725</xdr:rowOff>
    </xdr:from>
    <xdr:to>
      <xdr:col>1</xdr:col>
      <xdr:colOff>2865149</xdr:colOff>
      <xdr:row>19</xdr:row>
      <xdr:rowOff>28125</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38100</xdr:colOff>
      <xdr:row>7</xdr:row>
      <xdr:rowOff>85725</xdr:rowOff>
    </xdr:from>
    <xdr:to>
      <xdr:col>3</xdr:col>
      <xdr:colOff>2846100</xdr:colOff>
      <xdr:row>19</xdr:row>
      <xdr:rowOff>28125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38100</xdr:colOff>
      <xdr:row>7</xdr:row>
      <xdr:rowOff>85725</xdr:rowOff>
    </xdr:from>
    <xdr:to>
      <xdr:col>5</xdr:col>
      <xdr:colOff>2846100</xdr:colOff>
      <xdr:row>19</xdr:row>
      <xdr:rowOff>28125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38100</xdr:colOff>
      <xdr:row>7</xdr:row>
      <xdr:rowOff>85725</xdr:rowOff>
    </xdr:from>
    <xdr:to>
      <xdr:col>7</xdr:col>
      <xdr:colOff>2846100</xdr:colOff>
      <xdr:row>19</xdr:row>
      <xdr:rowOff>28125</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0</xdr:row>
      <xdr:rowOff>0</xdr:rowOff>
    </xdr:from>
    <xdr:to>
      <xdr:col>1</xdr:col>
      <xdr:colOff>1019022</xdr:colOff>
      <xdr:row>1</xdr:row>
      <xdr:rowOff>15000</xdr:rowOff>
    </xdr:to>
    <xdr:pic>
      <xdr:nvPicPr>
        <xdr:cNvPr id="19" name="Imagem 18"/>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1</xdr:col>
      <xdr:colOff>2314571</xdr:colOff>
      <xdr:row>0</xdr:row>
      <xdr:rowOff>0</xdr:rowOff>
    </xdr:from>
    <xdr:to>
      <xdr:col>3</xdr:col>
      <xdr:colOff>171446</xdr:colOff>
      <xdr:row>1</xdr:row>
      <xdr:rowOff>9525</xdr:rowOff>
    </xdr:to>
    <xdr:sp macro="" textlink="">
      <xdr:nvSpPr>
        <xdr:cNvPr id="20" name="Retângulo 19">
          <a:hlinkClick xmlns:r="http://schemas.openxmlformats.org/officeDocument/2006/relationships" r:id="rId6"/>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3</xdr:col>
      <xdr:colOff>219071</xdr:colOff>
      <xdr:row>0</xdr:row>
      <xdr:rowOff>0</xdr:rowOff>
    </xdr:from>
    <xdr:to>
      <xdr:col>3</xdr:col>
      <xdr:colOff>1171571</xdr:colOff>
      <xdr:row>1</xdr:row>
      <xdr:rowOff>9525</xdr:rowOff>
    </xdr:to>
    <xdr:sp macro="" textlink="">
      <xdr:nvSpPr>
        <xdr:cNvPr id="21" name="Retângulo 20">
          <a:hlinkClick xmlns:r="http://schemas.openxmlformats.org/officeDocument/2006/relationships" r:id="rId7"/>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3</xdr:col>
      <xdr:colOff>1228721</xdr:colOff>
      <xdr:row>0</xdr:row>
      <xdr:rowOff>0</xdr:rowOff>
    </xdr:from>
    <xdr:to>
      <xdr:col>3</xdr:col>
      <xdr:colOff>2181221</xdr:colOff>
      <xdr:row>1</xdr:row>
      <xdr:rowOff>9525</xdr:rowOff>
    </xdr:to>
    <xdr:sp macro="" textlink="">
      <xdr:nvSpPr>
        <xdr:cNvPr id="22" name="Retângulo 21">
          <a:hlinkClick xmlns:r="http://schemas.openxmlformats.org/officeDocument/2006/relationships" r:id="rId8"/>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3</xdr:col>
      <xdr:colOff>2247896</xdr:colOff>
      <xdr:row>0</xdr:row>
      <xdr:rowOff>0</xdr:rowOff>
    </xdr:from>
    <xdr:to>
      <xdr:col>5</xdr:col>
      <xdr:colOff>232271</xdr:colOff>
      <xdr:row>1</xdr:row>
      <xdr:rowOff>9525</xdr:rowOff>
    </xdr:to>
    <xdr:sp macro="" textlink="">
      <xdr:nvSpPr>
        <xdr:cNvPr id="23" name="Retângulo 22">
          <a:hlinkClick xmlns:r="http://schemas.openxmlformats.org/officeDocument/2006/relationships" r:id="rId9"/>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5</xdr:col>
      <xdr:colOff>285746</xdr:colOff>
      <xdr:row>0</xdr:row>
      <xdr:rowOff>0</xdr:rowOff>
    </xdr:from>
    <xdr:to>
      <xdr:col>5</xdr:col>
      <xdr:colOff>1238246</xdr:colOff>
      <xdr:row>1</xdr:row>
      <xdr:rowOff>9525</xdr:rowOff>
    </xdr:to>
    <xdr:sp macro="" textlink="">
      <xdr:nvSpPr>
        <xdr:cNvPr id="24" name="Retângulo 23">
          <a:hlinkClick xmlns:r="http://schemas.openxmlformats.org/officeDocument/2006/relationships" r:id="rId10"/>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5</xdr:col>
      <xdr:colOff>1314446</xdr:colOff>
      <xdr:row>0</xdr:row>
      <xdr:rowOff>0</xdr:rowOff>
    </xdr:from>
    <xdr:to>
      <xdr:col>5</xdr:col>
      <xdr:colOff>2266946</xdr:colOff>
      <xdr:row>1</xdr:row>
      <xdr:rowOff>9525</xdr:rowOff>
    </xdr:to>
    <xdr:sp macro="" textlink="">
      <xdr:nvSpPr>
        <xdr:cNvPr id="25" name="Retângulo 24">
          <a:hlinkClick xmlns:r="http://schemas.openxmlformats.org/officeDocument/2006/relationships" r:id="rId11"/>
        </xdr:cNvPr>
        <xdr:cNvSpPr/>
      </xdr:nvSpPr>
      <xdr:spPr>
        <a:xfrm>
          <a:off x="768667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DASHBOARD</a:t>
          </a:r>
        </a:p>
      </xdr:txBody>
    </xdr:sp>
    <xdr:clientData/>
  </xdr:twoCellAnchor>
  <xdr:twoCellAnchor editAs="absolute">
    <xdr:from>
      <xdr:col>5</xdr:col>
      <xdr:colOff>2333621</xdr:colOff>
      <xdr:row>0</xdr:row>
      <xdr:rowOff>0</xdr:rowOff>
    </xdr:from>
    <xdr:to>
      <xdr:col>7</xdr:col>
      <xdr:colOff>142871</xdr:colOff>
      <xdr:row>1</xdr:row>
      <xdr:rowOff>9525</xdr:rowOff>
    </xdr:to>
    <xdr:sp macro="" textlink="">
      <xdr:nvSpPr>
        <xdr:cNvPr id="26" name="Retângulo 25">
          <a:hlinkClick xmlns:r="http://schemas.openxmlformats.org/officeDocument/2006/relationships" r:id="rId12"/>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1</xdr:col>
      <xdr:colOff>2305050</xdr:colOff>
      <xdr:row>1</xdr:row>
      <xdr:rowOff>38100</xdr:rowOff>
    </xdr:from>
    <xdr:to>
      <xdr:col>3</xdr:col>
      <xdr:colOff>161925</xdr:colOff>
      <xdr:row>2</xdr:row>
      <xdr:rowOff>47775</xdr:rowOff>
    </xdr:to>
    <xdr:sp macro="" textlink="">
      <xdr:nvSpPr>
        <xdr:cNvPr id="27" name="Retângulo 26">
          <a:hlinkClick xmlns:r="http://schemas.openxmlformats.org/officeDocument/2006/relationships" r:id="rId11"/>
        </xdr:cNvPr>
        <xdr:cNvSpPr/>
      </xdr:nvSpPr>
      <xdr:spPr>
        <a:xfrm>
          <a:off x="2486025"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Geral</a:t>
          </a:r>
        </a:p>
      </xdr:txBody>
    </xdr:sp>
    <xdr:clientData/>
  </xdr:twoCellAnchor>
  <xdr:twoCellAnchor editAs="absolute">
    <xdr:from>
      <xdr:col>3</xdr:col>
      <xdr:colOff>266704</xdr:colOff>
      <xdr:row>1</xdr:row>
      <xdr:rowOff>38100</xdr:rowOff>
    </xdr:from>
    <xdr:to>
      <xdr:col>3</xdr:col>
      <xdr:colOff>1219204</xdr:colOff>
      <xdr:row>2</xdr:row>
      <xdr:rowOff>47775</xdr:rowOff>
    </xdr:to>
    <xdr:sp macro="" textlink="">
      <xdr:nvSpPr>
        <xdr:cNvPr id="28" name="Retângulo 27">
          <a:hlinkClick xmlns:r="http://schemas.openxmlformats.org/officeDocument/2006/relationships" r:id="rId13"/>
        </xdr:cNvPr>
        <xdr:cNvSpPr/>
      </xdr:nvSpPr>
      <xdr:spPr>
        <a:xfrm>
          <a:off x="3543304"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Produto</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2" name="Imagem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3</xdr:col>
      <xdr:colOff>219071</xdr:colOff>
      <xdr:row>0</xdr:row>
      <xdr:rowOff>0</xdr:rowOff>
    </xdr:from>
    <xdr:to>
      <xdr:col>4</xdr:col>
      <xdr:colOff>561971</xdr:colOff>
      <xdr:row>1</xdr:row>
      <xdr:rowOff>9525</xdr:rowOff>
    </xdr:to>
    <xdr:sp macro="" textlink="">
      <xdr:nvSpPr>
        <xdr:cNvPr id="3" name="Retângulo 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4</xdr:col>
      <xdr:colOff>609596</xdr:colOff>
      <xdr:row>0</xdr:row>
      <xdr:rowOff>0</xdr:rowOff>
    </xdr:from>
    <xdr:to>
      <xdr:col>6</xdr:col>
      <xdr:colOff>342896</xdr:colOff>
      <xdr:row>1</xdr:row>
      <xdr:rowOff>9525</xdr:rowOff>
    </xdr:to>
    <xdr:sp macro="" textlink="">
      <xdr:nvSpPr>
        <xdr:cNvPr id="4" name="Retângulo 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6</xdr:col>
      <xdr:colOff>400046</xdr:colOff>
      <xdr:row>0</xdr:row>
      <xdr:rowOff>0</xdr:rowOff>
    </xdr:from>
    <xdr:to>
      <xdr:col>8</xdr:col>
      <xdr:colOff>133346</xdr:colOff>
      <xdr:row>1</xdr:row>
      <xdr:rowOff>9525</xdr:rowOff>
    </xdr:to>
    <xdr:sp macro="" textlink="">
      <xdr:nvSpPr>
        <xdr:cNvPr id="5" name="Retângulo 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8</xdr:col>
      <xdr:colOff>200021</xdr:colOff>
      <xdr:row>0</xdr:row>
      <xdr:rowOff>0</xdr:rowOff>
    </xdr:from>
    <xdr:to>
      <xdr:col>10</xdr:col>
      <xdr:colOff>60821</xdr:colOff>
      <xdr:row>1</xdr:row>
      <xdr:rowOff>9525</xdr:rowOff>
    </xdr:to>
    <xdr:sp macro="" textlink="">
      <xdr:nvSpPr>
        <xdr:cNvPr id="6" name="Retângulo 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10</xdr:col>
      <xdr:colOff>114296</xdr:colOff>
      <xdr:row>0</xdr:row>
      <xdr:rowOff>0</xdr:rowOff>
    </xdr:from>
    <xdr:to>
      <xdr:col>11</xdr:col>
      <xdr:colOff>457196</xdr:colOff>
      <xdr:row>1</xdr:row>
      <xdr:rowOff>9525</xdr:rowOff>
    </xdr:to>
    <xdr:sp macro="" textlink="">
      <xdr:nvSpPr>
        <xdr:cNvPr id="7" name="Retângulo 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11</xdr:col>
      <xdr:colOff>533396</xdr:colOff>
      <xdr:row>0</xdr:row>
      <xdr:rowOff>0</xdr:rowOff>
    </xdr:from>
    <xdr:to>
      <xdr:col>13</xdr:col>
      <xdr:colOff>266696</xdr:colOff>
      <xdr:row>1</xdr:row>
      <xdr:rowOff>9525</xdr:rowOff>
    </xdr:to>
    <xdr:sp macro="" textlink="">
      <xdr:nvSpPr>
        <xdr:cNvPr id="8" name="Retângulo 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13</xdr:col>
      <xdr:colOff>333371</xdr:colOff>
      <xdr:row>0</xdr:row>
      <xdr:rowOff>0</xdr:rowOff>
    </xdr:from>
    <xdr:to>
      <xdr:col>15</xdr:col>
      <xdr:colOff>66671</xdr:colOff>
      <xdr:row>1</xdr:row>
      <xdr:rowOff>9525</xdr:rowOff>
    </xdr:to>
    <xdr:sp macro="" textlink="">
      <xdr:nvSpPr>
        <xdr:cNvPr id="11" name="Retângulo 10">
          <a:hlinkClick xmlns:r="http://schemas.openxmlformats.org/officeDocument/2006/relationships" r:id="rId8"/>
        </xdr:cNvPr>
        <xdr:cNvSpPr/>
      </xdr:nvSpPr>
      <xdr:spPr>
        <a:xfrm>
          <a:off x="87058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INSTRUÇÕES</a:t>
          </a:r>
        </a:p>
      </xdr:txBody>
    </xdr:sp>
    <xdr:clientData/>
  </xdr:twoCellAnchor>
  <xdr:twoCellAnchor editAs="absolute">
    <xdr:from>
      <xdr:col>3</xdr:col>
      <xdr:colOff>219071</xdr:colOff>
      <xdr:row>1</xdr:row>
      <xdr:rowOff>28575</xdr:rowOff>
    </xdr:from>
    <xdr:to>
      <xdr:col>4</xdr:col>
      <xdr:colOff>561971</xdr:colOff>
      <xdr:row>2</xdr:row>
      <xdr:rowOff>38250</xdr:rowOff>
    </xdr:to>
    <xdr:sp macro="" textlink="">
      <xdr:nvSpPr>
        <xdr:cNvPr id="12" name="Retângulo 11">
          <a:hlinkClick xmlns:r="http://schemas.openxmlformats.org/officeDocument/2006/relationships" r:id="rId8"/>
        </xdr:cNvPr>
        <xdr:cNvSpPr/>
      </xdr:nvSpPr>
      <xdr:spPr>
        <a:xfrm>
          <a:off x="2495546" y="409575"/>
          <a:ext cx="952500" cy="324000"/>
        </a:xfrm>
        <a:prstGeom prst="rect">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Instruções</a:t>
          </a:r>
        </a:p>
      </xdr:txBody>
    </xdr:sp>
    <xdr:clientData/>
  </xdr:twoCellAnchor>
  <xdr:twoCellAnchor editAs="absolute">
    <xdr:from>
      <xdr:col>5</xdr:col>
      <xdr:colOff>28575</xdr:colOff>
      <xdr:row>1</xdr:row>
      <xdr:rowOff>28575</xdr:rowOff>
    </xdr:from>
    <xdr:to>
      <xdr:col>6</xdr:col>
      <xdr:colOff>371475</xdr:colOff>
      <xdr:row>2</xdr:row>
      <xdr:rowOff>38250</xdr:rowOff>
    </xdr:to>
    <xdr:sp macro="" textlink="">
      <xdr:nvSpPr>
        <xdr:cNvPr id="13" name="Retângulo 12">
          <a:hlinkClick xmlns:r="http://schemas.openxmlformats.org/officeDocument/2006/relationships" r:id="rId9"/>
        </xdr:cNvPr>
        <xdr:cNvSpPr/>
      </xdr:nvSpPr>
      <xdr:spPr>
        <a:xfrm>
          <a:off x="3524250" y="409575"/>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Dúvidas</a:t>
          </a:r>
        </a:p>
      </xdr:txBody>
    </xdr:sp>
    <xdr:clientData/>
  </xdr:twoCellAnchor>
  <xdr:twoCellAnchor editAs="oneCell">
    <xdr:from>
      <xdr:col>17</xdr:col>
      <xdr:colOff>57151</xdr:colOff>
      <xdr:row>7</xdr:row>
      <xdr:rowOff>66675</xdr:rowOff>
    </xdr:from>
    <xdr:to>
      <xdr:col>17</xdr:col>
      <xdr:colOff>566232</xdr:colOff>
      <xdr:row>7</xdr:row>
      <xdr:rowOff>426675</xdr:rowOff>
    </xdr:to>
    <xdr:pic>
      <xdr:nvPicPr>
        <xdr:cNvPr id="14" name="Imagem 13">
          <a:hlinkClick xmlns:r="http://schemas.openxmlformats.org/officeDocument/2006/relationships" r:id="rId10"/>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25151" y="2152650"/>
          <a:ext cx="509081" cy="360000"/>
        </a:xfrm>
        <a:prstGeom prst="rect">
          <a:avLst/>
        </a:prstGeom>
      </xdr:spPr>
    </xdr:pic>
    <xdr:clientData/>
  </xdr:twoCellAnchor>
  <xdr:twoCellAnchor editAs="oneCell">
    <xdr:from>
      <xdr:col>17</xdr:col>
      <xdr:colOff>57150</xdr:colOff>
      <xdr:row>9</xdr:row>
      <xdr:rowOff>66675</xdr:rowOff>
    </xdr:from>
    <xdr:to>
      <xdr:col>17</xdr:col>
      <xdr:colOff>566231</xdr:colOff>
      <xdr:row>9</xdr:row>
      <xdr:rowOff>426675</xdr:rowOff>
    </xdr:to>
    <xdr:pic>
      <xdr:nvPicPr>
        <xdr:cNvPr id="15" name="Imagem 14">
          <a:hlinkClick xmlns:r="http://schemas.openxmlformats.org/officeDocument/2006/relationships" r:id="rId12"/>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25150" y="2686050"/>
          <a:ext cx="509081" cy="360000"/>
        </a:xfrm>
        <a:prstGeom prst="rect">
          <a:avLst/>
        </a:prstGeom>
      </xdr:spPr>
    </xdr:pic>
    <xdr:clientData/>
  </xdr:twoCellAnchor>
  <xdr:twoCellAnchor editAs="oneCell">
    <xdr:from>
      <xdr:col>17</xdr:col>
      <xdr:colOff>57150</xdr:colOff>
      <xdr:row>11</xdr:row>
      <xdr:rowOff>66675</xdr:rowOff>
    </xdr:from>
    <xdr:to>
      <xdr:col>17</xdr:col>
      <xdr:colOff>566231</xdr:colOff>
      <xdr:row>11</xdr:row>
      <xdr:rowOff>426675</xdr:rowOff>
    </xdr:to>
    <xdr:pic>
      <xdr:nvPicPr>
        <xdr:cNvPr id="16" name="Imagem 15">
          <a:hlinkClick xmlns:r="http://schemas.openxmlformats.org/officeDocument/2006/relationships" r:id="rId13"/>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25150" y="3219450"/>
          <a:ext cx="509081" cy="360000"/>
        </a:xfrm>
        <a:prstGeom prst="rect">
          <a:avLst/>
        </a:prstGeom>
      </xdr:spPr>
    </xdr:pic>
    <xdr:clientData/>
  </xdr:twoCellAnchor>
  <xdr:twoCellAnchor editAs="oneCell">
    <xdr:from>
      <xdr:col>17</xdr:col>
      <xdr:colOff>57150</xdr:colOff>
      <xdr:row>13</xdr:row>
      <xdr:rowOff>66675</xdr:rowOff>
    </xdr:from>
    <xdr:to>
      <xdr:col>17</xdr:col>
      <xdr:colOff>566231</xdr:colOff>
      <xdr:row>13</xdr:row>
      <xdr:rowOff>426675</xdr:rowOff>
    </xdr:to>
    <xdr:pic>
      <xdr:nvPicPr>
        <xdr:cNvPr id="17" name="Imagem 16">
          <a:hlinkClick xmlns:r="http://schemas.openxmlformats.org/officeDocument/2006/relationships" r:id="rId14"/>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25150" y="3752850"/>
          <a:ext cx="509081" cy="360000"/>
        </a:xfrm>
        <a:prstGeom prst="rect">
          <a:avLst/>
        </a:prstGeom>
      </xdr:spPr>
    </xdr:pic>
    <xdr:clientData/>
  </xdr:twoCellAnchor>
  <xdr:twoCellAnchor editAs="oneCell">
    <xdr:from>
      <xdr:col>17</xdr:col>
      <xdr:colOff>57150</xdr:colOff>
      <xdr:row>15</xdr:row>
      <xdr:rowOff>104775</xdr:rowOff>
    </xdr:from>
    <xdr:to>
      <xdr:col>17</xdr:col>
      <xdr:colOff>566231</xdr:colOff>
      <xdr:row>15</xdr:row>
      <xdr:rowOff>464775</xdr:rowOff>
    </xdr:to>
    <xdr:pic>
      <xdr:nvPicPr>
        <xdr:cNvPr id="18" name="Imagem 17">
          <a:hlinkClick xmlns:r="http://schemas.openxmlformats.org/officeDocument/2006/relationships" r:id="rId15"/>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868025" y="4324350"/>
          <a:ext cx="509081" cy="360000"/>
        </a:xfrm>
        <a:prstGeom prst="rect">
          <a:avLst/>
        </a:prstGeom>
      </xdr:spPr>
    </xdr:pic>
    <xdr:clientData/>
  </xdr:twoCellAnchor>
  <xdr:twoCellAnchor editAs="oneCell">
    <xdr:from>
      <xdr:col>17</xdr:col>
      <xdr:colOff>57150</xdr:colOff>
      <xdr:row>17</xdr:row>
      <xdr:rowOff>66675</xdr:rowOff>
    </xdr:from>
    <xdr:to>
      <xdr:col>17</xdr:col>
      <xdr:colOff>566231</xdr:colOff>
      <xdr:row>17</xdr:row>
      <xdr:rowOff>426675</xdr:rowOff>
    </xdr:to>
    <xdr:pic>
      <xdr:nvPicPr>
        <xdr:cNvPr id="19" name="Imagem 18">
          <a:hlinkClick xmlns:r="http://schemas.openxmlformats.org/officeDocument/2006/relationships" r:id="rId16"/>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25150" y="4819650"/>
          <a:ext cx="509081" cy="36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2314571</xdr:colOff>
      <xdr:row>1</xdr:row>
      <xdr:rowOff>28575</xdr:rowOff>
    </xdr:from>
    <xdr:to>
      <xdr:col>1</xdr:col>
      <xdr:colOff>3267071</xdr:colOff>
      <xdr:row>2</xdr:row>
      <xdr:rowOff>38250</xdr:rowOff>
    </xdr:to>
    <xdr:sp macro="" textlink="">
      <xdr:nvSpPr>
        <xdr:cNvPr id="12" name="Retângulo 11">
          <a:hlinkClick xmlns:r="http://schemas.openxmlformats.org/officeDocument/2006/relationships" r:id="rId1"/>
        </xdr:cNvPr>
        <xdr:cNvSpPr/>
      </xdr:nvSpPr>
      <xdr:spPr>
        <a:xfrm>
          <a:off x="2495546" y="409575"/>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Instruções</a:t>
          </a:r>
        </a:p>
      </xdr:txBody>
    </xdr:sp>
    <xdr:clientData/>
  </xdr:twoCellAnchor>
  <xdr:twoCellAnchor editAs="absolute">
    <xdr:from>
      <xdr:col>1</xdr:col>
      <xdr:colOff>3343275</xdr:colOff>
      <xdr:row>1</xdr:row>
      <xdr:rowOff>28575</xdr:rowOff>
    </xdr:from>
    <xdr:to>
      <xdr:col>3</xdr:col>
      <xdr:colOff>238125</xdr:colOff>
      <xdr:row>2</xdr:row>
      <xdr:rowOff>38250</xdr:rowOff>
    </xdr:to>
    <xdr:sp macro="" textlink="">
      <xdr:nvSpPr>
        <xdr:cNvPr id="13" name="Retângulo 12">
          <a:hlinkClick xmlns:r="http://schemas.openxmlformats.org/officeDocument/2006/relationships" r:id="rId2"/>
        </xdr:cNvPr>
        <xdr:cNvSpPr/>
      </xdr:nvSpPr>
      <xdr:spPr>
        <a:xfrm>
          <a:off x="3524250" y="409575"/>
          <a:ext cx="952500" cy="324000"/>
        </a:xfrm>
        <a:prstGeom prst="rect">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Dúvidas</a:t>
          </a:r>
        </a:p>
      </xdr:txBody>
    </xdr:sp>
    <xdr:clientData/>
  </xdr:twoCellAnchor>
  <xdr:twoCellAnchor editAs="absolute">
    <xdr:from>
      <xdr:col>0</xdr:col>
      <xdr:colOff>0</xdr:colOff>
      <xdr:row>0</xdr:row>
      <xdr:rowOff>0</xdr:rowOff>
    </xdr:from>
    <xdr:to>
      <xdr:col>1</xdr:col>
      <xdr:colOff>1019022</xdr:colOff>
      <xdr:row>1</xdr:row>
      <xdr:rowOff>15000</xdr:rowOff>
    </xdr:to>
    <xdr:pic>
      <xdr:nvPicPr>
        <xdr:cNvPr id="14" name="Imagem 1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1</xdr:col>
      <xdr:colOff>2314571</xdr:colOff>
      <xdr:row>0</xdr:row>
      <xdr:rowOff>0</xdr:rowOff>
    </xdr:from>
    <xdr:to>
      <xdr:col>1</xdr:col>
      <xdr:colOff>3267071</xdr:colOff>
      <xdr:row>1</xdr:row>
      <xdr:rowOff>9525</xdr:rowOff>
    </xdr:to>
    <xdr:sp macro="" textlink="">
      <xdr:nvSpPr>
        <xdr:cNvPr id="15" name="Retângulo 14">
          <a:hlinkClick xmlns:r="http://schemas.openxmlformats.org/officeDocument/2006/relationships" r:id="rId4"/>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1</xdr:col>
      <xdr:colOff>3314696</xdr:colOff>
      <xdr:row>0</xdr:row>
      <xdr:rowOff>0</xdr:rowOff>
    </xdr:from>
    <xdr:to>
      <xdr:col>3</xdr:col>
      <xdr:colOff>209546</xdr:colOff>
      <xdr:row>1</xdr:row>
      <xdr:rowOff>9525</xdr:rowOff>
    </xdr:to>
    <xdr:sp macro="" textlink="">
      <xdr:nvSpPr>
        <xdr:cNvPr id="16" name="Retângulo 15">
          <a:hlinkClick xmlns:r="http://schemas.openxmlformats.org/officeDocument/2006/relationships" r:id="rId5"/>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3</xdr:col>
      <xdr:colOff>266696</xdr:colOff>
      <xdr:row>0</xdr:row>
      <xdr:rowOff>0</xdr:rowOff>
    </xdr:from>
    <xdr:to>
      <xdr:col>3</xdr:col>
      <xdr:colOff>1219196</xdr:colOff>
      <xdr:row>1</xdr:row>
      <xdr:rowOff>9525</xdr:rowOff>
    </xdr:to>
    <xdr:sp macro="" textlink="">
      <xdr:nvSpPr>
        <xdr:cNvPr id="17" name="Retângulo 16">
          <a:hlinkClick xmlns:r="http://schemas.openxmlformats.org/officeDocument/2006/relationships" r:id="rId6"/>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3</xdr:col>
      <xdr:colOff>1285871</xdr:colOff>
      <xdr:row>0</xdr:row>
      <xdr:rowOff>0</xdr:rowOff>
    </xdr:from>
    <xdr:to>
      <xdr:col>3</xdr:col>
      <xdr:colOff>2365871</xdr:colOff>
      <xdr:row>1</xdr:row>
      <xdr:rowOff>9525</xdr:rowOff>
    </xdr:to>
    <xdr:sp macro="" textlink="">
      <xdr:nvSpPr>
        <xdr:cNvPr id="18" name="Retângulo 17">
          <a:hlinkClick xmlns:r="http://schemas.openxmlformats.org/officeDocument/2006/relationships" r:id="rId7"/>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3</xdr:col>
      <xdr:colOff>2419346</xdr:colOff>
      <xdr:row>0</xdr:row>
      <xdr:rowOff>0</xdr:rowOff>
    </xdr:from>
    <xdr:to>
      <xdr:col>3</xdr:col>
      <xdr:colOff>3371846</xdr:colOff>
      <xdr:row>1</xdr:row>
      <xdr:rowOff>9525</xdr:rowOff>
    </xdr:to>
    <xdr:sp macro="" textlink="">
      <xdr:nvSpPr>
        <xdr:cNvPr id="19" name="Retângulo 18">
          <a:hlinkClick xmlns:r="http://schemas.openxmlformats.org/officeDocument/2006/relationships" r:id="rId8"/>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3</xdr:col>
      <xdr:colOff>3448046</xdr:colOff>
      <xdr:row>0</xdr:row>
      <xdr:rowOff>0</xdr:rowOff>
    </xdr:from>
    <xdr:to>
      <xdr:col>5</xdr:col>
      <xdr:colOff>438146</xdr:colOff>
      <xdr:row>1</xdr:row>
      <xdr:rowOff>9525</xdr:rowOff>
    </xdr:to>
    <xdr:sp macro="" textlink="">
      <xdr:nvSpPr>
        <xdr:cNvPr id="20" name="Retângulo 19">
          <a:hlinkClick xmlns:r="http://schemas.openxmlformats.org/officeDocument/2006/relationships" r:id="rId9"/>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5</xdr:col>
      <xdr:colOff>504821</xdr:colOff>
      <xdr:row>0</xdr:row>
      <xdr:rowOff>0</xdr:rowOff>
    </xdr:from>
    <xdr:to>
      <xdr:col>5</xdr:col>
      <xdr:colOff>1457321</xdr:colOff>
      <xdr:row>1</xdr:row>
      <xdr:rowOff>9525</xdr:rowOff>
    </xdr:to>
    <xdr:sp macro="" textlink="">
      <xdr:nvSpPr>
        <xdr:cNvPr id="21" name="Retângulo 20">
          <a:hlinkClick xmlns:r="http://schemas.openxmlformats.org/officeDocument/2006/relationships" r:id="rId1"/>
        </xdr:cNvPr>
        <xdr:cNvSpPr/>
      </xdr:nvSpPr>
      <xdr:spPr>
        <a:xfrm>
          <a:off x="87058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INSTRUÇÕES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1933571</xdr:colOff>
      <xdr:row>0</xdr:row>
      <xdr:rowOff>0</xdr:rowOff>
    </xdr:from>
    <xdr:to>
      <xdr:col>3</xdr:col>
      <xdr:colOff>76196</xdr:colOff>
      <xdr:row>1</xdr:row>
      <xdr:rowOff>9525</xdr:rowOff>
    </xdr:to>
    <xdr:sp macro="" textlink="">
      <xdr:nvSpPr>
        <xdr:cNvPr id="13" name="Retângulo 12">
          <a:hlinkClick xmlns:r="http://schemas.openxmlformats.org/officeDocument/2006/relationships" r:id="rId1"/>
        </xdr:cNvPr>
        <xdr:cNvSpPr/>
      </xdr:nvSpPr>
      <xdr:spPr>
        <a:xfrm>
          <a:off x="24955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CADASTRO</a:t>
          </a:r>
        </a:p>
      </xdr:txBody>
    </xdr:sp>
    <xdr:clientData/>
  </xdr:twoCellAnchor>
  <xdr:twoCellAnchor editAs="absolute">
    <xdr:from>
      <xdr:col>3</xdr:col>
      <xdr:colOff>123821</xdr:colOff>
      <xdr:row>0</xdr:row>
      <xdr:rowOff>0</xdr:rowOff>
    </xdr:from>
    <xdr:to>
      <xdr:col>4</xdr:col>
      <xdr:colOff>285746</xdr:colOff>
      <xdr:row>1</xdr:row>
      <xdr:rowOff>9525</xdr:rowOff>
    </xdr:to>
    <xdr:sp macro="" textlink="">
      <xdr:nvSpPr>
        <xdr:cNvPr id="14" name="Retângulo 13">
          <a:hlinkClick xmlns:r="http://schemas.openxmlformats.org/officeDocument/2006/relationships" r:id="rId2"/>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342896</xdr:colOff>
      <xdr:row>0</xdr:row>
      <xdr:rowOff>0</xdr:rowOff>
    </xdr:from>
    <xdr:to>
      <xdr:col>4</xdr:col>
      <xdr:colOff>1295396</xdr:colOff>
      <xdr:row>1</xdr:row>
      <xdr:rowOff>9525</xdr:rowOff>
    </xdr:to>
    <xdr:sp macro="" textlink="">
      <xdr:nvSpPr>
        <xdr:cNvPr id="15" name="Retângulo 14">
          <a:hlinkClick xmlns:r="http://schemas.openxmlformats.org/officeDocument/2006/relationships" r:id="rId3"/>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4</xdr:col>
      <xdr:colOff>1362071</xdr:colOff>
      <xdr:row>0</xdr:row>
      <xdr:rowOff>0</xdr:rowOff>
    </xdr:from>
    <xdr:to>
      <xdr:col>4</xdr:col>
      <xdr:colOff>2442071</xdr:colOff>
      <xdr:row>1</xdr:row>
      <xdr:rowOff>9525</xdr:rowOff>
    </xdr:to>
    <xdr:sp macro="" textlink="">
      <xdr:nvSpPr>
        <xdr:cNvPr id="16" name="Retângulo 15">
          <a:hlinkClick xmlns:r="http://schemas.openxmlformats.org/officeDocument/2006/relationships" r:id="rId4"/>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4</xdr:col>
      <xdr:colOff>2495546</xdr:colOff>
      <xdr:row>0</xdr:row>
      <xdr:rowOff>0</xdr:rowOff>
    </xdr:from>
    <xdr:to>
      <xdr:col>4</xdr:col>
      <xdr:colOff>3448046</xdr:colOff>
      <xdr:row>1</xdr:row>
      <xdr:rowOff>9525</xdr:rowOff>
    </xdr:to>
    <xdr:sp macro="" textlink="">
      <xdr:nvSpPr>
        <xdr:cNvPr id="17" name="Retângulo 16">
          <a:hlinkClick xmlns:r="http://schemas.openxmlformats.org/officeDocument/2006/relationships" r:id="rId5"/>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4</xdr:col>
      <xdr:colOff>3524246</xdr:colOff>
      <xdr:row>0</xdr:row>
      <xdr:rowOff>0</xdr:rowOff>
    </xdr:from>
    <xdr:to>
      <xdr:col>5</xdr:col>
      <xdr:colOff>476246</xdr:colOff>
      <xdr:row>1</xdr:row>
      <xdr:rowOff>9525</xdr:rowOff>
    </xdr:to>
    <xdr:sp macro="" textlink="">
      <xdr:nvSpPr>
        <xdr:cNvPr id="18" name="Retângulo 17">
          <a:hlinkClick xmlns:r="http://schemas.openxmlformats.org/officeDocument/2006/relationships" r:id="rId6"/>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5</xdr:col>
      <xdr:colOff>542921</xdr:colOff>
      <xdr:row>0</xdr:row>
      <xdr:rowOff>0</xdr:rowOff>
    </xdr:from>
    <xdr:to>
      <xdr:col>7</xdr:col>
      <xdr:colOff>276221</xdr:colOff>
      <xdr:row>1</xdr:row>
      <xdr:rowOff>9525</xdr:rowOff>
    </xdr:to>
    <xdr:sp macro="" textlink="">
      <xdr:nvSpPr>
        <xdr:cNvPr id="19" name="Retângulo 18">
          <a:hlinkClick xmlns:r="http://schemas.openxmlformats.org/officeDocument/2006/relationships" r:id="rId7"/>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0</xdr:col>
      <xdr:colOff>0</xdr:colOff>
      <xdr:row>0</xdr:row>
      <xdr:rowOff>0</xdr:rowOff>
    </xdr:from>
    <xdr:to>
      <xdr:col>2</xdr:col>
      <xdr:colOff>638022</xdr:colOff>
      <xdr:row>1</xdr:row>
      <xdr:rowOff>15000</xdr:rowOff>
    </xdr:to>
    <xdr:pic>
      <xdr:nvPicPr>
        <xdr:cNvPr id="20" name="Imagem 19"/>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1933571</xdr:colOff>
      <xdr:row>1</xdr:row>
      <xdr:rowOff>38100</xdr:rowOff>
    </xdr:from>
    <xdr:to>
      <xdr:col>3</xdr:col>
      <xdr:colOff>76196</xdr:colOff>
      <xdr:row>2</xdr:row>
      <xdr:rowOff>47775</xdr:rowOff>
    </xdr:to>
    <xdr:sp macro="" textlink="">
      <xdr:nvSpPr>
        <xdr:cNvPr id="21" name="Retângulo 20">
          <a:hlinkClick xmlns:r="http://schemas.openxmlformats.org/officeDocument/2006/relationships" r:id="rId1"/>
        </xdr:cNvPr>
        <xdr:cNvSpPr/>
      </xdr:nvSpPr>
      <xdr:spPr>
        <a:xfrm>
          <a:off x="2495546"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Custos Fixos</a:t>
          </a:r>
        </a:p>
      </xdr:txBody>
    </xdr:sp>
    <xdr:clientData/>
  </xdr:twoCellAnchor>
  <xdr:twoCellAnchor editAs="absolute">
    <xdr:from>
      <xdr:col>3</xdr:col>
      <xdr:colOff>161925</xdr:colOff>
      <xdr:row>1</xdr:row>
      <xdr:rowOff>38100</xdr:rowOff>
    </xdr:from>
    <xdr:to>
      <xdr:col>4</xdr:col>
      <xdr:colOff>323850</xdr:colOff>
      <xdr:row>2</xdr:row>
      <xdr:rowOff>47775</xdr:rowOff>
    </xdr:to>
    <xdr:sp macro="" textlink="">
      <xdr:nvSpPr>
        <xdr:cNvPr id="22" name="Retângulo 21">
          <a:hlinkClick xmlns:r="http://schemas.openxmlformats.org/officeDocument/2006/relationships" r:id="rId9"/>
        </xdr:cNvPr>
        <xdr:cNvSpPr/>
      </xdr:nvSpPr>
      <xdr:spPr>
        <a:xfrm>
          <a:off x="3533775"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Impostos</a:t>
          </a:r>
        </a:p>
      </xdr:txBody>
    </xdr:sp>
    <xdr:clientData/>
  </xdr:twoCellAnchor>
  <xdr:twoCellAnchor editAs="absolute">
    <xdr:from>
      <xdr:col>4</xdr:col>
      <xdr:colOff>390525</xdr:colOff>
      <xdr:row>1</xdr:row>
      <xdr:rowOff>38100</xdr:rowOff>
    </xdr:from>
    <xdr:to>
      <xdr:col>4</xdr:col>
      <xdr:colOff>1343025</xdr:colOff>
      <xdr:row>2</xdr:row>
      <xdr:rowOff>47775</xdr:rowOff>
    </xdr:to>
    <xdr:sp macro="" textlink="">
      <xdr:nvSpPr>
        <xdr:cNvPr id="23" name="Retângulo 22">
          <a:hlinkClick xmlns:r="http://schemas.openxmlformats.org/officeDocument/2006/relationships" r:id="rId10"/>
        </xdr:cNvPr>
        <xdr:cNvSpPr/>
      </xdr:nvSpPr>
      <xdr:spPr>
        <a:xfrm>
          <a:off x="455295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Matéria-prima</a:t>
          </a:r>
        </a:p>
      </xdr:txBody>
    </xdr:sp>
    <xdr:clientData/>
  </xdr:twoCellAnchor>
  <xdr:twoCellAnchor editAs="absolute">
    <xdr:from>
      <xdr:col>4</xdr:col>
      <xdr:colOff>1400175</xdr:colOff>
      <xdr:row>1</xdr:row>
      <xdr:rowOff>38100</xdr:rowOff>
    </xdr:from>
    <xdr:to>
      <xdr:col>4</xdr:col>
      <xdr:colOff>2352675</xdr:colOff>
      <xdr:row>2</xdr:row>
      <xdr:rowOff>47775</xdr:rowOff>
    </xdr:to>
    <xdr:sp macro="" textlink="">
      <xdr:nvSpPr>
        <xdr:cNvPr id="24" name="Retângulo 23">
          <a:hlinkClick xmlns:r="http://schemas.openxmlformats.org/officeDocument/2006/relationships" r:id="rId11"/>
        </xdr:cNvPr>
        <xdr:cNvSpPr/>
      </xdr:nvSpPr>
      <xdr:spPr>
        <a:xfrm>
          <a:off x="556260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Produto</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1933571</xdr:colOff>
      <xdr:row>0</xdr:row>
      <xdr:rowOff>0</xdr:rowOff>
    </xdr:from>
    <xdr:to>
      <xdr:col>2</xdr:col>
      <xdr:colOff>2886071</xdr:colOff>
      <xdr:row>1</xdr:row>
      <xdr:rowOff>9525</xdr:rowOff>
    </xdr:to>
    <xdr:sp macro="" textlink="">
      <xdr:nvSpPr>
        <xdr:cNvPr id="13" name="Retângulo 12">
          <a:hlinkClick xmlns:r="http://schemas.openxmlformats.org/officeDocument/2006/relationships" r:id="rId1"/>
        </xdr:cNvPr>
        <xdr:cNvSpPr/>
      </xdr:nvSpPr>
      <xdr:spPr>
        <a:xfrm>
          <a:off x="24955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CADASTRO</a:t>
          </a:r>
        </a:p>
      </xdr:txBody>
    </xdr:sp>
    <xdr:clientData/>
  </xdr:twoCellAnchor>
  <xdr:twoCellAnchor editAs="absolute">
    <xdr:from>
      <xdr:col>2</xdr:col>
      <xdr:colOff>2933696</xdr:colOff>
      <xdr:row>0</xdr:row>
      <xdr:rowOff>0</xdr:rowOff>
    </xdr:from>
    <xdr:to>
      <xdr:col>4</xdr:col>
      <xdr:colOff>314321</xdr:colOff>
      <xdr:row>1</xdr:row>
      <xdr:rowOff>9525</xdr:rowOff>
    </xdr:to>
    <xdr:sp macro="" textlink="">
      <xdr:nvSpPr>
        <xdr:cNvPr id="14" name="Retângulo 13">
          <a:hlinkClick xmlns:r="http://schemas.openxmlformats.org/officeDocument/2006/relationships" r:id="rId2"/>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371471</xdr:colOff>
      <xdr:row>0</xdr:row>
      <xdr:rowOff>0</xdr:rowOff>
    </xdr:from>
    <xdr:to>
      <xdr:col>6</xdr:col>
      <xdr:colOff>104771</xdr:colOff>
      <xdr:row>1</xdr:row>
      <xdr:rowOff>9525</xdr:rowOff>
    </xdr:to>
    <xdr:sp macro="" textlink="">
      <xdr:nvSpPr>
        <xdr:cNvPr id="15" name="Retângulo 14">
          <a:hlinkClick xmlns:r="http://schemas.openxmlformats.org/officeDocument/2006/relationships" r:id="rId3"/>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6</xdr:col>
      <xdr:colOff>171446</xdr:colOff>
      <xdr:row>0</xdr:row>
      <xdr:rowOff>0</xdr:rowOff>
    </xdr:from>
    <xdr:to>
      <xdr:col>8</xdr:col>
      <xdr:colOff>32246</xdr:colOff>
      <xdr:row>1</xdr:row>
      <xdr:rowOff>9525</xdr:rowOff>
    </xdr:to>
    <xdr:sp macro="" textlink="">
      <xdr:nvSpPr>
        <xdr:cNvPr id="16" name="Retângulo 15">
          <a:hlinkClick xmlns:r="http://schemas.openxmlformats.org/officeDocument/2006/relationships" r:id="rId4"/>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8</xdr:col>
      <xdr:colOff>85721</xdr:colOff>
      <xdr:row>0</xdr:row>
      <xdr:rowOff>0</xdr:rowOff>
    </xdr:from>
    <xdr:to>
      <xdr:col>9</xdr:col>
      <xdr:colOff>428621</xdr:colOff>
      <xdr:row>1</xdr:row>
      <xdr:rowOff>9525</xdr:rowOff>
    </xdr:to>
    <xdr:sp macro="" textlink="">
      <xdr:nvSpPr>
        <xdr:cNvPr id="17" name="Retângulo 16">
          <a:hlinkClick xmlns:r="http://schemas.openxmlformats.org/officeDocument/2006/relationships" r:id="rId5"/>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9</xdr:col>
      <xdr:colOff>504821</xdr:colOff>
      <xdr:row>0</xdr:row>
      <xdr:rowOff>0</xdr:rowOff>
    </xdr:from>
    <xdr:to>
      <xdr:col>11</xdr:col>
      <xdr:colOff>238121</xdr:colOff>
      <xdr:row>1</xdr:row>
      <xdr:rowOff>9525</xdr:rowOff>
    </xdr:to>
    <xdr:sp macro="" textlink="">
      <xdr:nvSpPr>
        <xdr:cNvPr id="18" name="Retângulo 17">
          <a:hlinkClick xmlns:r="http://schemas.openxmlformats.org/officeDocument/2006/relationships" r:id="rId6"/>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11</xdr:col>
      <xdr:colOff>304796</xdr:colOff>
      <xdr:row>0</xdr:row>
      <xdr:rowOff>0</xdr:rowOff>
    </xdr:from>
    <xdr:to>
      <xdr:col>13</xdr:col>
      <xdr:colOff>38096</xdr:colOff>
      <xdr:row>1</xdr:row>
      <xdr:rowOff>9525</xdr:rowOff>
    </xdr:to>
    <xdr:sp macro="" textlink="">
      <xdr:nvSpPr>
        <xdr:cNvPr id="19" name="Retângulo 18">
          <a:hlinkClick xmlns:r="http://schemas.openxmlformats.org/officeDocument/2006/relationships" r:id="rId7"/>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0</xdr:col>
      <xdr:colOff>0</xdr:colOff>
      <xdr:row>0</xdr:row>
      <xdr:rowOff>0</xdr:rowOff>
    </xdr:from>
    <xdr:to>
      <xdr:col>2</xdr:col>
      <xdr:colOff>638022</xdr:colOff>
      <xdr:row>1</xdr:row>
      <xdr:rowOff>15000</xdr:rowOff>
    </xdr:to>
    <xdr:pic>
      <xdr:nvPicPr>
        <xdr:cNvPr id="20" name="Imagem 19"/>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1933571</xdr:colOff>
      <xdr:row>1</xdr:row>
      <xdr:rowOff>38100</xdr:rowOff>
    </xdr:from>
    <xdr:to>
      <xdr:col>2</xdr:col>
      <xdr:colOff>2886071</xdr:colOff>
      <xdr:row>2</xdr:row>
      <xdr:rowOff>47775</xdr:rowOff>
    </xdr:to>
    <xdr:sp macro="" textlink="">
      <xdr:nvSpPr>
        <xdr:cNvPr id="21" name="Retângulo 20">
          <a:hlinkClick xmlns:r="http://schemas.openxmlformats.org/officeDocument/2006/relationships" r:id="rId1"/>
        </xdr:cNvPr>
        <xdr:cNvSpPr/>
      </xdr:nvSpPr>
      <xdr:spPr>
        <a:xfrm>
          <a:off x="2495546"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Custos Fixos</a:t>
          </a:r>
        </a:p>
      </xdr:txBody>
    </xdr:sp>
    <xdr:clientData/>
  </xdr:twoCellAnchor>
  <xdr:twoCellAnchor editAs="absolute">
    <xdr:from>
      <xdr:col>3</xdr:col>
      <xdr:colOff>9525</xdr:colOff>
      <xdr:row>1</xdr:row>
      <xdr:rowOff>38100</xdr:rowOff>
    </xdr:from>
    <xdr:to>
      <xdr:col>4</xdr:col>
      <xdr:colOff>352425</xdr:colOff>
      <xdr:row>2</xdr:row>
      <xdr:rowOff>47775</xdr:rowOff>
    </xdr:to>
    <xdr:sp macro="" textlink="">
      <xdr:nvSpPr>
        <xdr:cNvPr id="22" name="Retângulo 21">
          <a:hlinkClick xmlns:r="http://schemas.openxmlformats.org/officeDocument/2006/relationships" r:id="rId9"/>
        </xdr:cNvPr>
        <xdr:cNvSpPr/>
      </xdr:nvSpPr>
      <xdr:spPr>
        <a:xfrm>
          <a:off x="3533775"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Impostos</a:t>
          </a:r>
        </a:p>
      </xdr:txBody>
    </xdr:sp>
    <xdr:clientData/>
  </xdr:twoCellAnchor>
  <xdr:twoCellAnchor editAs="absolute">
    <xdr:from>
      <xdr:col>4</xdr:col>
      <xdr:colOff>419100</xdr:colOff>
      <xdr:row>1</xdr:row>
      <xdr:rowOff>38100</xdr:rowOff>
    </xdr:from>
    <xdr:to>
      <xdr:col>6</xdr:col>
      <xdr:colOff>152400</xdr:colOff>
      <xdr:row>2</xdr:row>
      <xdr:rowOff>47775</xdr:rowOff>
    </xdr:to>
    <xdr:sp macro="" textlink="">
      <xdr:nvSpPr>
        <xdr:cNvPr id="23" name="Retângulo 22">
          <a:hlinkClick xmlns:r="http://schemas.openxmlformats.org/officeDocument/2006/relationships" r:id="rId10"/>
        </xdr:cNvPr>
        <xdr:cNvSpPr/>
      </xdr:nvSpPr>
      <xdr:spPr>
        <a:xfrm>
          <a:off x="4552950"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Matéria-prima</a:t>
          </a:r>
        </a:p>
      </xdr:txBody>
    </xdr:sp>
    <xdr:clientData/>
  </xdr:twoCellAnchor>
  <xdr:twoCellAnchor editAs="absolute">
    <xdr:from>
      <xdr:col>6</xdr:col>
      <xdr:colOff>209550</xdr:colOff>
      <xdr:row>1</xdr:row>
      <xdr:rowOff>38100</xdr:rowOff>
    </xdr:from>
    <xdr:to>
      <xdr:col>7</xdr:col>
      <xdr:colOff>552450</xdr:colOff>
      <xdr:row>2</xdr:row>
      <xdr:rowOff>47775</xdr:rowOff>
    </xdr:to>
    <xdr:sp macro="" textlink="">
      <xdr:nvSpPr>
        <xdr:cNvPr id="24" name="Retângulo 23">
          <a:hlinkClick xmlns:r="http://schemas.openxmlformats.org/officeDocument/2006/relationships" r:id="rId11"/>
        </xdr:cNvPr>
        <xdr:cNvSpPr/>
      </xdr:nvSpPr>
      <xdr:spPr>
        <a:xfrm>
          <a:off x="556260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Produto</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1904996</xdr:colOff>
      <xdr:row>0</xdr:row>
      <xdr:rowOff>0</xdr:rowOff>
    </xdr:from>
    <xdr:to>
      <xdr:col>3</xdr:col>
      <xdr:colOff>838196</xdr:colOff>
      <xdr:row>1</xdr:row>
      <xdr:rowOff>9525</xdr:rowOff>
    </xdr:to>
    <xdr:sp macro="" textlink="">
      <xdr:nvSpPr>
        <xdr:cNvPr id="13" name="Retângulo 12">
          <a:hlinkClick xmlns:r="http://schemas.openxmlformats.org/officeDocument/2006/relationships" r:id="rId1"/>
        </xdr:cNvPr>
        <xdr:cNvSpPr/>
      </xdr:nvSpPr>
      <xdr:spPr>
        <a:xfrm>
          <a:off x="2495546"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CADASTRO</a:t>
          </a:r>
        </a:p>
      </xdr:txBody>
    </xdr:sp>
    <xdr:clientData/>
  </xdr:twoCellAnchor>
  <xdr:twoCellAnchor editAs="absolute">
    <xdr:from>
      <xdr:col>3</xdr:col>
      <xdr:colOff>885821</xdr:colOff>
      <xdr:row>0</xdr:row>
      <xdr:rowOff>0</xdr:rowOff>
    </xdr:from>
    <xdr:to>
      <xdr:col>4</xdr:col>
      <xdr:colOff>819146</xdr:colOff>
      <xdr:row>1</xdr:row>
      <xdr:rowOff>9525</xdr:rowOff>
    </xdr:to>
    <xdr:sp macro="" textlink="">
      <xdr:nvSpPr>
        <xdr:cNvPr id="14" name="Retângulo 13">
          <a:hlinkClick xmlns:r="http://schemas.openxmlformats.org/officeDocument/2006/relationships" r:id="rId2"/>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876296</xdr:colOff>
      <xdr:row>0</xdr:row>
      <xdr:rowOff>0</xdr:rowOff>
    </xdr:from>
    <xdr:to>
      <xdr:col>5</xdr:col>
      <xdr:colOff>714371</xdr:colOff>
      <xdr:row>1</xdr:row>
      <xdr:rowOff>9525</xdr:rowOff>
    </xdr:to>
    <xdr:sp macro="" textlink="">
      <xdr:nvSpPr>
        <xdr:cNvPr id="15" name="Retângulo 14">
          <a:hlinkClick xmlns:r="http://schemas.openxmlformats.org/officeDocument/2006/relationships" r:id="rId3"/>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5</xdr:col>
      <xdr:colOff>781046</xdr:colOff>
      <xdr:row>0</xdr:row>
      <xdr:rowOff>0</xdr:rowOff>
    </xdr:from>
    <xdr:to>
      <xdr:col>6</xdr:col>
      <xdr:colOff>584696</xdr:colOff>
      <xdr:row>1</xdr:row>
      <xdr:rowOff>9525</xdr:rowOff>
    </xdr:to>
    <xdr:sp macro="" textlink="">
      <xdr:nvSpPr>
        <xdr:cNvPr id="16" name="Retângulo 15">
          <a:hlinkClick xmlns:r="http://schemas.openxmlformats.org/officeDocument/2006/relationships" r:id="rId4"/>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6</xdr:col>
      <xdr:colOff>638171</xdr:colOff>
      <xdr:row>0</xdr:row>
      <xdr:rowOff>0</xdr:rowOff>
    </xdr:from>
    <xdr:to>
      <xdr:col>7</xdr:col>
      <xdr:colOff>314321</xdr:colOff>
      <xdr:row>1</xdr:row>
      <xdr:rowOff>9525</xdr:rowOff>
    </xdr:to>
    <xdr:sp macro="" textlink="">
      <xdr:nvSpPr>
        <xdr:cNvPr id="17" name="Retângulo 16">
          <a:hlinkClick xmlns:r="http://schemas.openxmlformats.org/officeDocument/2006/relationships" r:id="rId5"/>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7</xdr:col>
      <xdr:colOff>390521</xdr:colOff>
      <xdr:row>0</xdr:row>
      <xdr:rowOff>0</xdr:rowOff>
    </xdr:from>
    <xdr:to>
      <xdr:col>8</xdr:col>
      <xdr:colOff>66671</xdr:colOff>
      <xdr:row>1</xdr:row>
      <xdr:rowOff>9525</xdr:rowOff>
    </xdr:to>
    <xdr:sp macro="" textlink="">
      <xdr:nvSpPr>
        <xdr:cNvPr id="18" name="Retângulo 17">
          <a:hlinkClick xmlns:r="http://schemas.openxmlformats.org/officeDocument/2006/relationships" r:id="rId6"/>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8</xdr:col>
      <xdr:colOff>133346</xdr:colOff>
      <xdr:row>0</xdr:row>
      <xdr:rowOff>0</xdr:rowOff>
    </xdr:from>
    <xdr:to>
      <xdr:col>8</xdr:col>
      <xdr:colOff>1085846</xdr:colOff>
      <xdr:row>1</xdr:row>
      <xdr:rowOff>9525</xdr:rowOff>
    </xdr:to>
    <xdr:sp macro="" textlink="">
      <xdr:nvSpPr>
        <xdr:cNvPr id="19" name="Retângulo 18">
          <a:hlinkClick xmlns:r="http://schemas.openxmlformats.org/officeDocument/2006/relationships" r:id="rId7"/>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0</xdr:col>
      <xdr:colOff>0</xdr:colOff>
      <xdr:row>0</xdr:row>
      <xdr:rowOff>0</xdr:rowOff>
    </xdr:from>
    <xdr:to>
      <xdr:col>2</xdr:col>
      <xdr:colOff>609447</xdr:colOff>
      <xdr:row>1</xdr:row>
      <xdr:rowOff>15000</xdr:rowOff>
    </xdr:to>
    <xdr:pic>
      <xdr:nvPicPr>
        <xdr:cNvPr id="20" name="Imagem 19"/>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1904996</xdr:colOff>
      <xdr:row>1</xdr:row>
      <xdr:rowOff>38100</xdr:rowOff>
    </xdr:from>
    <xdr:to>
      <xdr:col>3</xdr:col>
      <xdr:colOff>838196</xdr:colOff>
      <xdr:row>2</xdr:row>
      <xdr:rowOff>47775</xdr:rowOff>
    </xdr:to>
    <xdr:sp macro="" textlink="">
      <xdr:nvSpPr>
        <xdr:cNvPr id="21" name="Retângulo 20">
          <a:hlinkClick xmlns:r="http://schemas.openxmlformats.org/officeDocument/2006/relationships" r:id="rId1"/>
        </xdr:cNvPr>
        <xdr:cNvSpPr/>
      </xdr:nvSpPr>
      <xdr:spPr>
        <a:xfrm>
          <a:off x="2495546"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Custos Fixos</a:t>
          </a:r>
        </a:p>
      </xdr:txBody>
    </xdr:sp>
    <xdr:clientData/>
  </xdr:twoCellAnchor>
  <xdr:twoCellAnchor editAs="absolute">
    <xdr:from>
      <xdr:col>3</xdr:col>
      <xdr:colOff>923925</xdr:colOff>
      <xdr:row>1</xdr:row>
      <xdr:rowOff>38100</xdr:rowOff>
    </xdr:from>
    <xdr:to>
      <xdr:col>4</xdr:col>
      <xdr:colOff>857250</xdr:colOff>
      <xdr:row>2</xdr:row>
      <xdr:rowOff>47775</xdr:rowOff>
    </xdr:to>
    <xdr:sp macro="" textlink="">
      <xdr:nvSpPr>
        <xdr:cNvPr id="22" name="Retângulo 21">
          <a:hlinkClick xmlns:r="http://schemas.openxmlformats.org/officeDocument/2006/relationships" r:id="rId9"/>
        </xdr:cNvPr>
        <xdr:cNvSpPr/>
      </xdr:nvSpPr>
      <xdr:spPr>
        <a:xfrm>
          <a:off x="3533775"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Impostos</a:t>
          </a:r>
        </a:p>
      </xdr:txBody>
    </xdr:sp>
    <xdr:clientData/>
  </xdr:twoCellAnchor>
  <xdr:twoCellAnchor editAs="absolute">
    <xdr:from>
      <xdr:col>4</xdr:col>
      <xdr:colOff>923925</xdr:colOff>
      <xdr:row>1</xdr:row>
      <xdr:rowOff>38100</xdr:rowOff>
    </xdr:from>
    <xdr:to>
      <xdr:col>5</xdr:col>
      <xdr:colOff>762000</xdr:colOff>
      <xdr:row>2</xdr:row>
      <xdr:rowOff>47775</xdr:rowOff>
    </xdr:to>
    <xdr:sp macro="" textlink="">
      <xdr:nvSpPr>
        <xdr:cNvPr id="23" name="Retângulo 22">
          <a:hlinkClick xmlns:r="http://schemas.openxmlformats.org/officeDocument/2006/relationships" r:id="rId10"/>
        </xdr:cNvPr>
        <xdr:cNvSpPr/>
      </xdr:nvSpPr>
      <xdr:spPr>
        <a:xfrm>
          <a:off x="455295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Matéria-prima</a:t>
          </a:r>
        </a:p>
      </xdr:txBody>
    </xdr:sp>
    <xdr:clientData/>
  </xdr:twoCellAnchor>
  <xdr:twoCellAnchor editAs="absolute">
    <xdr:from>
      <xdr:col>5</xdr:col>
      <xdr:colOff>819150</xdr:colOff>
      <xdr:row>1</xdr:row>
      <xdr:rowOff>38100</xdr:rowOff>
    </xdr:from>
    <xdr:to>
      <xdr:col>6</xdr:col>
      <xdr:colOff>495300</xdr:colOff>
      <xdr:row>2</xdr:row>
      <xdr:rowOff>47775</xdr:rowOff>
    </xdr:to>
    <xdr:sp macro="" textlink="">
      <xdr:nvSpPr>
        <xdr:cNvPr id="24" name="Retângulo 23">
          <a:hlinkClick xmlns:r="http://schemas.openxmlformats.org/officeDocument/2006/relationships" r:id="rId11"/>
        </xdr:cNvPr>
        <xdr:cNvSpPr/>
      </xdr:nvSpPr>
      <xdr:spPr>
        <a:xfrm>
          <a:off x="5562600"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Produto</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504821</xdr:colOff>
      <xdr:row>0</xdr:row>
      <xdr:rowOff>0</xdr:rowOff>
    </xdr:from>
    <xdr:to>
      <xdr:col>3</xdr:col>
      <xdr:colOff>514346</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3</xdr:col>
      <xdr:colOff>561971</xdr:colOff>
      <xdr:row>0</xdr:row>
      <xdr:rowOff>0</xdr:rowOff>
    </xdr:from>
    <xdr:to>
      <xdr:col>4</xdr:col>
      <xdr:colOff>571496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PRECIFICAÇÃO</a:t>
          </a:r>
        </a:p>
      </xdr:txBody>
    </xdr:sp>
    <xdr:clientData/>
  </xdr:twoCellAnchor>
  <xdr:twoCellAnchor editAs="absolute">
    <xdr:from>
      <xdr:col>4</xdr:col>
      <xdr:colOff>628646</xdr:colOff>
      <xdr:row>0</xdr:row>
      <xdr:rowOff>0</xdr:rowOff>
    </xdr:from>
    <xdr:to>
      <xdr:col>5</xdr:col>
      <xdr:colOff>638171</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5</xdr:col>
      <xdr:colOff>704846</xdr:colOff>
      <xdr:row>0</xdr:row>
      <xdr:rowOff>0</xdr:rowOff>
    </xdr:from>
    <xdr:to>
      <xdr:col>6</xdr:col>
      <xdr:colOff>841871</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6</xdr:col>
      <xdr:colOff>895346</xdr:colOff>
      <xdr:row>0</xdr:row>
      <xdr:rowOff>0</xdr:rowOff>
    </xdr:from>
    <xdr:to>
      <xdr:col>7</xdr:col>
      <xdr:colOff>704846</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7</xdr:col>
      <xdr:colOff>781046</xdr:colOff>
      <xdr:row>0</xdr:row>
      <xdr:rowOff>0</xdr:rowOff>
    </xdr:from>
    <xdr:to>
      <xdr:col>8</xdr:col>
      <xdr:colOff>666746</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8</xdr:col>
      <xdr:colOff>733421</xdr:colOff>
      <xdr:row>0</xdr:row>
      <xdr:rowOff>0</xdr:rowOff>
    </xdr:from>
    <xdr:to>
      <xdr:col>9</xdr:col>
      <xdr:colOff>619121</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180971</xdr:colOff>
      <xdr:row>0</xdr:row>
      <xdr:rowOff>0</xdr:rowOff>
    </xdr:from>
    <xdr:to>
      <xdr:col>4</xdr:col>
      <xdr:colOff>85721</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4</xdr:col>
      <xdr:colOff>133346</xdr:colOff>
      <xdr:row>0</xdr:row>
      <xdr:rowOff>0</xdr:rowOff>
    </xdr:from>
    <xdr:to>
      <xdr:col>4</xdr:col>
      <xdr:colOff>1085846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1142996</xdr:colOff>
      <xdr:row>0</xdr:row>
      <xdr:rowOff>0</xdr:rowOff>
    </xdr:from>
    <xdr:to>
      <xdr:col>4</xdr:col>
      <xdr:colOff>2095496</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PONTO</a:t>
          </a:r>
          <a:r>
            <a:rPr lang="pt-BR" sz="1100" b="1" baseline="0"/>
            <a:t> DE EQUILÍBRIO</a:t>
          </a:r>
          <a:endParaRPr lang="pt-BR" sz="1100" b="1"/>
        </a:p>
      </xdr:txBody>
    </xdr:sp>
    <xdr:clientData/>
  </xdr:twoCellAnchor>
  <xdr:twoCellAnchor editAs="absolute">
    <xdr:from>
      <xdr:col>4</xdr:col>
      <xdr:colOff>2162171</xdr:colOff>
      <xdr:row>0</xdr:row>
      <xdr:rowOff>0</xdr:rowOff>
    </xdr:from>
    <xdr:to>
      <xdr:col>6</xdr:col>
      <xdr:colOff>108446</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6</xdr:col>
      <xdr:colOff>161921</xdr:colOff>
      <xdr:row>0</xdr:row>
      <xdr:rowOff>0</xdr:rowOff>
    </xdr:from>
    <xdr:to>
      <xdr:col>7</xdr:col>
      <xdr:colOff>866771</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7</xdr:col>
      <xdr:colOff>942971</xdr:colOff>
      <xdr:row>0</xdr:row>
      <xdr:rowOff>0</xdr:rowOff>
    </xdr:from>
    <xdr:to>
      <xdr:col>8</xdr:col>
      <xdr:colOff>257171</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8</xdr:col>
      <xdr:colOff>323846</xdr:colOff>
      <xdr:row>0</xdr:row>
      <xdr:rowOff>0</xdr:rowOff>
    </xdr:from>
    <xdr:to>
      <xdr:col>8</xdr:col>
      <xdr:colOff>1276346</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180971</xdr:colOff>
      <xdr:row>1</xdr:row>
      <xdr:rowOff>28575</xdr:rowOff>
    </xdr:from>
    <xdr:to>
      <xdr:col>4</xdr:col>
      <xdr:colOff>85721</xdr:colOff>
      <xdr:row>2</xdr:row>
      <xdr:rowOff>38250</xdr:rowOff>
    </xdr:to>
    <xdr:sp macro="" textlink="">
      <xdr:nvSpPr>
        <xdr:cNvPr id="20" name="Retângulo 19">
          <a:hlinkClick xmlns:r="http://schemas.openxmlformats.org/officeDocument/2006/relationships" r:id="rId4"/>
        </xdr:cNvPr>
        <xdr:cNvSpPr/>
      </xdr:nvSpPr>
      <xdr:spPr>
        <a:xfrm>
          <a:off x="2495546" y="409575"/>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Geral</a:t>
          </a:r>
        </a:p>
      </xdr:txBody>
    </xdr:sp>
    <xdr:clientData/>
  </xdr:twoCellAnchor>
  <xdr:twoCellAnchor editAs="absolute">
    <xdr:from>
      <xdr:col>4</xdr:col>
      <xdr:colOff>161925</xdr:colOff>
      <xdr:row>1</xdr:row>
      <xdr:rowOff>28575</xdr:rowOff>
    </xdr:from>
    <xdr:to>
      <xdr:col>4</xdr:col>
      <xdr:colOff>1114425</xdr:colOff>
      <xdr:row>2</xdr:row>
      <xdr:rowOff>38250</xdr:rowOff>
    </xdr:to>
    <xdr:sp macro="" textlink="">
      <xdr:nvSpPr>
        <xdr:cNvPr id="21" name="Retângulo 20">
          <a:hlinkClick xmlns:r="http://schemas.openxmlformats.org/officeDocument/2006/relationships" r:id="rId9"/>
        </xdr:cNvPr>
        <xdr:cNvSpPr/>
      </xdr:nvSpPr>
      <xdr:spPr>
        <a:xfrm>
          <a:off x="3524250" y="409575"/>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Produto</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495296</xdr:colOff>
      <xdr:row>0</xdr:row>
      <xdr:rowOff>0</xdr:rowOff>
    </xdr:from>
    <xdr:to>
      <xdr:col>2</xdr:col>
      <xdr:colOff>1447796</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2</xdr:col>
      <xdr:colOff>1495421</xdr:colOff>
      <xdr:row>0</xdr:row>
      <xdr:rowOff>0</xdr:rowOff>
    </xdr:from>
    <xdr:to>
      <xdr:col>4</xdr:col>
      <xdr:colOff>438146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4</xdr:col>
      <xdr:colOff>495296</xdr:colOff>
      <xdr:row>0</xdr:row>
      <xdr:rowOff>0</xdr:rowOff>
    </xdr:from>
    <xdr:to>
      <xdr:col>4</xdr:col>
      <xdr:colOff>1447796</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PONTO</a:t>
          </a:r>
          <a:r>
            <a:rPr lang="pt-BR" sz="1100" b="1" baseline="0"/>
            <a:t> DE EQUILÍBRIO</a:t>
          </a:r>
          <a:endParaRPr lang="pt-BR" sz="1100" b="1"/>
        </a:p>
      </xdr:txBody>
    </xdr:sp>
    <xdr:clientData/>
  </xdr:twoCellAnchor>
  <xdr:twoCellAnchor editAs="absolute">
    <xdr:from>
      <xdr:col>4</xdr:col>
      <xdr:colOff>1514471</xdr:colOff>
      <xdr:row>0</xdr:row>
      <xdr:rowOff>0</xdr:rowOff>
    </xdr:from>
    <xdr:to>
      <xdr:col>5</xdr:col>
      <xdr:colOff>556121</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5</xdr:col>
      <xdr:colOff>609596</xdr:colOff>
      <xdr:row>0</xdr:row>
      <xdr:rowOff>0</xdr:rowOff>
    </xdr:from>
    <xdr:to>
      <xdr:col>5</xdr:col>
      <xdr:colOff>1562096</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5</xdr:col>
      <xdr:colOff>1638296</xdr:colOff>
      <xdr:row>0</xdr:row>
      <xdr:rowOff>0</xdr:rowOff>
    </xdr:from>
    <xdr:to>
      <xdr:col>7</xdr:col>
      <xdr:colOff>190496</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7</xdr:col>
      <xdr:colOff>257171</xdr:colOff>
      <xdr:row>0</xdr:row>
      <xdr:rowOff>0</xdr:rowOff>
    </xdr:from>
    <xdr:to>
      <xdr:col>8</xdr:col>
      <xdr:colOff>600071</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495296</xdr:colOff>
      <xdr:row>1</xdr:row>
      <xdr:rowOff>38100</xdr:rowOff>
    </xdr:from>
    <xdr:to>
      <xdr:col>2</xdr:col>
      <xdr:colOff>1447796</xdr:colOff>
      <xdr:row>2</xdr:row>
      <xdr:rowOff>47775</xdr:rowOff>
    </xdr:to>
    <xdr:sp macro="" textlink="">
      <xdr:nvSpPr>
        <xdr:cNvPr id="20" name="Retângulo 19">
          <a:hlinkClick xmlns:r="http://schemas.openxmlformats.org/officeDocument/2006/relationships" r:id="rId4"/>
        </xdr:cNvPr>
        <xdr:cNvSpPr/>
      </xdr:nvSpPr>
      <xdr:spPr>
        <a:xfrm>
          <a:off x="2495546"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solidFill>
                <a:schemeClr val="bg1"/>
              </a:solidFill>
            </a:rPr>
            <a:t>Geral</a:t>
          </a:r>
        </a:p>
      </xdr:txBody>
    </xdr:sp>
    <xdr:clientData/>
  </xdr:twoCellAnchor>
  <xdr:twoCellAnchor editAs="absolute">
    <xdr:from>
      <xdr:col>2</xdr:col>
      <xdr:colOff>1504954</xdr:colOff>
      <xdr:row>1</xdr:row>
      <xdr:rowOff>38100</xdr:rowOff>
    </xdr:from>
    <xdr:to>
      <xdr:col>4</xdr:col>
      <xdr:colOff>447679</xdr:colOff>
      <xdr:row>2</xdr:row>
      <xdr:rowOff>47775</xdr:rowOff>
    </xdr:to>
    <xdr:sp macro="" textlink="">
      <xdr:nvSpPr>
        <xdr:cNvPr id="21" name="Retângulo 20">
          <a:hlinkClick xmlns:r="http://schemas.openxmlformats.org/officeDocument/2006/relationships" r:id="rId9"/>
        </xdr:cNvPr>
        <xdr:cNvSpPr/>
      </xdr:nvSpPr>
      <xdr:spPr>
        <a:xfrm>
          <a:off x="3505204"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Produto</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3</xdr:col>
      <xdr:colOff>323846</xdr:colOff>
      <xdr:row>0</xdr:row>
      <xdr:rowOff>0</xdr:rowOff>
    </xdr:from>
    <xdr:to>
      <xdr:col>4</xdr:col>
      <xdr:colOff>438146</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4</xdr:col>
      <xdr:colOff>485771</xdr:colOff>
      <xdr:row>0</xdr:row>
      <xdr:rowOff>0</xdr:rowOff>
    </xdr:from>
    <xdr:to>
      <xdr:col>5</xdr:col>
      <xdr:colOff>600071</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5</xdr:col>
      <xdr:colOff>657221</xdr:colOff>
      <xdr:row>0</xdr:row>
      <xdr:rowOff>0</xdr:rowOff>
    </xdr:from>
    <xdr:to>
      <xdr:col>6</xdr:col>
      <xdr:colOff>771521</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6</xdr:col>
      <xdr:colOff>838196</xdr:colOff>
      <xdr:row>0</xdr:row>
      <xdr:rowOff>0</xdr:rowOff>
    </xdr:from>
    <xdr:to>
      <xdr:col>8</xdr:col>
      <xdr:colOff>241796</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ANÁLISE</a:t>
          </a:r>
          <a:r>
            <a:rPr lang="pt-BR" sz="1100" b="1" baseline="0"/>
            <a:t> DOS CONCORRENTES</a:t>
          </a:r>
          <a:endParaRPr lang="pt-BR" sz="1100" b="1"/>
        </a:p>
      </xdr:txBody>
    </xdr:sp>
    <xdr:clientData/>
  </xdr:twoCellAnchor>
  <xdr:twoCellAnchor editAs="absolute">
    <xdr:from>
      <xdr:col>8</xdr:col>
      <xdr:colOff>295271</xdr:colOff>
      <xdr:row>0</xdr:row>
      <xdr:rowOff>0</xdr:rowOff>
    </xdr:from>
    <xdr:to>
      <xdr:col>9</xdr:col>
      <xdr:colOff>409571</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RELATÓRIO</a:t>
          </a:r>
        </a:p>
      </xdr:txBody>
    </xdr:sp>
    <xdr:clientData/>
  </xdr:twoCellAnchor>
  <xdr:twoCellAnchor editAs="absolute">
    <xdr:from>
      <xdr:col>9</xdr:col>
      <xdr:colOff>485771</xdr:colOff>
      <xdr:row>0</xdr:row>
      <xdr:rowOff>0</xdr:rowOff>
    </xdr:from>
    <xdr:to>
      <xdr:col>10</xdr:col>
      <xdr:colOff>600071</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10</xdr:col>
      <xdr:colOff>666746</xdr:colOff>
      <xdr:row>0</xdr:row>
      <xdr:rowOff>0</xdr:rowOff>
    </xdr:from>
    <xdr:to>
      <xdr:col>11</xdr:col>
      <xdr:colOff>781046</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1019022</xdr:colOff>
      <xdr:row>1</xdr:row>
      <xdr:rowOff>15000</xdr:rowOff>
    </xdr:to>
    <xdr:pic>
      <xdr:nvPicPr>
        <xdr:cNvPr id="12" name="Imagem 1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47" b="15306"/>
        <a:stretch/>
      </xdr:blipFill>
      <xdr:spPr>
        <a:xfrm>
          <a:off x="0" y="0"/>
          <a:ext cx="1199997" cy="396000"/>
        </a:xfrm>
        <a:prstGeom prst="rect">
          <a:avLst/>
        </a:prstGeom>
      </xdr:spPr>
    </xdr:pic>
    <xdr:clientData/>
  </xdr:twoCellAnchor>
  <xdr:twoCellAnchor editAs="absolute">
    <xdr:from>
      <xdr:col>2</xdr:col>
      <xdr:colOff>400046</xdr:colOff>
      <xdr:row>0</xdr:row>
      <xdr:rowOff>0</xdr:rowOff>
    </xdr:from>
    <xdr:to>
      <xdr:col>3</xdr:col>
      <xdr:colOff>66671</xdr:colOff>
      <xdr:row>1</xdr:row>
      <xdr:rowOff>9525</xdr:rowOff>
    </xdr:to>
    <xdr:sp macro="" textlink="">
      <xdr:nvSpPr>
        <xdr:cNvPr id="13" name="Retângulo 12">
          <a:hlinkClick xmlns:r="http://schemas.openxmlformats.org/officeDocument/2006/relationships" r:id="rId2"/>
        </xdr:cNvPr>
        <xdr:cNvSpPr/>
      </xdr:nvSpPr>
      <xdr:spPr>
        <a:xfrm>
          <a:off x="24955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CADASTRO</a:t>
          </a:r>
        </a:p>
      </xdr:txBody>
    </xdr:sp>
    <xdr:clientData/>
  </xdr:twoCellAnchor>
  <xdr:twoCellAnchor editAs="absolute">
    <xdr:from>
      <xdr:col>3</xdr:col>
      <xdr:colOff>114296</xdr:colOff>
      <xdr:row>0</xdr:row>
      <xdr:rowOff>0</xdr:rowOff>
    </xdr:from>
    <xdr:to>
      <xdr:col>3</xdr:col>
      <xdr:colOff>1066796</xdr:colOff>
      <xdr:row>1</xdr:row>
      <xdr:rowOff>9525</xdr:rowOff>
    </xdr:to>
    <xdr:sp macro="" textlink="">
      <xdr:nvSpPr>
        <xdr:cNvPr id="14" name="Retângulo 13">
          <a:hlinkClick xmlns:r="http://schemas.openxmlformats.org/officeDocument/2006/relationships" r:id="rId3"/>
        </xdr:cNvPr>
        <xdr:cNvSpPr/>
      </xdr:nvSpPr>
      <xdr:spPr>
        <a:xfrm>
          <a:off x="3495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PRECIFICAÇÃO</a:t>
          </a:r>
        </a:p>
      </xdr:txBody>
    </xdr:sp>
    <xdr:clientData/>
  </xdr:twoCellAnchor>
  <xdr:twoCellAnchor editAs="absolute">
    <xdr:from>
      <xdr:col>3</xdr:col>
      <xdr:colOff>1123946</xdr:colOff>
      <xdr:row>0</xdr:row>
      <xdr:rowOff>0</xdr:rowOff>
    </xdr:from>
    <xdr:to>
      <xdr:col>4</xdr:col>
      <xdr:colOff>790571</xdr:colOff>
      <xdr:row>1</xdr:row>
      <xdr:rowOff>9525</xdr:rowOff>
    </xdr:to>
    <xdr:sp macro="" textlink="">
      <xdr:nvSpPr>
        <xdr:cNvPr id="15" name="Retângulo 14">
          <a:hlinkClick xmlns:r="http://schemas.openxmlformats.org/officeDocument/2006/relationships" r:id="rId4"/>
        </xdr:cNvPr>
        <xdr:cNvSpPr/>
      </xdr:nvSpPr>
      <xdr:spPr>
        <a:xfrm>
          <a:off x="450532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PONTO</a:t>
          </a:r>
          <a:r>
            <a:rPr lang="pt-BR" sz="1100" baseline="0"/>
            <a:t> DE EQUILÍBRIO</a:t>
          </a:r>
          <a:endParaRPr lang="pt-BR" sz="1100"/>
        </a:p>
      </xdr:txBody>
    </xdr:sp>
    <xdr:clientData/>
  </xdr:twoCellAnchor>
  <xdr:twoCellAnchor editAs="absolute">
    <xdr:from>
      <xdr:col>4</xdr:col>
      <xdr:colOff>857246</xdr:colOff>
      <xdr:row>0</xdr:row>
      <xdr:rowOff>0</xdr:rowOff>
    </xdr:from>
    <xdr:to>
      <xdr:col>5</xdr:col>
      <xdr:colOff>651371</xdr:colOff>
      <xdr:row>1</xdr:row>
      <xdr:rowOff>9525</xdr:rowOff>
    </xdr:to>
    <xdr:sp macro="" textlink="">
      <xdr:nvSpPr>
        <xdr:cNvPr id="16" name="Retângulo 15">
          <a:hlinkClick xmlns:r="http://schemas.openxmlformats.org/officeDocument/2006/relationships" r:id="rId5"/>
        </xdr:cNvPr>
        <xdr:cNvSpPr/>
      </xdr:nvSpPr>
      <xdr:spPr>
        <a:xfrm>
          <a:off x="5524496" y="0"/>
          <a:ext cx="10800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ANÁLISE</a:t>
          </a:r>
          <a:r>
            <a:rPr lang="pt-BR" sz="1100" baseline="0"/>
            <a:t> DOS CONCORRENTES</a:t>
          </a:r>
          <a:endParaRPr lang="pt-BR" sz="1100"/>
        </a:p>
      </xdr:txBody>
    </xdr:sp>
    <xdr:clientData/>
  </xdr:twoCellAnchor>
  <xdr:twoCellAnchor editAs="absolute">
    <xdr:from>
      <xdr:col>5</xdr:col>
      <xdr:colOff>704846</xdr:colOff>
      <xdr:row>0</xdr:row>
      <xdr:rowOff>0</xdr:rowOff>
    </xdr:from>
    <xdr:to>
      <xdr:col>6</xdr:col>
      <xdr:colOff>257171</xdr:colOff>
      <xdr:row>1</xdr:row>
      <xdr:rowOff>9525</xdr:rowOff>
    </xdr:to>
    <xdr:sp macro="" textlink="">
      <xdr:nvSpPr>
        <xdr:cNvPr id="17" name="Retângulo 16">
          <a:hlinkClick xmlns:r="http://schemas.openxmlformats.org/officeDocument/2006/relationships" r:id="rId6"/>
        </xdr:cNvPr>
        <xdr:cNvSpPr/>
      </xdr:nvSpPr>
      <xdr:spPr>
        <a:xfrm>
          <a:off x="6657971" y="0"/>
          <a:ext cx="952500" cy="390525"/>
        </a:xfrm>
        <a:prstGeom prst="rect">
          <a:avLst/>
        </a:prstGeom>
        <a:solidFill>
          <a:schemeClr val="accent1"/>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t>RELATÓRIO</a:t>
          </a:r>
        </a:p>
      </xdr:txBody>
    </xdr:sp>
    <xdr:clientData/>
  </xdr:twoCellAnchor>
  <xdr:twoCellAnchor editAs="absolute">
    <xdr:from>
      <xdr:col>6</xdr:col>
      <xdr:colOff>333371</xdr:colOff>
      <xdr:row>0</xdr:row>
      <xdr:rowOff>0</xdr:rowOff>
    </xdr:from>
    <xdr:to>
      <xdr:col>6</xdr:col>
      <xdr:colOff>1285871</xdr:colOff>
      <xdr:row>1</xdr:row>
      <xdr:rowOff>9525</xdr:rowOff>
    </xdr:to>
    <xdr:sp macro="" textlink="">
      <xdr:nvSpPr>
        <xdr:cNvPr id="18" name="Retângulo 17">
          <a:hlinkClick xmlns:r="http://schemas.openxmlformats.org/officeDocument/2006/relationships" r:id="rId7"/>
        </xdr:cNvPr>
        <xdr:cNvSpPr/>
      </xdr:nvSpPr>
      <xdr:spPr>
        <a:xfrm>
          <a:off x="7686671"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DASHBOARD</a:t>
          </a:r>
        </a:p>
      </xdr:txBody>
    </xdr:sp>
    <xdr:clientData/>
  </xdr:twoCellAnchor>
  <xdr:twoCellAnchor editAs="absolute">
    <xdr:from>
      <xdr:col>7</xdr:col>
      <xdr:colOff>66671</xdr:colOff>
      <xdr:row>0</xdr:row>
      <xdr:rowOff>0</xdr:rowOff>
    </xdr:from>
    <xdr:to>
      <xdr:col>7</xdr:col>
      <xdr:colOff>1019171</xdr:colOff>
      <xdr:row>1</xdr:row>
      <xdr:rowOff>9525</xdr:rowOff>
    </xdr:to>
    <xdr:sp macro="" textlink="">
      <xdr:nvSpPr>
        <xdr:cNvPr id="19" name="Retângulo 18">
          <a:hlinkClick xmlns:r="http://schemas.openxmlformats.org/officeDocument/2006/relationships" r:id="rId8"/>
        </xdr:cNvPr>
        <xdr:cNvSpPr/>
      </xdr:nvSpPr>
      <xdr:spPr>
        <a:xfrm>
          <a:off x="8705846" y="0"/>
          <a:ext cx="952500" cy="390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0"/>
            <a:t>INSTRUÇÕES</a:t>
          </a:r>
        </a:p>
      </xdr:txBody>
    </xdr:sp>
    <xdr:clientData/>
  </xdr:twoCellAnchor>
  <xdr:twoCellAnchor editAs="absolute">
    <xdr:from>
      <xdr:col>2</xdr:col>
      <xdr:colOff>400046</xdr:colOff>
      <xdr:row>1</xdr:row>
      <xdr:rowOff>38100</xdr:rowOff>
    </xdr:from>
    <xdr:to>
      <xdr:col>3</xdr:col>
      <xdr:colOff>66671</xdr:colOff>
      <xdr:row>2</xdr:row>
      <xdr:rowOff>47775</xdr:rowOff>
    </xdr:to>
    <xdr:sp macro="" textlink="">
      <xdr:nvSpPr>
        <xdr:cNvPr id="20" name="Retângulo 19">
          <a:hlinkClick xmlns:r="http://schemas.openxmlformats.org/officeDocument/2006/relationships" r:id="rId6"/>
        </xdr:cNvPr>
        <xdr:cNvSpPr/>
      </xdr:nvSpPr>
      <xdr:spPr>
        <a:xfrm>
          <a:off x="2495546" y="419100"/>
          <a:ext cx="952500" cy="3240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b="1">
              <a:solidFill>
                <a:sysClr val="windowText" lastClr="000000"/>
              </a:solidFill>
            </a:rPr>
            <a:t>Vendas</a:t>
          </a:r>
        </a:p>
      </xdr:txBody>
    </xdr:sp>
    <xdr:clientData/>
  </xdr:twoCellAnchor>
  <xdr:twoCellAnchor editAs="absolute">
    <xdr:from>
      <xdr:col>3</xdr:col>
      <xdr:colOff>161925</xdr:colOff>
      <xdr:row>1</xdr:row>
      <xdr:rowOff>38100</xdr:rowOff>
    </xdr:from>
    <xdr:to>
      <xdr:col>3</xdr:col>
      <xdr:colOff>1114425</xdr:colOff>
      <xdr:row>2</xdr:row>
      <xdr:rowOff>47775</xdr:rowOff>
    </xdr:to>
    <xdr:sp macro="" textlink="">
      <xdr:nvSpPr>
        <xdr:cNvPr id="21" name="Retângulo 20">
          <a:hlinkClick xmlns:r="http://schemas.openxmlformats.org/officeDocument/2006/relationships" r:id="rId9"/>
        </xdr:cNvPr>
        <xdr:cNvSpPr/>
      </xdr:nvSpPr>
      <xdr:spPr>
        <a:xfrm>
          <a:off x="3543300" y="419100"/>
          <a:ext cx="952500" cy="3240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pt-BR" sz="1100"/>
            <a:t>Rancking</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showGridLines="0" workbookViewId="0"/>
  </sheetViews>
  <sheetFormatPr defaultRowHeight="15" x14ac:dyDescent="0.25"/>
  <cols>
    <col min="1" max="1" width="2.7109375" style="1" customWidth="1"/>
    <col min="2" max="2" width="5.7109375" style="1" customWidth="1"/>
    <col min="3" max="3" width="38.42578125" style="1" bestFit="1" customWidth="1"/>
    <col min="4" max="4" width="14.42578125" style="1" customWidth="1"/>
    <col min="5" max="5" width="54.42578125" style="1" customWidth="1"/>
    <col min="6" max="7" width="10.7109375" style="1" hidden="1" customWidth="1"/>
    <col min="8" max="16384" width="9.140625" style="1"/>
  </cols>
  <sheetData>
    <row r="1" spans="2:7" s="5" customFormat="1" ht="30" customHeight="1" x14ac:dyDescent="0.25"/>
    <row r="2" spans="2:7" s="6" customFormat="1" ht="24.95" customHeight="1" x14ac:dyDescent="0.25"/>
    <row r="4" spans="2:7" ht="21" x14ac:dyDescent="0.35">
      <c r="B4" s="4" t="s">
        <v>28</v>
      </c>
    </row>
    <row r="6" spans="2:7" ht="20.100000000000001" customHeight="1" x14ac:dyDescent="0.25">
      <c r="B6" s="7" t="s">
        <v>74</v>
      </c>
      <c r="C6" s="7" t="s">
        <v>26</v>
      </c>
      <c r="D6" s="7" t="s">
        <v>27</v>
      </c>
      <c r="E6" s="96" t="s">
        <v>49</v>
      </c>
      <c r="F6" s="97" t="s">
        <v>171</v>
      </c>
      <c r="G6" s="97" t="s">
        <v>177</v>
      </c>
    </row>
    <row r="7" spans="2:7" ht="35.1" customHeight="1" x14ac:dyDescent="0.25">
      <c r="B7" s="98">
        <v>1</v>
      </c>
      <c r="C7" s="99" t="s">
        <v>15</v>
      </c>
      <c r="D7" s="100">
        <v>3000</v>
      </c>
      <c r="E7" s="30" t="s">
        <v>97</v>
      </c>
      <c r="F7" s="1">
        <v>1E-3</v>
      </c>
      <c r="G7" s="2">
        <f>D7+F7</f>
        <v>3000.0010000000002</v>
      </c>
    </row>
    <row r="8" spans="2:7" ht="35.1" customHeight="1" x14ac:dyDescent="0.25">
      <c r="B8" s="98">
        <v>2</v>
      </c>
      <c r="C8" s="99" t="s">
        <v>16</v>
      </c>
      <c r="D8" s="100">
        <v>3000</v>
      </c>
      <c r="E8" s="30" t="s">
        <v>98</v>
      </c>
      <c r="F8" s="1">
        <v>9.9989999999999996E-4</v>
      </c>
      <c r="G8" s="2">
        <f t="shared" ref="G8:G26" si="0">D8+F8</f>
        <v>3000.0009998999999</v>
      </c>
    </row>
    <row r="9" spans="2:7" ht="35.1" customHeight="1" x14ac:dyDescent="0.25">
      <c r="B9" s="98">
        <v>3</v>
      </c>
      <c r="C9" s="23" t="s">
        <v>17</v>
      </c>
      <c r="D9" s="69">
        <v>0</v>
      </c>
      <c r="E9" s="30" t="s">
        <v>99</v>
      </c>
      <c r="F9" s="1">
        <v>9.9979999999999991E-4</v>
      </c>
      <c r="G9" s="2">
        <f t="shared" si="0"/>
        <v>9.9979999999999991E-4</v>
      </c>
    </row>
    <row r="10" spans="2:7" ht="35.1" customHeight="1" x14ac:dyDescent="0.25">
      <c r="B10" s="98">
        <v>4</v>
      </c>
      <c r="C10" s="23" t="s">
        <v>18</v>
      </c>
      <c r="D10" s="69">
        <v>0</v>
      </c>
      <c r="E10" s="30" t="s">
        <v>100</v>
      </c>
      <c r="F10" s="1">
        <v>9.9970000000000007E-4</v>
      </c>
      <c r="G10" s="2">
        <f t="shared" si="0"/>
        <v>9.9970000000000007E-4</v>
      </c>
    </row>
    <row r="11" spans="2:7" ht="35.1" customHeight="1" x14ac:dyDescent="0.25">
      <c r="B11" s="98">
        <v>5</v>
      </c>
      <c r="C11" s="23" t="s">
        <v>11</v>
      </c>
      <c r="D11" s="69">
        <v>0</v>
      </c>
      <c r="E11" s="30" t="s">
        <v>101</v>
      </c>
      <c r="F11" s="1">
        <v>9.9960000000000001E-4</v>
      </c>
      <c r="G11" s="2">
        <f t="shared" si="0"/>
        <v>9.9960000000000001E-4</v>
      </c>
    </row>
    <row r="12" spans="2:7" ht="35.1" customHeight="1" x14ac:dyDescent="0.25">
      <c r="B12" s="98">
        <v>6</v>
      </c>
      <c r="C12" s="23" t="s">
        <v>32</v>
      </c>
      <c r="D12" s="69">
        <v>100</v>
      </c>
      <c r="E12" s="30" t="s">
        <v>102</v>
      </c>
      <c r="F12" s="1">
        <v>9.9949999999999995E-4</v>
      </c>
      <c r="G12" s="2">
        <f t="shared" si="0"/>
        <v>100.00099950000001</v>
      </c>
    </row>
    <row r="13" spans="2:7" ht="35.1" customHeight="1" x14ac:dyDescent="0.25">
      <c r="B13" s="98">
        <v>7</v>
      </c>
      <c r="C13" s="23" t="s">
        <v>19</v>
      </c>
      <c r="D13" s="69">
        <v>300</v>
      </c>
      <c r="E13" s="30" t="s">
        <v>103</v>
      </c>
      <c r="F13" s="1">
        <v>9.993999999999999E-4</v>
      </c>
      <c r="G13" s="2">
        <f t="shared" si="0"/>
        <v>300.00099940000001</v>
      </c>
    </row>
    <row r="14" spans="2:7" ht="35.1" customHeight="1" x14ac:dyDescent="0.25">
      <c r="B14" s="98">
        <v>8</v>
      </c>
      <c r="C14" s="23" t="s">
        <v>20</v>
      </c>
      <c r="D14" s="69">
        <v>0</v>
      </c>
      <c r="E14" s="30" t="s">
        <v>104</v>
      </c>
      <c r="F14" s="1">
        <v>9.9930000000000006E-4</v>
      </c>
      <c r="G14" s="2">
        <f t="shared" si="0"/>
        <v>9.9930000000000006E-4</v>
      </c>
    </row>
    <row r="15" spans="2:7" ht="35.1" customHeight="1" x14ac:dyDescent="0.25">
      <c r="B15" s="98">
        <v>9</v>
      </c>
      <c r="C15" s="23" t="s">
        <v>21</v>
      </c>
      <c r="D15" s="69">
        <v>300</v>
      </c>
      <c r="E15" s="30" t="s">
        <v>105</v>
      </c>
      <c r="F15" s="1">
        <v>9.992E-4</v>
      </c>
      <c r="G15" s="2">
        <f t="shared" si="0"/>
        <v>300.00099920000002</v>
      </c>
    </row>
    <row r="16" spans="2:7" ht="35.1" customHeight="1" x14ac:dyDescent="0.25">
      <c r="B16" s="98">
        <v>10</v>
      </c>
      <c r="C16" s="23" t="s">
        <v>22</v>
      </c>
      <c r="D16" s="69">
        <v>0</v>
      </c>
      <c r="E16" s="30" t="s">
        <v>106</v>
      </c>
      <c r="F16" s="1">
        <v>9.9909999999999994E-4</v>
      </c>
      <c r="G16" s="2">
        <f t="shared" si="0"/>
        <v>9.9909999999999994E-4</v>
      </c>
    </row>
    <row r="17" spans="2:7" ht="35.1" customHeight="1" x14ac:dyDescent="0.25">
      <c r="B17" s="98">
        <v>11</v>
      </c>
      <c r="C17" s="23" t="s">
        <v>29</v>
      </c>
      <c r="D17" s="69">
        <v>65</v>
      </c>
      <c r="E17" s="30" t="s">
        <v>107</v>
      </c>
      <c r="F17" s="1">
        <v>9.9899999999999902E-4</v>
      </c>
      <c r="G17" s="2">
        <f t="shared" si="0"/>
        <v>65.000998999999993</v>
      </c>
    </row>
    <row r="18" spans="2:7" ht="35.1" customHeight="1" x14ac:dyDescent="0.25">
      <c r="B18" s="98">
        <v>12</v>
      </c>
      <c r="C18" s="23" t="s">
        <v>12</v>
      </c>
      <c r="D18" s="69">
        <v>250</v>
      </c>
      <c r="E18" s="30" t="s">
        <v>108</v>
      </c>
      <c r="F18" s="1">
        <v>9.9889999999999896E-4</v>
      </c>
      <c r="G18" s="2">
        <f t="shared" si="0"/>
        <v>250.00099890000001</v>
      </c>
    </row>
    <row r="19" spans="2:7" ht="35.1" customHeight="1" x14ac:dyDescent="0.25">
      <c r="B19" s="98">
        <v>13</v>
      </c>
      <c r="C19" s="23" t="s">
        <v>13</v>
      </c>
      <c r="D19" s="69">
        <v>100</v>
      </c>
      <c r="E19" s="30" t="s">
        <v>109</v>
      </c>
      <c r="F19" s="1">
        <v>9.9879999999999891E-4</v>
      </c>
      <c r="G19" s="2">
        <f t="shared" si="0"/>
        <v>100.0009988</v>
      </c>
    </row>
    <row r="20" spans="2:7" ht="35.1" customHeight="1" x14ac:dyDescent="0.25">
      <c r="B20" s="98">
        <v>14</v>
      </c>
      <c r="C20" s="23" t="s">
        <v>14</v>
      </c>
      <c r="D20" s="69">
        <v>109</v>
      </c>
      <c r="E20" s="30" t="s">
        <v>110</v>
      </c>
      <c r="F20" s="1">
        <v>9.9869999999999907E-4</v>
      </c>
      <c r="G20" s="2">
        <f t="shared" si="0"/>
        <v>109.0009987</v>
      </c>
    </row>
    <row r="21" spans="2:7" ht="35.1" customHeight="1" x14ac:dyDescent="0.25">
      <c r="B21" s="98">
        <v>15</v>
      </c>
      <c r="C21" s="23" t="s">
        <v>95</v>
      </c>
      <c r="D21" s="69">
        <v>200</v>
      </c>
      <c r="E21" s="30" t="s">
        <v>111</v>
      </c>
      <c r="F21" s="1">
        <v>9.9859999999999901E-4</v>
      </c>
      <c r="G21" s="2">
        <f t="shared" si="0"/>
        <v>200.0009986</v>
      </c>
    </row>
    <row r="22" spans="2:7" ht="35.1" customHeight="1" x14ac:dyDescent="0.25">
      <c r="B22" s="98">
        <v>16</v>
      </c>
      <c r="C22" s="23" t="s">
        <v>96</v>
      </c>
      <c r="D22" s="69">
        <v>0</v>
      </c>
      <c r="E22" s="30" t="s">
        <v>112</v>
      </c>
      <c r="F22" s="1">
        <v>9.9849999999999895E-4</v>
      </c>
      <c r="G22" s="2">
        <f t="shared" si="0"/>
        <v>9.9849999999999895E-4</v>
      </c>
    </row>
    <row r="23" spans="2:7" ht="35.1" customHeight="1" x14ac:dyDescent="0.25">
      <c r="B23" s="98">
        <v>17</v>
      </c>
      <c r="C23" s="23" t="s">
        <v>25</v>
      </c>
      <c r="D23" s="69">
        <v>0</v>
      </c>
      <c r="E23" s="30" t="s">
        <v>113</v>
      </c>
      <c r="F23" s="1">
        <v>9.983999999999989E-4</v>
      </c>
      <c r="G23" s="2">
        <f t="shared" si="0"/>
        <v>9.983999999999989E-4</v>
      </c>
    </row>
    <row r="24" spans="2:7" ht="35.1" customHeight="1" x14ac:dyDescent="0.25">
      <c r="B24" s="98">
        <v>18</v>
      </c>
      <c r="C24" s="23" t="s">
        <v>24</v>
      </c>
      <c r="D24" s="69">
        <v>384</v>
      </c>
      <c r="E24" s="30" t="s">
        <v>114</v>
      </c>
      <c r="F24" s="1">
        <v>9.9829999999999906E-4</v>
      </c>
      <c r="G24" s="2">
        <f t="shared" si="0"/>
        <v>384.00099829999999</v>
      </c>
    </row>
    <row r="25" spans="2:7" ht="35.1" customHeight="1" x14ac:dyDescent="0.25">
      <c r="B25" s="98">
        <v>19</v>
      </c>
      <c r="C25" s="23" t="s">
        <v>94</v>
      </c>
      <c r="D25" s="69">
        <v>1827.75</v>
      </c>
      <c r="E25" s="30" t="s">
        <v>115</v>
      </c>
      <c r="F25" s="1">
        <v>9.98199999999999E-4</v>
      </c>
      <c r="G25" s="2">
        <f t="shared" si="0"/>
        <v>1827.7509981999999</v>
      </c>
    </row>
    <row r="26" spans="2:7" ht="35.1" customHeight="1" x14ac:dyDescent="0.25">
      <c r="B26" s="98">
        <v>20</v>
      </c>
      <c r="C26" s="23" t="s">
        <v>23</v>
      </c>
      <c r="D26" s="69">
        <v>0</v>
      </c>
      <c r="E26" s="30" t="s">
        <v>116</v>
      </c>
      <c r="F26" s="1">
        <v>9.9809999999999894E-4</v>
      </c>
      <c r="G26" s="2">
        <f t="shared" si="0"/>
        <v>9.9809999999999894E-4</v>
      </c>
    </row>
  </sheetData>
  <sheetProtection password="9004" sheet="1" objects="1" scenarios="1"/>
  <dataValidations count="1">
    <dataValidation type="decimal" operator="greaterThanOrEqual" allowBlank="1" showInputMessage="1" showErrorMessage="1" sqref="D7:D26">
      <formula1>0</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showGridLines="0" zoomScaleNormal="100" zoomScaleSheetLayoutView="80" workbookViewId="0"/>
  </sheetViews>
  <sheetFormatPr defaultRowHeight="15" x14ac:dyDescent="0.25"/>
  <cols>
    <col min="1" max="1" width="2.7109375" style="1" customWidth="1"/>
    <col min="2" max="2" width="26.7109375" style="1" customWidth="1"/>
    <col min="3" max="3" width="15.85546875" style="1" customWidth="1"/>
    <col min="4" max="4" width="3.7109375" style="1" customWidth="1"/>
    <col min="5" max="5" width="26.7109375" style="1" customWidth="1"/>
    <col min="6" max="6" width="15.85546875" style="1" customWidth="1"/>
    <col min="7" max="7" width="3.7109375" style="1" customWidth="1"/>
    <col min="8" max="8" width="26.7109375" style="1" customWidth="1"/>
    <col min="9" max="9" width="15.85546875" style="1" customWidth="1"/>
    <col min="10" max="10" width="3.7109375" style="1" customWidth="1"/>
    <col min="11" max="11" width="26.7109375" style="1" customWidth="1"/>
    <col min="12" max="12" width="15.85546875" style="1" customWidth="1"/>
    <col min="13" max="16384" width="9.140625" style="1"/>
  </cols>
  <sheetData>
    <row r="1" spans="2:12" s="5" customFormat="1" ht="30" customHeight="1" x14ac:dyDescent="0.25"/>
    <row r="2" spans="2:12" s="6" customFormat="1" ht="24.95" customHeight="1" x14ac:dyDescent="0.25"/>
    <row r="4" spans="2:12" ht="21" x14ac:dyDescent="0.35">
      <c r="B4" s="4" t="s">
        <v>169</v>
      </c>
    </row>
    <row r="6" spans="2:12" ht="30" customHeight="1" x14ac:dyDescent="0.25">
      <c r="B6" s="78" t="s">
        <v>170</v>
      </c>
      <c r="C6" s="78"/>
      <c r="E6" s="78" t="s">
        <v>172</v>
      </c>
      <c r="F6" s="78"/>
      <c r="H6" s="78" t="s">
        <v>175</v>
      </c>
      <c r="I6" s="78"/>
      <c r="K6" s="78" t="s">
        <v>176</v>
      </c>
      <c r="L6" s="78"/>
    </row>
    <row r="7" spans="2:12" ht="30" customHeight="1" x14ac:dyDescent="0.25">
      <c r="B7" s="16" t="s">
        <v>139</v>
      </c>
      <c r="C7" s="16" t="s">
        <v>27</v>
      </c>
      <c r="E7" s="16" t="s">
        <v>139</v>
      </c>
      <c r="F7" s="16" t="s">
        <v>27</v>
      </c>
      <c r="H7" s="16" t="s">
        <v>139</v>
      </c>
      <c r="I7" s="16" t="s">
        <v>27</v>
      </c>
      <c r="K7" s="16" t="s">
        <v>139</v>
      </c>
      <c r="L7" s="16" t="s">
        <v>27</v>
      </c>
    </row>
    <row r="8" spans="2:12" ht="30" customHeight="1" x14ac:dyDescent="0.25">
      <c r="B8" s="30" t="str">
        <f>IFERROR(INDEX(pre_ge!$B$7:$AE$506,MATCH(LARGE(pre_ge!$AE$7:$AE$506,rel_ran!$D8),pre_ge!$AE$7:$AE$506,0),1),"")</f>
        <v>Pizza Portuguesa</v>
      </c>
      <c r="C8" s="15">
        <f>IF(B8="","",VLOOKUP($B8,pre_ge!$B$7:$L$506,8,FALSE))</f>
        <v>24.669389725000002</v>
      </c>
      <c r="D8" s="3">
        <v>1</v>
      </c>
      <c r="E8" s="30" t="str">
        <f>IFERROR(INDEX(pre_ge!$B$7:$AF$506,MATCH(LARGE(pre_ge!$AF$7:$AF$506,rel_ran!$D8),pre_ge!$AF$7:$AF$506,0),1),"")</f>
        <v>Pizza Portuguesa</v>
      </c>
      <c r="F8" s="15">
        <f>IF(E8="","",VLOOKUP($E8,pre_ge!$B$7:$L$506,9,FALSE))</f>
        <v>13.649575</v>
      </c>
      <c r="G8" s="3">
        <v>1</v>
      </c>
      <c r="H8" s="30" t="str">
        <f>IFERROR(INDEX(ana_com!$D$6:$M$7,1,MATCH(LARGE(ana_com!$D$7:$M$7,$G8),ana_com!$D$7:$M$7,0)),"")</f>
        <v>Concorrente 3</v>
      </c>
      <c r="I8" s="15">
        <f>IFERROR(HLOOKUP($H8,ana_com!$D$6:$M$7,2,FALSE),"")</f>
        <v>28.000997999999999</v>
      </c>
      <c r="K8" s="30" t="str">
        <f>peq_ge!B9</f>
        <v xml:space="preserve">Pró Labores </v>
      </c>
      <c r="L8" s="15">
        <f>peq_ge!C9</f>
        <v>3000</v>
      </c>
    </row>
    <row r="9" spans="2:12" ht="30" customHeight="1" x14ac:dyDescent="0.25">
      <c r="B9" s="30" t="str">
        <f>IFERROR(INDEX(pre_ge!$B$7:$AE$506,MATCH(LARGE(pre_ge!$AE$7:$AE$506,rel_ran!$D9),pre_ge!$AE$7:$AE$506,0),1),"")</f>
        <v>Pizza de Presunto</v>
      </c>
      <c r="C9" s="15">
        <f>IF(B9="","",VLOOKUP($B9,pre_ge!$B$7:$L$506,8,FALSE))</f>
        <v>23.2034663365</v>
      </c>
      <c r="D9" s="3">
        <v>2</v>
      </c>
      <c r="E9" s="30" t="str">
        <f>IFERROR(INDEX(pre_ge!$B$7:$AF$506,MATCH(LARGE(pre_ge!$AF$7:$AF$506,rel_ran!$D9),pre_ge!$AF$7:$AF$506,0),1),"")</f>
        <v>Pizza de Presunto</v>
      </c>
      <c r="F9" s="15">
        <f>IF(E9="","",VLOOKUP($E9,pre_ge!$B$7:$L$506,9,FALSE))</f>
        <v>13.323869833333333</v>
      </c>
      <c r="G9" s="3">
        <v>2</v>
      </c>
      <c r="H9" s="30" t="str">
        <f>IFERROR(INDEX(ana_com!$D$6:$M$7,1,MATCH(LARGE(ana_com!$D$7:$M$7,$G9),ana_com!$D$7:$M$7,0)),"")</f>
        <v>Concorrente 7</v>
      </c>
      <c r="I9" s="15">
        <f>IFERROR(HLOOKUP($H9,ana_com!$D$6:$M$7,2,FALSE),"")</f>
        <v>26.000993999999999</v>
      </c>
      <c r="K9" s="30" t="str">
        <f>peq_ge!B10</f>
        <v>Salários</v>
      </c>
      <c r="L9" s="15">
        <f>peq_ge!C10</f>
        <v>3000</v>
      </c>
    </row>
    <row r="10" spans="2:12" ht="30" customHeight="1" x14ac:dyDescent="0.25">
      <c r="B10" s="30" t="str">
        <f>IFERROR(INDEX(pre_ge!$B$7:$AE$506,MATCH(LARGE(pre_ge!$AE$7:$AE$506,rel_ran!$D10),pre_ge!$AE$7:$AE$506,0),1),"")</f>
        <v>Pizza Marguerita</v>
      </c>
      <c r="C10" s="15">
        <f>IF(B10="","",VLOOKUP($B10,pre_ge!$B$7:$L$506,8,FALSE))</f>
        <v>22.206566329499999</v>
      </c>
      <c r="D10" s="3">
        <v>3</v>
      </c>
      <c r="E10" s="30" t="str">
        <f>IFERROR(INDEX(pre_ge!$B$7:$AF$506,MATCH(LARGE(pre_ge!$AF$7:$AF$506,rel_ran!$D10),pre_ge!$AF$7:$AF$506,0),1),"")</f>
        <v>Pizza Marguerita</v>
      </c>
      <c r="F10" s="15">
        <f>IF(E10="","",VLOOKUP($E10,pre_ge!$B$7:$L$506,9,FALSE))</f>
        <v>12.856496166666666</v>
      </c>
      <c r="G10" s="3">
        <v>3</v>
      </c>
      <c r="H10" s="30" t="str">
        <f>IFERROR(INDEX(ana_com!$D$6:$M$7,1,MATCH(LARGE(ana_com!$D$7:$M$7,$G10),ana_com!$D$7:$M$7,0)),"")</f>
        <v>Concorrente 1</v>
      </c>
      <c r="I10" s="15">
        <f>IFERROR(HLOOKUP($H10,ana_com!$D$6:$M$7,2,FALSE),"")</f>
        <v>25.801000000000002</v>
      </c>
      <c r="K10" s="30" t="str">
        <f>peq_ge!B11</f>
        <v>Investimentos</v>
      </c>
      <c r="L10" s="15">
        <f>peq_ge!C11</f>
        <v>1827.75</v>
      </c>
    </row>
    <row r="11" spans="2:12" ht="30" customHeight="1" x14ac:dyDescent="0.25">
      <c r="B11" s="30" t="str">
        <f>IFERROR(INDEX(pre_ge!$B$7:$AE$506,MATCH(LARGE(pre_ge!$AE$7:$AE$506,rel_ran!$D11),pre_ge!$AE$7:$AE$506,0),1),"")</f>
        <v>Pizza de Calabresa</v>
      </c>
      <c r="C11" s="15">
        <f>IF(B11="","",VLOOKUP($B11,pre_ge!$B$7:$L$506,8,FALSE))</f>
        <v>21.996288111000002</v>
      </c>
      <c r="D11" s="3">
        <v>4</v>
      </c>
      <c r="E11" s="30" t="str">
        <f>IFERROR(INDEX(pre_ge!$B$7:$AF$506,MATCH(LARGE(pre_ge!$AF$7:$AF$506,rel_ran!$D11),pre_ge!$AF$7:$AF$506,0),1),"")</f>
        <v>Pizza de Calabresa</v>
      </c>
      <c r="F11" s="15">
        <f>IF(E11="","",VLOOKUP($E11,pre_ge!$B$7:$L$506,9,FALSE))</f>
        <v>12.522827666666668</v>
      </c>
      <c r="G11" s="3">
        <v>4</v>
      </c>
      <c r="H11" s="30" t="str">
        <f>IFERROR(INDEX(ana_com!$D$6:$M$7,1,MATCH(LARGE(ana_com!$D$7:$M$7,$G11),ana_com!$D$7:$M$7,0)),"")</f>
        <v>Concorrente 4</v>
      </c>
      <c r="I11" s="15">
        <f>IFERROR(HLOOKUP($H11,ana_com!$D$6:$M$7,2,FALSE),"")</f>
        <v>25.600997000000003</v>
      </c>
      <c r="K11" s="30" t="str">
        <f>peq_ge!B12</f>
        <v>Passagens</v>
      </c>
      <c r="L11" s="15">
        <f>peq_ge!C12</f>
        <v>384</v>
      </c>
    </row>
    <row r="12" spans="2:12" ht="30" customHeight="1" x14ac:dyDescent="0.25">
      <c r="B12" s="30" t="str">
        <f>IFERROR(INDEX(pre_ge!$B$7:$AE$506,MATCH(LARGE(pre_ge!$AE$7:$AE$506,rel_ran!$D12),pre_ge!$AE$7:$AE$506,0),1),"")</f>
        <v>Pizza de Mussarela</v>
      </c>
      <c r="C12" s="15">
        <f>IF(B12="","",VLOOKUP($B12,pre_ge!$B$7:$L$506,8,FALSE))</f>
        <v>21.5607259925</v>
      </c>
      <c r="D12" s="3">
        <v>5</v>
      </c>
      <c r="E12" s="30" t="str">
        <f>IFERROR(INDEX(pre_ge!$B$7:$AF$506,MATCH(LARGE(pre_ge!$AF$7:$AF$506,rel_ran!$D12),pre_ge!$AF$7:$AF$506,0),1),"")</f>
        <v>Pizza de Mussarela</v>
      </c>
      <c r="F12" s="15">
        <f>IF(E12="","",VLOOKUP($E12,pre_ge!$B$7:$L$506,9,FALSE))</f>
        <v>12.313425833333334</v>
      </c>
      <c r="G12" s="3">
        <v>5</v>
      </c>
      <c r="H12" s="30" t="str">
        <f>IFERROR(INDEX(ana_com!$D$6:$M$7,1,MATCH(LARGE(ana_com!$D$7:$M$7,$G12),ana_com!$D$7:$M$7,0)),"")</f>
        <v>Concorrente 5</v>
      </c>
      <c r="I12" s="15">
        <f>IFERROR(HLOOKUP($H12,ana_com!$D$6:$M$7,2,FALSE),"")</f>
        <v>25.400995999999999</v>
      </c>
      <c r="K12" s="30" t="str">
        <f>peq_ge!B13</f>
        <v>Marketing Online e Offline</v>
      </c>
      <c r="L12" s="15">
        <f>peq_ge!C13</f>
        <v>300</v>
      </c>
    </row>
    <row r="13" spans="2:12" ht="30" customHeight="1" x14ac:dyDescent="0.25">
      <c r="B13" s="30" t="str">
        <f>IFERROR(INDEX(pre_ge!$B$7:$AE$506,MATCH(LARGE(pre_ge!$AE$7:$AE$506,rel_ran!$D13),pre_ge!$AE$7:$AE$506,0),1),"")</f>
        <v/>
      </c>
      <c r="C13" s="15" t="str">
        <f>IF(B13="","",VLOOKUP($B13,pre_ge!$B$7:$L$506,8,FALSE))</f>
        <v/>
      </c>
      <c r="D13" s="3">
        <v>6</v>
      </c>
      <c r="E13" s="30" t="str">
        <f>IFERROR(INDEX(pre_ge!$B$7:$AF$506,MATCH(LARGE(pre_ge!$AF$7:$AF$506,rel_ran!$D13),pre_ge!$AF$7:$AF$506,0),1),"")</f>
        <v/>
      </c>
      <c r="F13" s="15" t="str">
        <f>IF(E13="","",VLOOKUP($E13,pre_ge!$B$7:$L$506,9,FALSE))</f>
        <v/>
      </c>
      <c r="G13" s="3">
        <v>6</v>
      </c>
      <c r="H13" s="30" t="str">
        <f>IFERROR(INDEX(ana_com!$D$6:$M$7,1,MATCH(LARGE(ana_com!$D$7:$M$7,$G13),ana_com!$D$7:$M$7,0)),"")</f>
        <v>Concorrente 9</v>
      </c>
      <c r="I13" s="15">
        <f>IFERROR(HLOOKUP($H13,ana_com!$D$6:$M$7,2,FALSE),"")</f>
        <v>25.000992</v>
      </c>
      <c r="K13" s="30" t="str">
        <f>peq_ge!B14</f>
        <v>Materiais de Limpeza e Escritório</v>
      </c>
      <c r="L13" s="15">
        <f>peq_ge!C14</f>
        <v>300</v>
      </c>
    </row>
    <row r="14" spans="2:12" ht="30" customHeight="1" x14ac:dyDescent="0.25">
      <c r="B14" s="30" t="str">
        <f>IFERROR(INDEX(pre_ge!$B$7:$AE$506,MATCH(LARGE(pre_ge!$AE$7:$AE$506,rel_ran!$D14),pre_ge!$AE$7:$AE$506,0),1),"")</f>
        <v/>
      </c>
      <c r="C14" s="15" t="str">
        <f>IF(B14="","",VLOOKUP($B14,pre_ge!$B$7:$L$506,8,FALSE))</f>
        <v/>
      </c>
      <c r="D14" s="3">
        <v>7</v>
      </c>
      <c r="E14" s="30" t="str">
        <f>IFERROR(INDEX(pre_ge!$B$7:$AF$506,MATCH(LARGE(pre_ge!$AF$7:$AF$506,rel_ran!$D14),pre_ge!$AF$7:$AF$506,0),1),"")</f>
        <v/>
      </c>
      <c r="F14" s="15" t="str">
        <f>IF(E14="","",VLOOKUP($E14,pre_ge!$B$7:$L$506,9,FALSE))</f>
        <v/>
      </c>
      <c r="G14" s="3">
        <v>7</v>
      </c>
      <c r="H14" s="30" t="str">
        <f>IFERROR(INDEX(ana_com!$D$6:$M$7,1,MATCH(LARGE(ana_com!$D$7:$M$7,$G14),ana_com!$D$7:$M$7,0)),"")</f>
        <v>Concorrente 2</v>
      </c>
      <c r="I14" s="15">
        <f>IFERROR(HLOOKUP($H14,ana_com!$D$6:$M$7,2,FALSE),"")</f>
        <v>24.800999000000001</v>
      </c>
      <c r="K14" s="30" t="str">
        <f>peq_ge!B15</f>
        <v>Luz</v>
      </c>
      <c r="L14" s="15">
        <f>peq_ge!C15</f>
        <v>250</v>
      </c>
    </row>
    <row r="15" spans="2:12" ht="30" customHeight="1" x14ac:dyDescent="0.25">
      <c r="B15" s="30" t="str">
        <f>IFERROR(INDEX(pre_ge!$B$7:$AE$506,MATCH(LARGE(pre_ge!$AE$7:$AE$506,rel_ran!$D15),pre_ge!$AE$7:$AE$506,0),1),"")</f>
        <v/>
      </c>
      <c r="C15" s="15" t="str">
        <f>IF(B15="","",VLOOKUP($B15,pre_ge!$B$7:$L$506,8,FALSE))</f>
        <v/>
      </c>
      <c r="D15" s="3">
        <v>8</v>
      </c>
      <c r="E15" s="30" t="str">
        <f>IFERROR(INDEX(pre_ge!$B$7:$AF$506,MATCH(LARGE(pre_ge!$AF$7:$AF$506,rel_ran!$D15),pre_ge!$AF$7:$AF$506,0),1),"")</f>
        <v/>
      </c>
      <c r="F15" s="15" t="str">
        <f>IF(E15="","",VLOOKUP($E15,pre_ge!$B$7:$L$506,9,FALSE))</f>
        <v/>
      </c>
      <c r="G15" s="3">
        <v>8</v>
      </c>
      <c r="H15" s="30" t="str">
        <f>IFERROR(INDEX(ana_com!$D$6:$M$7,1,MATCH(LARGE(ana_com!$D$7:$M$7,$G15),ana_com!$D$7:$M$7,0)),"")</f>
        <v>Concorrente 6</v>
      </c>
      <c r="I15" s="15">
        <f>IFERROR(HLOOKUP($H15,ana_com!$D$6:$M$7,2,FALSE),"")</f>
        <v>23.800995</v>
      </c>
      <c r="K15" s="30" t="str">
        <f>peq_ge!B16</f>
        <v>Gáz</v>
      </c>
      <c r="L15" s="15">
        <f>peq_ge!C16</f>
        <v>200</v>
      </c>
    </row>
    <row r="16" spans="2:12" ht="30" customHeight="1" x14ac:dyDescent="0.25">
      <c r="B16" s="30" t="str">
        <f>IFERROR(INDEX(pre_ge!$B$7:$AE$506,MATCH(LARGE(pre_ge!$AE$7:$AE$506,rel_ran!$D16),pre_ge!$AE$7:$AE$506,0),1),"")</f>
        <v/>
      </c>
      <c r="C16" s="15" t="str">
        <f>IF(B16="","",VLOOKUP($B16,pre_ge!$B$7:$L$506,8,FALSE))</f>
        <v/>
      </c>
      <c r="D16" s="3">
        <v>9</v>
      </c>
      <c r="E16" s="30" t="str">
        <f>IFERROR(INDEX(pre_ge!$B$7:$AF$506,MATCH(LARGE(pre_ge!$AF$7:$AF$506,rel_ran!$D16),pre_ge!$AF$7:$AF$506,0),1),"")</f>
        <v/>
      </c>
      <c r="F16" s="15" t="str">
        <f>IF(E16="","",VLOOKUP($E16,pre_ge!$B$7:$L$506,9,FALSE))</f>
        <v/>
      </c>
      <c r="G16" s="3">
        <v>9</v>
      </c>
      <c r="H16" s="30" t="str">
        <f>IFERROR(INDEX(ana_com!$D$6:$M$7,1,MATCH(LARGE(ana_com!$D$7:$M$7,$G16),ana_com!$D$7:$M$7,0)),"")</f>
        <v>Concorrente 10</v>
      </c>
      <c r="I16" s="15">
        <f>IFERROR(HLOOKUP($H16,ana_com!$D$6:$M$7,2,FALSE),"")</f>
        <v>23.500990999999999</v>
      </c>
      <c r="K16" s="30" t="str">
        <f>peq_ge!B17</f>
        <v>Água</v>
      </c>
      <c r="L16" s="15">
        <f>peq_ge!C17</f>
        <v>109</v>
      </c>
    </row>
    <row r="17" spans="2:12" ht="30" customHeight="1" x14ac:dyDescent="0.25">
      <c r="B17" s="30" t="str">
        <f>IFERROR(INDEX(pre_ge!$B$7:$AE$506,MATCH(LARGE(pre_ge!$AE$7:$AE$506,rel_ran!$D17),pre_ge!$AE$7:$AE$506,0),1),"")</f>
        <v/>
      </c>
      <c r="C17" s="15" t="str">
        <f>IF(B17="","",VLOOKUP($B17,pre_ge!$B$7:$L$506,8,FALSE))</f>
        <v/>
      </c>
      <c r="D17" s="3">
        <v>10</v>
      </c>
      <c r="E17" s="30" t="str">
        <f>IFERROR(INDEX(pre_ge!$B$7:$AF$506,MATCH(LARGE(pre_ge!$AF$7:$AF$506,rel_ran!$D17),pre_ge!$AF$7:$AF$506,0),1),"")</f>
        <v/>
      </c>
      <c r="F17" s="15" t="str">
        <f>IF(E17="","",VLOOKUP($E17,pre_ge!$B$7:$L$506,9,FALSE))</f>
        <v/>
      </c>
      <c r="G17" s="3">
        <v>10</v>
      </c>
      <c r="H17" s="30" t="str">
        <f>IFERROR(INDEX(ana_com!$D$6:$M$7,1,MATCH(LARGE(ana_com!$D$7:$M$7,$G17),ana_com!$D$7:$M$7,0)),"")</f>
        <v>Concorrente 8</v>
      </c>
      <c r="I17" s="15">
        <f>IFERROR(HLOOKUP($H17,ana_com!$D$6:$M$7,2,FALSE),"")</f>
        <v>22.750993000000001</v>
      </c>
      <c r="K17" s="30" t="str">
        <f>peq_ge!B18</f>
        <v>Internet</v>
      </c>
      <c r="L17" s="15">
        <f>peq_ge!C18</f>
        <v>100</v>
      </c>
    </row>
  </sheetData>
  <sheetProtection password="9004" sheet="1" objects="1" scenarios="1"/>
  <mergeCells count="4">
    <mergeCell ref="B6:C6"/>
    <mergeCell ref="E6:F6"/>
    <mergeCell ref="H6:I6"/>
    <mergeCell ref="K6:L6"/>
  </mergeCells>
  <printOptions horizontalCentered="1"/>
  <pageMargins left="0.25" right="0.25" top="0.75" bottom="0.75" header="0.3" footer="0.3"/>
  <pageSetup paperSize="9" scale="53" orientation="portrait" r:id="rId1"/>
  <headerFooter>
    <oddHeader>&amp;CFORMAÇÃO DE PREÇO PARA PRODUTO
Formação De Preço Por Custo</oddHeader>
    <oddFooter>&amp;LImpresso em &amp;D as &amp;T&amp;RPágina &amp;P de &amp;N páginas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06"/>
  <sheetViews>
    <sheetView showGridLines="0" zoomScaleNormal="100" zoomScaleSheetLayoutView="80" workbookViewId="0"/>
  </sheetViews>
  <sheetFormatPr defaultRowHeight="15" x14ac:dyDescent="0.25"/>
  <cols>
    <col min="1" max="1" width="2.7109375" style="1" customWidth="1"/>
    <col min="2" max="2" width="33.85546875" style="1" customWidth="1"/>
    <col min="3" max="4" width="1.7109375" style="1" customWidth="1"/>
    <col min="5" max="5" width="23.42578125" style="1" customWidth="1"/>
    <col min="6" max="6" width="10.28515625" style="1" customWidth="1"/>
    <col min="7" max="7" width="2.7109375" style="1" customWidth="1"/>
    <col min="8" max="8" width="22.5703125" style="1" customWidth="1"/>
    <col min="9" max="9" width="10.28515625" style="1" customWidth="1"/>
    <col min="10" max="10" width="2.7109375" style="1" customWidth="1"/>
    <col min="11" max="11" width="13.5703125" style="1" customWidth="1"/>
    <col min="12" max="12" width="21.28515625" style="1" customWidth="1"/>
    <col min="13" max="13" width="2.7109375" style="1" customWidth="1"/>
    <col min="14" max="15" width="16.42578125" style="1" customWidth="1"/>
    <col min="16" max="16" width="9.140625" style="1"/>
    <col min="17" max="17" width="10" style="63" bestFit="1" customWidth="1"/>
    <col min="18" max="18" width="9.140625" style="63"/>
    <col min="19" max="19" width="24" style="63" bestFit="1" customWidth="1"/>
    <col min="20" max="20" width="9.140625" style="63"/>
    <col min="21" max="21" width="3" style="63" customWidth="1"/>
    <col min="22" max="22" width="9.140625" style="63"/>
    <col min="23" max="23" width="24" style="63" bestFit="1" customWidth="1"/>
    <col min="24" max="24" width="9.140625" style="63"/>
    <col min="25" max="25" width="3.42578125" style="63" customWidth="1"/>
    <col min="26" max="26" width="7.85546875" style="63" customWidth="1"/>
    <col min="27" max="27" width="24" style="63" bestFit="1" customWidth="1"/>
    <col min="28" max="28" width="10.7109375" style="63" bestFit="1" customWidth="1"/>
    <col min="29" max="29" width="4" style="63" customWidth="1"/>
    <col min="30" max="30" width="11.5703125" style="63" bestFit="1" customWidth="1"/>
    <col min="31" max="31" width="19.42578125" style="63" bestFit="1" customWidth="1"/>
    <col min="32" max="34" width="9.140625" style="63"/>
    <col min="35" max="35" width="15.28515625" style="63" bestFit="1" customWidth="1"/>
    <col min="36" max="16384" width="9.140625" style="1"/>
  </cols>
  <sheetData>
    <row r="1" spans="2:35" s="5" customFormat="1" ht="30" customHeight="1" x14ac:dyDescent="0.25">
      <c r="Q1" s="61"/>
      <c r="R1" s="61"/>
      <c r="S1" s="61"/>
      <c r="T1" s="61"/>
      <c r="U1" s="61"/>
      <c r="V1" s="61"/>
      <c r="W1" s="61"/>
      <c r="X1" s="61"/>
      <c r="Y1" s="61"/>
      <c r="Z1" s="61"/>
      <c r="AA1" s="61"/>
      <c r="AB1" s="61"/>
      <c r="AC1" s="61"/>
      <c r="AD1" s="61"/>
      <c r="AE1" s="61"/>
      <c r="AF1" s="61"/>
      <c r="AG1" s="61"/>
      <c r="AH1" s="61"/>
      <c r="AI1" s="61"/>
    </row>
    <row r="2" spans="2:35" s="6" customFormat="1" ht="24.95" customHeight="1" x14ac:dyDescent="0.25">
      <c r="Q2" s="62"/>
      <c r="R2" s="62"/>
      <c r="S2" s="62"/>
      <c r="T2" s="62"/>
      <c r="U2" s="62"/>
      <c r="V2" s="62"/>
      <c r="W2" s="62"/>
      <c r="X2" s="62"/>
      <c r="Y2" s="62"/>
      <c r="Z2" s="62"/>
      <c r="AA2" s="62"/>
      <c r="AB2" s="62"/>
      <c r="AC2" s="62"/>
      <c r="AD2" s="62"/>
      <c r="AE2" s="62"/>
      <c r="AF2" s="62"/>
      <c r="AG2" s="62"/>
      <c r="AH2" s="62"/>
      <c r="AI2" s="62"/>
    </row>
    <row r="4" spans="2:35" ht="5.0999999999999996" customHeight="1" x14ac:dyDescent="0.25">
      <c r="Q4" s="63" t="s">
        <v>171</v>
      </c>
      <c r="R4" s="63" t="s">
        <v>183</v>
      </c>
      <c r="S4" s="63" t="s">
        <v>182</v>
      </c>
    </row>
    <row r="5" spans="2:35" ht="18.75" x14ac:dyDescent="0.25">
      <c r="B5" s="79" t="s">
        <v>141</v>
      </c>
      <c r="C5" s="79"/>
      <c r="E5" s="79" t="s">
        <v>178</v>
      </c>
      <c r="F5" s="79"/>
      <c r="G5" s="41"/>
      <c r="H5" s="79" t="s">
        <v>179</v>
      </c>
      <c r="I5" s="79"/>
      <c r="J5" s="41"/>
      <c r="K5" s="79" t="s">
        <v>144</v>
      </c>
      <c r="L5" s="79"/>
      <c r="N5" s="79" t="s">
        <v>180</v>
      </c>
      <c r="O5" s="79"/>
      <c r="P5" s="40"/>
      <c r="Q5" s="63">
        <v>9.9999999999999995E-8</v>
      </c>
      <c r="R5" s="64">
        <f>Q5+T5</f>
        <v>9.9999999999999995E-8</v>
      </c>
      <c r="S5" s="63" t="str">
        <f ca="1">pre_ge!N5</f>
        <v>Debito ICMS</v>
      </c>
      <c r="T5" s="64">
        <f>IFERROR(SUM(pre_ge!N7:N506),0)</f>
        <v>0</v>
      </c>
      <c r="V5" s="63">
        <v>1</v>
      </c>
      <c r="W5" s="63" t="str">
        <f>IFERROR(VLOOKUP(LARGE($R$5:$R$20,V5),$R$5:$T$20,2,FALSE),"")</f>
        <v>Matéria-prima</v>
      </c>
      <c r="X5" s="65">
        <f ca="1">IFERROR(VLOOKUP(W5,$S$5:$T$20,2,FALSE),"")</f>
        <v>35.336350000000003</v>
      </c>
      <c r="Z5" s="63">
        <v>1</v>
      </c>
      <c r="AA5" s="63" t="str">
        <f>IFERROR(VLOOKUP(LARGE($AE$7:$AE$506,Z5),$AE$7:$AI$506,2,FALSE),"")</f>
        <v>Pizza Portuguesa</v>
      </c>
      <c r="AB5" s="65">
        <f>IFERROR(VLOOKUP(AA5,$AF$7:$AI$506,4,FALSE),"")</f>
        <v>5797.3065853750004</v>
      </c>
    </row>
    <row r="6" spans="2:35" ht="33.75" x14ac:dyDescent="0.25">
      <c r="B6" s="84">
        <f>peq_ge!$F$8</f>
        <v>5</v>
      </c>
      <c r="C6" s="85"/>
      <c r="E6" s="80">
        <f>IFERROR(AVERAGE(pre_ge!$E$7:$E$506),0)</f>
        <v>13.491103333333337</v>
      </c>
      <c r="F6" s="81"/>
      <c r="H6" s="80">
        <f>peq_ge!F9</f>
        <v>22.727287298900002</v>
      </c>
      <c r="I6" s="81"/>
      <c r="K6" s="80">
        <f>peq_ge!F11</f>
        <v>12.933238900000001</v>
      </c>
      <c r="L6" s="81"/>
      <c r="N6" s="82" t="str">
        <f>peq_ge!I7</f>
        <v>746 produtos</v>
      </c>
      <c r="O6" s="83"/>
      <c r="P6" s="42"/>
      <c r="Q6" s="63">
        <f>Q5+$Q$5</f>
        <v>1.9999999999999999E-7</v>
      </c>
      <c r="R6" s="64">
        <f t="shared" ref="R6:R20" si="0">Q6+T6</f>
        <v>1.9999999999999999E-7</v>
      </c>
      <c r="S6" s="63" t="str">
        <f ca="1">pre_ge!O5</f>
        <v xml:space="preserve">PIS </v>
      </c>
      <c r="T6" s="64">
        <f>IFERROR(SUM(pre_ge!O7:O506),0)</f>
        <v>0</v>
      </c>
      <c r="V6" s="63">
        <v>2</v>
      </c>
      <c r="W6" s="63" t="str">
        <f t="shared" ref="W6:W9" ca="1" si="1">IFERROR(VLOOKUP(LARGE($R$5:$R$20,V6),$R$5:$T$20,2,FALSE),"")</f>
        <v>Taxa de Cartão de Crédito</v>
      </c>
      <c r="X6" s="65">
        <f t="shared" ref="X6:X9" ca="1" si="2">IFERROR(VLOOKUP(W6,$S$5:$T$20,2,FALSE),"")</f>
        <v>5.000127225</v>
      </c>
      <c r="Z6" s="63">
        <v>2</v>
      </c>
      <c r="AA6" s="63" t="str">
        <f t="shared" ref="AA6:AA9" si="3">IFERROR(VLOOKUP(LARGE($AE$7:$AE$506,Z6),$AE$7:$AI$506,2,FALSE),"")</f>
        <v>Pizza Marguerita</v>
      </c>
      <c r="AB6" s="65">
        <f t="shared" ref="AB6:AB9" si="4">IFERROR(VLOOKUP(AA6,$AF$7:$AI$506,4,FALSE),"")</f>
        <v>4441.3132659000003</v>
      </c>
      <c r="AD6" s="63" t="s">
        <v>171</v>
      </c>
      <c r="AE6" s="63" t="s">
        <v>184</v>
      </c>
      <c r="AF6" s="63" t="str">
        <f>rel_cen!B6</f>
        <v>Produto</v>
      </c>
      <c r="AG6" s="63" t="str">
        <f>rel_cen!C6</f>
        <v>Preço de venda</v>
      </c>
      <c r="AH6" s="63" t="str">
        <f>rel_cen!F6</f>
        <v>Ponto de Equilíbrio do produto</v>
      </c>
      <c r="AI6" s="63" t="str">
        <f>rel_cen!I6</f>
        <v>mc * qtd vendas</v>
      </c>
    </row>
    <row r="7" spans="2:35" x14ac:dyDescent="0.25">
      <c r="Q7" s="63">
        <f t="shared" ref="Q7:Q20" si="5">Q6+$Q$5</f>
        <v>2.9999999999999999E-7</v>
      </c>
      <c r="R7" s="64">
        <f t="shared" si="0"/>
        <v>2.9999999999999999E-7</v>
      </c>
      <c r="S7" s="63" t="str">
        <f ca="1">pre_ge!P5</f>
        <v xml:space="preserve">COFINS </v>
      </c>
      <c r="T7" s="64">
        <f>IFERROR(SUM(pre_ge!P7:P506),0)</f>
        <v>0</v>
      </c>
      <c r="V7" s="63">
        <v>3</v>
      </c>
      <c r="W7" s="63" t="str">
        <f t="shared" ca="1" si="1"/>
        <v>Comissão de vendas</v>
      </c>
      <c r="X7" s="65">
        <f t="shared" ca="1" si="2"/>
        <v>5.000127225</v>
      </c>
      <c r="Z7" s="63">
        <v>3</v>
      </c>
      <c r="AA7" s="63" t="str">
        <f t="shared" si="3"/>
        <v>Pizza de Presunto</v>
      </c>
      <c r="AB7" s="65">
        <f t="shared" si="4"/>
        <v>3364.5026187925</v>
      </c>
      <c r="AD7" s="63">
        <v>9.9999999999999995E-7</v>
      </c>
      <c r="AE7" s="64">
        <f>IF(AF7="","",AD7+AI7)</f>
        <v>1121.1577526100002</v>
      </c>
      <c r="AF7" s="63" t="str">
        <f>rel_cen!B7</f>
        <v>Pizza de Mussarela</v>
      </c>
      <c r="AG7" s="64">
        <f>rel_cen!C7</f>
        <v>21.5607259925</v>
      </c>
      <c r="AH7" s="64">
        <f>rel_cen!F7</f>
        <v>52</v>
      </c>
      <c r="AI7" s="64">
        <f>IF(AG7="","",AG7*AH7)</f>
        <v>1121.1577516100001</v>
      </c>
    </row>
    <row r="8" spans="2:35" ht="18.75" x14ac:dyDescent="0.3">
      <c r="B8" s="39" t="s">
        <v>185</v>
      </c>
      <c r="F8" s="39" t="s">
        <v>186</v>
      </c>
      <c r="L8" s="39" t="s">
        <v>187</v>
      </c>
      <c r="Q8" s="63">
        <f t="shared" si="5"/>
        <v>3.9999999999999998E-7</v>
      </c>
      <c r="R8" s="64">
        <f t="shared" si="0"/>
        <v>3.9999999999999998E-7</v>
      </c>
      <c r="S8" s="63" t="str">
        <f ca="1">pre_ge!Q5</f>
        <v xml:space="preserve">IRPJ </v>
      </c>
      <c r="T8" s="64">
        <f>IFERROR(SUM(pre_ge!Q7:Q506),0)</f>
        <v>0</v>
      </c>
      <c r="V8" s="63">
        <v>4</v>
      </c>
      <c r="W8" s="63" t="str">
        <f t="shared" ca="1" si="1"/>
        <v>Frete</v>
      </c>
      <c r="X8" s="65">
        <f t="shared" ca="1" si="2"/>
        <v>0.1000025445</v>
      </c>
      <c r="Z8" s="63">
        <v>4</v>
      </c>
      <c r="AA8" s="63" t="str">
        <f t="shared" si="3"/>
        <v>Pizza de Calabresa</v>
      </c>
      <c r="AB8" s="65">
        <f t="shared" si="4"/>
        <v>2265.6176754330004</v>
      </c>
      <c r="AD8" s="66">
        <f>AD7+$AD$7</f>
        <v>1.9999999999999999E-6</v>
      </c>
      <c r="AE8" s="64">
        <f t="shared" ref="AE8:AE71" si="6">IF(AF8="","",AD8+AI8)</f>
        <v>2265.6176774330006</v>
      </c>
      <c r="AF8" s="63" t="str">
        <f>rel_cen!B8</f>
        <v>Pizza de Calabresa</v>
      </c>
      <c r="AG8" s="64">
        <f>rel_cen!C8</f>
        <v>21.996288111000002</v>
      </c>
      <c r="AH8" s="64">
        <f>rel_cen!F8</f>
        <v>103</v>
      </c>
      <c r="AI8" s="64">
        <f t="shared" ref="AI8:AI71" si="7">IF(AG8="","",AG8*AH8)</f>
        <v>2265.6176754330004</v>
      </c>
    </row>
    <row r="9" spans="2:35" x14ac:dyDescent="0.25">
      <c r="Q9" s="63">
        <f t="shared" si="5"/>
        <v>4.9999999999999998E-7</v>
      </c>
      <c r="R9" s="64">
        <f t="shared" si="0"/>
        <v>4.9999999999999998E-7</v>
      </c>
      <c r="S9" s="63" t="str">
        <f ca="1">pre_ge!R5</f>
        <v xml:space="preserve">Contribuição Social </v>
      </c>
      <c r="T9" s="64">
        <f>IFERROR(SUM(pre_ge!R7:R506),0)</f>
        <v>0</v>
      </c>
      <c r="V9" s="63">
        <v>5</v>
      </c>
      <c r="W9" s="63" t="str">
        <f t="shared" ca="1" si="1"/>
        <v>Imposto 2</v>
      </c>
      <c r="X9" s="65">
        <f t="shared" ca="1" si="2"/>
        <v>0</v>
      </c>
      <c r="Z9" s="63">
        <v>5</v>
      </c>
      <c r="AA9" s="63" t="str">
        <f t="shared" si="3"/>
        <v>Pizza de Mussarela</v>
      </c>
      <c r="AB9" s="65">
        <f t="shared" si="4"/>
        <v>1121.1577516100001</v>
      </c>
      <c r="AD9" s="66">
        <f t="shared" ref="AD9:AD72" si="8">AD8+$AD$7</f>
        <v>3.0000000000000001E-6</v>
      </c>
      <c r="AE9" s="64">
        <f t="shared" si="6"/>
        <v>3364.5026217925001</v>
      </c>
      <c r="AF9" s="63" t="str">
        <f>rel_cen!B9</f>
        <v>Pizza de Presunto</v>
      </c>
      <c r="AG9" s="64">
        <f>rel_cen!C9</f>
        <v>23.2034663365</v>
      </c>
      <c r="AH9" s="64">
        <f>rel_cen!F9</f>
        <v>145</v>
      </c>
      <c r="AI9" s="64">
        <f t="shared" si="7"/>
        <v>3364.5026187925</v>
      </c>
    </row>
    <row r="10" spans="2:35" x14ac:dyDescent="0.25">
      <c r="Q10" s="63">
        <f t="shared" si="5"/>
        <v>5.9999999999999997E-7</v>
      </c>
      <c r="R10" s="64">
        <f t="shared" si="0"/>
        <v>5.9999999999999997E-7</v>
      </c>
      <c r="S10" s="63" t="str">
        <f ca="1">pre_ge!S5</f>
        <v>Desconto Bancário</v>
      </c>
      <c r="T10" s="64">
        <f>IFERROR(SUM(pre_ge!S7:S506),0)</f>
        <v>0</v>
      </c>
      <c r="AD10" s="66">
        <f t="shared" si="8"/>
        <v>3.9999999999999998E-6</v>
      </c>
      <c r="AE10" s="64">
        <f t="shared" si="6"/>
        <v>4441.3132699000007</v>
      </c>
      <c r="AF10" s="63" t="str">
        <f>rel_cen!B10</f>
        <v>Pizza Marguerita</v>
      </c>
      <c r="AG10" s="64">
        <f>rel_cen!C10</f>
        <v>22.206566329499999</v>
      </c>
      <c r="AH10" s="64">
        <f>rel_cen!F10</f>
        <v>200</v>
      </c>
      <c r="AI10" s="64">
        <f t="shared" si="7"/>
        <v>4441.3132659000003</v>
      </c>
    </row>
    <row r="11" spans="2:35" x14ac:dyDescent="0.25">
      <c r="Q11" s="63">
        <f t="shared" si="5"/>
        <v>6.9999999999999997E-7</v>
      </c>
      <c r="R11" s="64">
        <f t="shared" si="0"/>
        <v>6.9999999999999997E-7</v>
      </c>
      <c r="S11" s="63" t="str">
        <f ca="1">pre_ge!T5</f>
        <v>Débito de IPI</v>
      </c>
      <c r="T11" s="64">
        <f>IFERROR(SUM(pre_ge!T7:T506),0)</f>
        <v>0</v>
      </c>
      <c r="AD11" s="66">
        <f t="shared" si="8"/>
        <v>4.9999999999999996E-6</v>
      </c>
      <c r="AE11" s="64">
        <f t="shared" si="6"/>
        <v>5797.3065903750003</v>
      </c>
      <c r="AF11" s="63" t="str">
        <f>rel_cen!B11</f>
        <v>Pizza Portuguesa</v>
      </c>
      <c r="AG11" s="64">
        <f>rel_cen!C11</f>
        <v>24.669389725000002</v>
      </c>
      <c r="AH11" s="64">
        <f>rel_cen!F11</f>
        <v>235</v>
      </c>
      <c r="AI11" s="64">
        <f t="shared" si="7"/>
        <v>5797.3065853750004</v>
      </c>
    </row>
    <row r="12" spans="2:35" x14ac:dyDescent="0.25">
      <c r="Q12" s="63">
        <f t="shared" si="5"/>
        <v>7.9999999999999996E-7</v>
      </c>
      <c r="R12" s="64">
        <f t="shared" si="0"/>
        <v>7.9999999999999996E-7</v>
      </c>
      <c r="S12" s="63" t="str">
        <f ca="1">pre_ge!U5</f>
        <v>Débito ISS</v>
      </c>
      <c r="T12" s="64">
        <f>IFERROR(SUM(pre_ge!U7:U506),0)</f>
        <v>0</v>
      </c>
      <c r="AD12" s="66">
        <f t="shared" si="8"/>
        <v>5.9999999999999993E-6</v>
      </c>
      <c r="AE12" s="64" t="str">
        <f t="shared" si="6"/>
        <v/>
      </c>
      <c r="AF12" s="63" t="str">
        <f>rel_cen!B12</f>
        <v/>
      </c>
      <c r="AG12" s="64" t="str">
        <f>rel_cen!C12</f>
        <v/>
      </c>
      <c r="AH12" s="64" t="str">
        <f>rel_cen!F12</f>
        <v/>
      </c>
      <c r="AI12" s="64" t="str">
        <f t="shared" si="7"/>
        <v/>
      </c>
    </row>
    <row r="13" spans="2:35" x14ac:dyDescent="0.25">
      <c r="Q13" s="63">
        <f t="shared" si="5"/>
        <v>8.9999999999999996E-7</v>
      </c>
      <c r="R13" s="64">
        <f t="shared" si="0"/>
        <v>8.9999999999999996E-7</v>
      </c>
      <c r="S13" s="63" t="str">
        <f ca="1">pre_ge!V5</f>
        <v>SIMPLES</v>
      </c>
      <c r="T13" s="64">
        <f>IFERROR(SUM(pre_ge!V7:V506),0)</f>
        <v>0</v>
      </c>
      <c r="AD13" s="66">
        <f t="shared" si="8"/>
        <v>6.999999999999999E-6</v>
      </c>
      <c r="AE13" s="64" t="str">
        <f t="shared" si="6"/>
        <v/>
      </c>
      <c r="AF13" s="63" t="str">
        <f>rel_cen!B13</f>
        <v/>
      </c>
      <c r="AG13" s="64" t="str">
        <f>rel_cen!C13</f>
        <v/>
      </c>
      <c r="AH13" s="64" t="str">
        <f>rel_cen!F13</f>
        <v/>
      </c>
      <c r="AI13" s="64" t="str">
        <f t="shared" si="7"/>
        <v/>
      </c>
    </row>
    <row r="14" spans="2:35" x14ac:dyDescent="0.25">
      <c r="Q14" s="63">
        <f t="shared" si="5"/>
        <v>9.9999999999999995E-7</v>
      </c>
      <c r="R14" s="64">
        <f t="shared" si="0"/>
        <v>9.9999999999999995E-7</v>
      </c>
      <c r="S14" s="63" t="str">
        <f ca="1">pre_ge!W5</f>
        <v>CPMF</v>
      </c>
      <c r="T14" s="64">
        <f>IFERROR(SUM(pre_ge!W7:W506),0)</f>
        <v>0</v>
      </c>
      <c r="AD14" s="66">
        <f t="shared" si="8"/>
        <v>7.9999999999999996E-6</v>
      </c>
      <c r="AE14" s="64" t="str">
        <f t="shared" si="6"/>
        <v/>
      </c>
      <c r="AF14" s="63" t="str">
        <f>rel_cen!B14</f>
        <v/>
      </c>
      <c r="AG14" s="64" t="str">
        <f>rel_cen!C14</f>
        <v/>
      </c>
      <c r="AH14" s="64" t="str">
        <f>rel_cen!F14</f>
        <v/>
      </c>
      <c r="AI14" s="64" t="str">
        <f t="shared" si="7"/>
        <v/>
      </c>
    </row>
    <row r="15" spans="2:35" x14ac:dyDescent="0.25">
      <c r="Q15" s="63">
        <f t="shared" si="5"/>
        <v>1.1000000000000001E-6</v>
      </c>
      <c r="R15" s="64">
        <f t="shared" si="0"/>
        <v>0.1000036445</v>
      </c>
      <c r="S15" s="63" t="str">
        <f ca="1">pre_ge!X5</f>
        <v>Frete</v>
      </c>
      <c r="T15" s="64">
        <f>IFERROR(SUM(pre_ge!X7:X506),0)</f>
        <v>0.1000025445</v>
      </c>
      <c r="AD15" s="66">
        <f t="shared" si="8"/>
        <v>9.0000000000000002E-6</v>
      </c>
      <c r="AE15" s="64" t="str">
        <f t="shared" si="6"/>
        <v/>
      </c>
      <c r="AF15" s="63" t="str">
        <f>rel_cen!B15</f>
        <v/>
      </c>
      <c r="AG15" s="64" t="str">
        <f>rel_cen!C15</f>
        <v/>
      </c>
      <c r="AH15" s="64" t="str">
        <f>rel_cen!F15</f>
        <v/>
      </c>
      <c r="AI15" s="64" t="str">
        <f t="shared" si="7"/>
        <v/>
      </c>
    </row>
    <row r="16" spans="2:35" x14ac:dyDescent="0.25">
      <c r="Q16" s="63">
        <f t="shared" si="5"/>
        <v>1.1999999999999999E-6</v>
      </c>
      <c r="R16" s="64">
        <f t="shared" si="0"/>
        <v>5.0001284249999998</v>
      </c>
      <c r="S16" s="63" t="str">
        <f ca="1">pre_ge!Y5</f>
        <v>Comissão de vendas</v>
      </c>
      <c r="T16" s="64">
        <f>IFERROR(SUM(pre_ge!Y7:Y506),0)</f>
        <v>5.000127225</v>
      </c>
      <c r="AD16" s="66">
        <f t="shared" si="8"/>
        <v>1.0000000000000001E-5</v>
      </c>
      <c r="AE16" s="64" t="str">
        <f t="shared" si="6"/>
        <v/>
      </c>
      <c r="AF16" s="63" t="str">
        <f>rel_cen!B16</f>
        <v/>
      </c>
      <c r="AG16" s="64" t="str">
        <f>rel_cen!C16</f>
        <v/>
      </c>
      <c r="AH16" s="64" t="str">
        <f>rel_cen!F16</f>
        <v/>
      </c>
      <c r="AI16" s="64" t="str">
        <f t="shared" si="7"/>
        <v/>
      </c>
    </row>
    <row r="17" spans="17:35" x14ac:dyDescent="0.25">
      <c r="Q17" s="63">
        <f t="shared" si="5"/>
        <v>1.2999999999999998E-6</v>
      </c>
      <c r="R17" s="64">
        <f t="shared" si="0"/>
        <v>5.000128525</v>
      </c>
      <c r="S17" s="63" t="str">
        <f ca="1">pre_ge!Z5</f>
        <v>Taxa de Cartão de Crédito</v>
      </c>
      <c r="T17" s="64">
        <f>IFERROR(SUM(pre_ge!Z7:Z506),0)</f>
        <v>5.000127225</v>
      </c>
      <c r="AD17" s="66">
        <f t="shared" si="8"/>
        <v>1.1000000000000001E-5</v>
      </c>
      <c r="AE17" s="64" t="str">
        <f t="shared" si="6"/>
        <v/>
      </c>
      <c r="AF17" s="63" t="str">
        <f>rel_cen!B17</f>
        <v/>
      </c>
      <c r="AG17" s="64" t="str">
        <f>rel_cen!C17</f>
        <v/>
      </c>
      <c r="AH17" s="64" t="str">
        <f>rel_cen!F17</f>
        <v/>
      </c>
      <c r="AI17" s="64" t="str">
        <f t="shared" si="7"/>
        <v/>
      </c>
    </row>
    <row r="18" spans="17:35" x14ac:dyDescent="0.25">
      <c r="Q18" s="63">
        <f t="shared" si="5"/>
        <v>1.3999999999999997E-6</v>
      </c>
      <c r="R18" s="64">
        <f t="shared" si="0"/>
        <v>1.3999999999999997E-6</v>
      </c>
      <c r="S18" s="63" t="str">
        <f ca="1">pre_ge!AA5</f>
        <v>Imposto 1</v>
      </c>
      <c r="T18" s="64">
        <f>IFERROR(SUM(pre_ge!AA7:AA506),0)</f>
        <v>0</v>
      </c>
      <c r="AD18" s="66">
        <f t="shared" si="8"/>
        <v>1.2000000000000002E-5</v>
      </c>
      <c r="AE18" s="64" t="str">
        <f t="shared" si="6"/>
        <v/>
      </c>
      <c r="AF18" s="63" t="str">
        <f>rel_cen!B18</f>
        <v/>
      </c>
      <c r="AG18" s="64" t="str">
        <f>rel_cen!C18</f>
        <v/>
      </c>
      <c r="AH18" s="64" t="str">
        <f>rel_cen!F18</f>
        <v/>
      </c>
      <c r="AI18" s="64" t="str">
        <f t="shared" si="7"/>
        <v/>
      </c>
    </row>
    <row r="19" spans="17:35" x14ac:dyDescent="0.25">
      <c r="Q19" s="63">
        <f t="shared" si="5"/>
        <v>1.4999999999999996E-6</v>
      </c>
      <c r="R19" s="64">
        <f t="shared" si="0"/>
        <v>1.4999999999999996E-6</v>
      </c>
      <c r="S19" s="63" t="str">
        <f ca="1">pre_ge!AB5</f>
        <v>Imposto 2</v>
      </c>
      <c r="T19" s="64">
        <f>IFERROR(SUM(pre_ge!AB7:AB506),0)</f>
        <v>0</v>
      </c>
      <c r="AD19" s="66">
        <f t="shared" si="8"/>
        <v>1.3000000000000003E-5</v>
      </c>
      <c r="AE19" s="64" t="str">
        <f t="shared" si="6"/>
        <v/>
      </c>
      <c r="AF19" s="63" t="str">
        <f>rel_cen!B19</f>
        <v/>
      </c>
      <c r="AG19" s="64" t="str">
        <f>rel_cen!C19</f>
        <v/>
      </c>
      <c r="AH19" s="64" t="str">
        <f>rel_cen!F19</f>
        <v/>
      </c>
      <c r="AI19" s="64" t="str">
        <f t="shared" si="7"/>
        <v/>
      </c>
    </row>
    <row r="20" spans="17:35" x14ac:dyDescent="0.25">
      <c r="Q20" s="63">
        <f t="shared" si="5"/>
        <v>1.5999999999999995E-6</v>
      </c>
      <c r="R20" s="64">
        <f t="shared" si="0"/>
        <v>35.3363516</v>
      </c>
      <c r="S20" s="63" t="s">
        <v>181</v>
      </c>
      <c r="T20" s="64">
        <f>IFERROR(SUM(pre_ge!$D$7:$D$506),0)</f>
        <v>35.336350000000003</v>
      </c>
      <c r="AD20" s="66">
        <f t="shared" si="8"/>
        <v>1.4000000000000003E-5</v>
      </c>
      <c r="AE20" s="64" t="str">
        <f t="shared" si="6"/>
        <v/>
      </c>
      <c r="AF20" s="63" t="str">
        <f>rel_cen!B20</f>
        <v/>
      </c>
      <c r="AG20" s="64" t="str">
        <f>rel_cen!C20</f>
        <v/>
      </c>
      <c r="AH20" s="64" t="str">
        <f>rel_cen!F20</f>
        <v/>
      </c>
      <c r="AI20" s="64" t="str">
        <f t="shared" si="7"/>
        <v/>
      </c>
    </row>
    <row r="21" spans="17:35" x14ac:dyDescent="0.25">
      <c r="AD21" s="66">
        <f t="shared" si="8"/>
        <v>1.5000000000000004E-5</v>
      </c>
      <c r="AE21" s="64" t="str">
        <f t="shared" si="6"/>
        <v/>
      </c>
      <c r="AF21" s="63" t="str">
        <f>rel_cen!B21</f>
        <v/>
      </c>
      <c r="AG21" s="64" t="str">
        <f>rel_cen!C21</f>
        <v/>
      </c>
      <c r="AH21" s="64" t="str">
        <f>rel_cen!F21</f>
        <v/>
      </c>
      <c r="AI21" s="64" t="str">
        <f t="shared" si="7"/>
        <v/>
      </c>
    </row>
    <row r="22" spans="17:35" x14ac:dyDescent="0.25">
      <c r="AD22" s="66">
        <f t="shared" si="8"/>
        <v>1.6000000000000003E-5</v>
      </c>
      <c r="AE22" s="64" t="str">
        <f t="shared" si="6"/>
        <v/>
      </c>
      <c r="AF22" s="63" t="str">
        <f>rel_cen!B22</f>
        <v/>
      </c>
      <c r="AG22" s="64" t="str">
        <f>rel_cen!C22</f>
        <v/>
      </c>
      <c r="AH22" s="64" t="str">
        <f>rel_cen!F22</f>
        <v/>
      </c>
      <c r="AI22" s="64" t="str">
        <f t="shared" si="7"/>
        <v/>
      </c>
    </row>
    <row r="23" spans="17:35" x14ac:dyDescent="0.25">
      <c r="AD23" s="66">
        <f t="shared" si="8"/>
        <v>1.7000000000000003E-5</v>
      </c>
      <c r="AE23" s="64" t="str">
        <f t="shared" si="6"/>
        <v/>
      </c>
      <c r="AF23" s="63" t="str">
        <f>rel_cen!B23</f>
        <v/>
      </c>
      <c r="AG23" s="64" t="str">
        <f>rel_cen!C23</f>
        <v/>
      </c>
      <c r="AH23" s="64" t="str">
        <f>rel_cen!F23</f>
        <v/>
      </c>
      <c r="AI23" s="64" t="str">
        <f t="shared" si="7"/>
        <v/>
      </c>
    </row>
    <row r="24" spans="17:35" x14ac:dyDescent="0.25">
      <c r="AD24" s="66">
        <f t="shared" si="8"/>
        <v>1.8000000000000004E-5</v>
      </c>
      <c r="AE24" s="64" t="str">
        <f t="shared" si="6"/>
        <v/>
      </c>
      <c r="AF24" s="63" t="str">
        <f>rel_cen!B24</f>
        <v/>
      </c>
      <c r="AG24" s="64" t="str">
        <f>rel_cen!C24</f>
        <v/>
      </c>
      <c r="AH24" s="64" t="str">
        <f>rel_cen!F24</f>
        <v/>
      </c>
      <c r="AI24" s="64" t="str">
        <f t="shared" si="7"/>
        <v/>
      </c>
    </row>
    <row r="25" spans="17:35" x14ac:dyDescent="0.25">
      <c r="AD25" s="66">
        <f t="shared" si="8"/>
        <v>1.9000000000000004E-5</v>
      </c>
      <c r="AE25" s="64" t="str">
        <f t="shared" si="6"/>
        <v/>
      </c>
      <c r="AF25" s="63" t="str">
        <f>rel_cen!B25</f>
        <v/>
      </c>
      <c r="AG25" s="64" t="str">
        <f>rel_cen!C25</f>
        <v/>
      </c>
      <c r="AH25" s="64" t="str">
        <f>rel_cen!F25</f>
        <v/>
      </c>
      <c r="AI25" s="64" t="str">
        <f t="shared" si="7"/>
        <v/>
      </c>
    </row>
    <row r="26" spans="17:35" x14ac:dyDescent="0.25">
      <c r="AD26" s="66">
        <f t="shared" si="8"/>
        <v>2.0000000000000005E-5</v>
      </c>
      <c r="AE26" s="64" t="str">
        <f t="shared" si="6"/>
        <v/>
      </c>
      <c r="AF26" s="63" t="str">
        <f>rel_cen!B26</f>
        <v/>
      </c>
      <c r="AG26" s="64" t="str">
        <f>rel_cen!C26</f>
        <v/>
      </c>
      <c r="AH26" s="64" t="str">
        <f>rel_cen!F26</f>
        <v/>
      </c>
      <c r="AI26" s="64" t="str">
        <f t="shared" si="7"/>
        <v/>
      </c>
    </row>
    <row r="27" spans="17:35" x14ac:dyDescent="0.25">
      <c r="AD27" s="66">
        <f t="shared" si="8"/>
        <v>2.1000000000000006E-5</v>
      </c>
      <c r="AE27" s="64" t="str">
        <f t="shared" si="6"/>
        <v/>
      </c>
      <c r="AF27" s="63" t="str">
        <f>rel_cen!B27</f>
        <v/>
      </c>
      <c r="AG27" s="64" t="str">
        <f>rel_cen!C27</f>
        <v/>
      </c>
      <c r="AH27" s="64" t="str">
        <f>rel_cen!F27</f>
        <v/>
      </c>
      <c r="AI27" s="64" t="str">
        <f t="shared" si="7"/>
        <v/>
      </c>
    </row>
    <row r="28" spans="17:35" x14ac:dyDescent="0.25">
      <c r="AD28" s="66">
        <f t="shared" si="8"/>
        <v>2.2000000000000006E-5</v>
      </c>
      <c r="AE28" s="64" t="str">
        <f t="shared" si="6"/>
        <v/>
      </c>
      <c r="AF28" s="63" t="str">
        <f>rel_cen!B28</f>
        <v/>
      </c>
      <c r="AG28" s="64" t="str">
        <f>rel_cen!C28</f>
        <v/>
      </c>
      <c r="AH28" s="64" t="str">
        <f>rel_cen!F28</f>
        <v/>
      </c>
      <c r="AI28" s="64" t="str">
        <f t="shared" si="7"/>
        <v/>
      </c>
    </row>
    <row r="29" spans="17:35" x14ac:dyDescent="0.25">
      <c r="AD29" s="66">
        <f t="shared" si="8"/>
        <v>2.3000000000000007E-5</v>
      </c>
      <c r="AE29" s="64" t="str">
        <f t="shared" si="6"/>
        <v/>
      </c>
      <c r="AF29" s="63" t="str">
        <f>rel_cen!B29</f>
        <v/>
      </c>
      <c r="AG29" s="64" t="str">
        <f>rel_cen!C29</f>
        <v/>
      </c>
      <c r="AH29" s="64" t="str">
        <f>rel_cen!F29</f>
        <v/>
      </c>
      <c r="AI29" s="64" t="str">
        <f t="shared" si="7"/>
        <v/>
      </c>
    </row>
    <row r="30" spans="17:35" x14ac:dyDescent="0.25">
      <c r="AD30" s="66">
        <f t="shared" si="8"/>
        <v>2.4000000000000007E-5</v>
      </c>
      <c r="AE30" s="64" t="str">
        <f t="shared" si="6"/>
        <v/>
      </c>
      <c r="AF30" s="63" t="str">
        <f>rel_cen!B30</f>
        <v/>
      </c>
      <c r="AG30" s="64" t="str">
        <f>rel_cen!C30</f>
        <v/>
      </c>
      <c r="AH30" s="64" t="str">
        <f>rel_cen!F30</f>
        <v/>
      </c>
      <c r="AI30" s="64" t="str">
        <f t="shared" si="7"/>
        <v/>
      </c>
    </row>
    <row r="31" spans="17:35" x14ac:dyDescent="0.25">
      <c r="AD31" s="66">
        <f t="shared" si="8"/>
        <v>2.5000000000000008E-5</v>
      </c>
      <c r="AE31" s="64" t="str">
        <f t="shared" si="6"/>
        <v/>
      </c>
      <c r="AF31" s="63" t="str">
        <f>rel_cen!B31</f>
        <v/>
      </c>
      <c r="AG31" s="64" t="str">
        <f>rel_cen!C31</f>
        <v/>
      </c>
      <c r="AH31" s="64" t="str">
        <f>rel_cen!F31</f>
        <v/>
      </c>
      <c r="AI31" s="64" t="str">
        <f t="shared" si="7"/>
        <v/>
      </c>
    </row>
    <row r="32" spans="17:35" x14ac:dyDescent="0.25">
      <c r="AD32" s="66">
        <f t="shared" si="8"/>
        <v>2.6000000000000009E-5</v>
      </c>
      <c r="AE32" s="64" t="str">
        <f t="shared" si="6"/>
        <v/>
      </c>
      <c r="AF32" s="63" t="str">
        <f>rel_cen!B32</f>
        <v/>
      </c>
      <c r="AG32" s="64" t="str">
        <f>rel_cen!C32</f>
        <v/>
      </c>
      <c r="AH32" s="64" t="str">
        <f>rel_cen!F32</f>
        <v/>
      </c>
      <c r="AI32" s="64" t="str">
        <f t="shared" si="7"/>
        <v/>
      </c>
    </row>
    <row r="33" spans="30:35" x14ac:dyDescent="0.25">
      <c r="AD33" s="66">
        <f t="shared" si="8"/>
        <v>2.7000000000000009E-5</v>
      </c>
      <c r="AE33" s="64" t="str">
        <f t="shared" si="6"/>
        <v/>
      </c>
      <c r="AF33" s="63" t="str">
        <f>rel_cen!B33</f>
        <v/>
      </c>
      <c r="AG33" s="64" t="str">
        <f>rel_cen!C33</f>
        <v/>
      </c>
      <c r="AH33" s="64" t="str">
        <f>rel_cen!F33</f>
        <v/>
      </c>
      <c r="AI33" s="64" t="str">
        <f t="shared" si="7"/>
        <v/>
      </c>
    </row>
    <row r="34" spans="30:35" x14ac:dyDescent="0.25">
      <c r="AD34" s="66">
        <f t="shared" si="8"/>
        <v>2.800000000000001E-5</v>
      </c>
      <c r="AE34" s="64" t="str">
        <f t="shared" si="6"/>
        <v/>
      </c>
      <c r="AF34" s="63" t="str">
        <f>rel_cen!B34</f>
        <v/>
      </c>
      <c r="AG34" s="64" t="str">
        <f>rel_cen!C34</f>
        <v/>
      </c>
      <c r="AH34" s="64" t="str">
        <f>rel_cen!F34</f>
        <v/>
      </c>
      <c r="AI34" s="64" t="str">
        <f t="shared" si="7"/>
        <v/>
      </c>
    </row>
    <row r="35" spans="30:35" x14ac:dyDescent="0.25">
      <c r="AD35" s="66">
        <f t="shared" si="8"/>
        <v>2.900000000000001E-5</v>
      </c>
      <c r="AE35" s="64" t="str">
        <f t="shared" si="6"/>
        <v/>
      </c>
      <c r="AF35" s="63" t="str">
        <f>rel_cen!B35</f>
        <v/>
      </c>
      <c r="AG35" s="64" t="str">
        <f>rel_cen!C35</f>
        <v/>
      </c>
      <c r="AH35" s="64" t="str">
        <f>rel_cen!F35</f>
        <v/>
      </c>
      <c r="AI35" s="64" t="str">
        <f t="shared" si="7"/>
        <v/>
      </c>
    </row>
    <row r="36" spans="30:35" x14ac:dyDescent="0.25">
      <c r="AD36" s="66">
        <f t="shared" si="8"/>
        <v>3.0000000000000011E-5</v>
      </c>
      <c r="AE36" s="64" t="str">
        <f t="shared" si="6"/>
        <v/>
      </c>
      <c r="AF36" s="63" t="str">
        <f>rel_cen!B36</f>
        <v/>
      </c>
      <c r="AG36" s="64" t="str">
        <f>rel_cen!C36</f>
        <v/>
      </c>
      <c r="AH36" s="64" t="str">
        <f>rel_cen!F36</f>
        <v/>
      </c>
      <c r="AI36" s="64" t="str">
        <f t="shared" si="7"/>
        <v/>
      </c>
    </row>
    <row r="37" spans="30:35" x14ac:dyDescent="0.25">
      <c r="AD37" s="66">
        <f t="shared" si="8"/>
        <v>3.1000000000000008E-5</v>
      </c>
      <c r="AE37" s="64" t="str">
        <f t="shared" si="6"/>
        <v/>
      </c>
      <c r="AF37" s="63" t="str">
        <f>rel_cen!B37</f>
        <v/>
      </c>
      <c r="AG37" s="64" t="str">
        <f>rel_cen!C37</f>
        <v/>
      </c>
      <c r="AH37" s="64" t="str">
        <f>rel_cen!F37</f>
        <v/>
      </c>
      <c r="AI37" s="64" t="str">
        <f t="shared" si="7"/>
        <v/>
      </c>
    </row>
    <row r="38" spans="30:35" x14ac:dyDescent="0.25">
      <c r="AD38" s="66">
        <f t="shared" si="8"/>
        <v>3.2000000000000005E-5</v>
      </c>
      <c r="AE38" s="64" t="str">
        <f t="shared" si="6"/>
        <v/>
      </c>
      <c r="AF38" s="63" t="str">
        <f>rel_cen!B38</f>
        <v/>
      </c>
      <c r="AG38" s="64" t="str">
        <f>rel_cen!C38</f>
        <v/>
      </c>
      <c r="AH38" s="64" t="str">
        <f>rel_cen!F38</f>
        <v/>
      </c>
      <c r="AI38" s="64" t="str">
        <f t="shared" si="7"/>
        <v/>
      </c>
    </row>
    <row r="39" spans="30:35" x14ac:dyDescent="0.25">
      <c r="AD39" s="66">
        <f t="shared" si="8"/>
        <v>3.3000000000000003E-5</v>
      </c>
      <c r="AE39" s="64" t="str">
        <f t="shared" si="6"/>
        <v/>
      </c>
      <c r="AF39" s="63" t="str">
        <f>rel_cen!B39</f>
        <v/>
      </c>
      <c r="AG39" s="64" t="str">
        <f>rel_cen!C39</f>
        <v/>
      </c>
      <c r="AH39" s="64" t="str">
        <f>rel_cen!F39</f>
        <v/>
      </c>
      <c r="AI39" s="64" t="str">
        <f t="shared" si="7"/>
        <v/>
      </c>
    </row>
    <row r="40" spans="30:35" x14ac:dyDescent="0.25">
      <c r="AD40" s="66">
        <f t="shared" si="8"/>
        <v>3.4E-5</v>
      </c>
      <c r="AE40" s="64" t="str">
        <f t="shared" si="6"/>
        <v/>
      </c>
      <c r="AF40" s="63" t="str">
        <f>rel_cen!B40</f>
        <v/>
      </c>
      <c r="AG40" s="64" t="str">
        <f>rel_cen!C40</f>
        <v/>
      </c>
      <c r="AH40" s="64" t="str">
        <f>rel_cen!F40</f>
        <v/>
      </c>
      <c r="AI40" s="64" t="str">
        <f t="shared" si="7"/>
        <v/>
      </c>
    </row>
    <row r="41" spans="30:35" x14ac:dyDescent="0.25">
      <c r="AD41" s="66">
        <f t="shared" si="8"/>
        <v>3.4999999999999997E-5</v>
      </c>
      <c r="AE41" s="64" t="str">
        <f t="shared" si="6"/>
        <v/>
      </c>
      <c r="AF41" s="63" t="str">
        <f>rel_cen!B41</f>
        <v/>
      </c>
      <c r="AG41" s="64" t="str">
        <f>rel_cen!C41</f>
        <v/>
      </c>
      <c r="AH41" s="64" t="str">
        <f>rel_cen!F41</f>
        <v/>
      </c>
      <c r="AI41" s="64" t="str">
        <f t="shared" si="7"/>
        <v/>
      </c>
    </row>
    <row r="42" spans="30:35" x14ac:dyDescent="0.25">
      <c r="AD42" s="66">
        <f t="shared" si="8"/>
        <v>3.5999999999999994E-5</v>
      </c>
      <c r="AE42" s="64" t="str">
        <f t="shared" si="6"/>
        <v/>
      </c>
      <c r="AF42" s="63" t="str">
        <f>rel_cen!B42</f>
        <v/>
      </c>
      <c r="AG42" s="64" t="str">
        <f>rel_cen!C42</f>
        <v/>
      </c>
      <c r="AH42" s="64" t="str">
        <f>rel_cen!F42</f>
        <v/>
      </c>
      <c r="AI42" s="64" t="str">
        <f t="shared" si="7"/>
        <v/>
      </c>
    </row>
    <row r="43" spans="30:35" x14ac:dyDescent="0.25">
      <c r="AD43" s="66">
        <f t="shared" si="8"/>
        <v>3.6999999999999991E-5</v>
      </c>
      <c r="AE43" s="64" t="str">
        <f t="shared" si="6"/>
        <v/>
      </c>
      <c r="AF43" s="63" t="str">
        <f>rel_cen!B43</f>
        <v/>
      </c>
      <c r="AG43" s="64" t="str">
        <f>rel_cen!C43</f>
        <v/>
      </c>
      <c r="AH43" s="64" t="str">
        <f>rel_cen!F43</f>
        <v/>
      </c>
      <c r="AI43" s="64" t="str">
        <f t="shared" si="7"/>
        <v/>
      </c>
    </row>
    <row r="44" spans="30:35" x14ac:dyDescent="0.25">
      <c r="AD44" s="66">
        <f t="shared" si="8"/>
        <v>3.7999999999999989E-5</v>
      </c>
      <c r="AE44" s="64" t="str">
        <f t="shared" si="6"/>
        <v/>
      </c>
      <c r="AF44" s="63" t="str">
        <f>rel_cen!B44</f>
        <v/>
      </c>
      <c r="AG44" s="64" t="str">
        <f>rel_cen!C44</f>
        <v/>
      </c>
      <c r="AH44" s="64" t="str">
        <f>rel_cen!F44</f>
        <v/>
      </c>
      <c r="AI44" s="64" t="str">
        <f t="shared" si="7"/>
        <v/>
      </c>
    </row>
    <row r="45" spans="30:35" x14ac:dyDescent="0.25">
      <c r="AD45" s="66">
        <f t="shared" si="8"/>
        <v>3.8999999999999986E-5</v>
      </c>
      <c r="AE45" s="64" t="str">
        <f t="shared" si="6"/>
        <v/>
      </c>
      <c r="AF45" s="63" t="str">
        <f>rel_cen!B45</f>
        <v/>
      </c>
      <c r="AG45" s="64" t="str">
        <f>rel_cen!C45</f>
        <v/>
      </c>
      <c r="AH45" s="64" t="str">
        <f>rel_cen!F45</f>
        <v/>
      </c>
      <c r="AI45" s="64" t="str">
        <f t="shared" si="7"/>
        <v/>
      </c>
    </row>
    <row r="46" spans="30:35" x14ac:dyDescent="0.25">
      <c r="AD46" s="66">
        <f t="shared" si="8"/>
        <v>3.9999999999999983E-5</v>
      </c>
      <c r="AE46" s="64" t="str">
        <f t="shared" si="6"/>
        <v/>
      </c>
      <c r="AF46" s="63" t="str">
        <f>rel_cen!B46</f>
        <v/>
      </c>
      <c r="AG46" s="64" t="str">
        <f>rel_cen!C46</f>
        <v/>
      </c>
      <c r="AH46" s="64" t="str">
        <f>rel_cen!F46</f>
        <v/>
      </c>
      <c r="AI46" s="64" t="str">
        <f t="shared" si="7"/>
        <v/>
      </c>
    </row>
    <row r="47" spans="30:35" x14ac:dyDescent="0.25">
      <c r="AD47" s="66">
        <f t="shared" si="8"/>
        <v>4.099999999999998E-5</v>
      </c>
      <c r="AE47" s="64" t="str">
        <f t="shared" si="6"/>
        <v/>
      </c>
      <c r="AF47" s="63" t="str">
        <f>rel_cen!B47</f>
        <v/>
      </c>
      <c r="AG47" s="64" t="str">
        <f>rel_cen!C47</f>
        <v/>
      </c>
      <c r="AH47" s="64" t="str">
        <f>rel_cen!F47</f>
        <v/>
      </c>
      <c r="AI47" s="64" t="str">
        <f t="shared" si="7"/>
        <v/>
      </c>
    </row>
    <row r="48" spans="30:35" x14ac:dyDescent="0.25">
      <c r="AD48" s="66">
        <f t="shared" si="8"/>
        <v>4.1999999999999977E-5</v>
      </c>
      <c r="AE48" s="64" t="str">
        <f t="shared" si="6"/>
        <v/>
      </c>
      <c r="AF48" s="63" t="str">
        <f>rel_cen!B48</f>
        <v/>
      </c>
      <c r="AG48" s="64" t="str">
        <f>rel_cen!C48</f>
        <v/>
      </c>
      <c r="AH48" s="64" t="str">
        <f>rel_cen!F48</f>
        <v/>
      </c>
      <c r="AI48" s="64" t="str">
        <f t="shared" si="7"/>
        <v/>
      </c>
    </row>
    <row r="49" spans="30:35" x14ac:dyDescent="0.25">
      <c r="AD49" s="66">
        <f t="shared" si="8"/>
        <v>4.2999999999999975E-5</v>
      </c>
      <c r="AE49" s="64" t="str">
        <f t="shared" si="6"/>
        <v/>
      </c>
      <c r="AF49" s="63" t="str">
        <f>rel_cen!B49</f>
        <v/>
      </c>
      <c r="AG49" s="64" t="str">
        <f>rel_cen!C49</f>
        <v/>
      </c>
      <c r="AH49" s="64" t="str">
        <f>rel_cen!F49</f>
        <v/>
      </c>
      <c r="AI49" s="64" t="str">
        <f t="shared" si="7"/>
        <v/>
      </c>
    </row>
    <row r="50" spans="30:35" x14ac:dyDescent="0.25">
      <c r="AD50" s="66">
        <f t="shared" si="8"/>
        <v>4.3999999999999972E-5</v>
      </c>
      <c r="AE50" s="64" t="str">
        <f t="shared" si="6"/>
        <v/>
      </c>
      <c r="AF50" s="63" t="str">
        <f>rel_cen!B50</f>
        <v/>
      </c>
      <c r="AG50" s="64" t="str">
        <f>rel_cen!C50</f>
        <v/>
      </c>
      <c r="AH50" s="64" t="str">
        <f>rel_cen!F50</f>
        <v/>
      </c>
      <c r="AI50" s="64" t="str">
        <f t="shared" si="7"/>
        <v/>
      </c>
    </row>
    <row r="51" spans="30:35" x14ac:dyDescent="0.25">
      <c r="AD51" s="66">
        <f t="shared" si="8"/>
        <v>4.4999999999999969E-5</v>
      </c>
      <c r="AE51" s="64" t="str">
        <f t="shared" si="6"/>
        <v/>
      </c>
      <c r="AF51" s="63" t="str">
        <f>rel_cen!B51</f>
        <v/>
      </c>
      <c r="AG51" s="64" t="str">
        <f>rel_cen!C51</f>
        <v/>
      </c>
      <c r="AH51" s="64" t="str">
        <f>rel_cen!F51</f>
        <v/>
      </c>
      <c r="AI51" s="64" t="str">
        <f t="shared" si="7"/>
        <v/>
      </c>
    </row>
    <row r="52" spans="30:35" x14ac:dyDescent="0.25">
      <c r="AD52" s="66">
        <f t="shared" si="8"/>
        <v>4.5999999999999966E-5</v>
      </c>
      <c r="AE52" s="64" t="str">
        <f t="shared" si="6"/>
        <v/>
      </c>
      <c r="AF52" s="63" t="str">
        <f>rel_cen!B52</f>
        <v/>
      </c>
      <c r="AG52" s="64" t="str">
        <f>rel_cen!C52</f>
        <v/>
      </c>
      <c r="AH52" s="64" t="str">
        <f>rel_cen!F52</f>
        <v/>
      </c>
      <c r="AI52" s="64" t="str">
        <f t="shared" si="7"/>
        <v/>
      </c>
    </row>
    <row r="53" spans="30:35" x14ac:dyDescent="0.25">
      <c r="AD53" s="66">
        <f t="shared" si="8"/>
        <v>4.6999999999999963E-5</v>
      </c>
      <c r="AE53" s="64" t="str">
        <f t="shared" si="6"/>
        <v/>
      </c>
      <c r="AF53" s="63" t="str">
        <f>rel_cen!B53</f>
        <v/>
      </c>
      <c r="AG53" s="64" t="str">
        <f>rel_cen!C53</f>
        <v/>
      </c>
      <c r="AH53" s="64" t="str">
        <f>rel_cen!F53</f>
        <v/>
      </c>
      <c r="AI53" s="64" t="str">
        <f t="shared" si="7"/>
        <v/>
      </c>
    </row>
    <row r="54" spans="30:35" x14ac:dyDescent="0.25">
      <c r="AD54" s="66">
        <f t="shared" si="8"/>
        <v>4.7999999999999961E-5</v>
      </c>
      <c r="AE54" s="64" t="str">
        <f t="shared" si="6"/>
        <v/>
      </c>
      <c r="AF54" s="63" t="str">
        <f>rel_cen!B54</f>
        <v/>
      </c>
      <c r="AG54" s="64" t="str">
        <f>rel_cen!C54</f>
        <v/>
      </c>
      <c r="AH54" s="64" t="str">
        <f>rel_cen!F54</f>
        <v/>
      </c>
      <c r="AI54" s="64" t="str">
        <f t="shared" si="7"/>
        <v/>
      </c>
    </row>
    <row r="55" spans="30:35" x14ac:dyDescent="0.25">
      <c r="AD55" s="66">
        <f t="shared" si="8"/>
        <v>4.8999999999999958E-5</v>
      </c>
      <c r="AE55" s="64" t="str">
        <f t="shared" si="6"/>
        <v/>
      </c>
      <c r="AF55" s="63" t="str">
        <f>rel_cen!B55</f>
        <v/>
      </c>
      <c r="AG55" s="64" t="str">
        <f>rel_cen!C55</f>
        <v/>
      </c>
      <c r="AH55" s="64" t="str">
        <f>rel_cen!F55</f>
        <v/>
      </c>
      <c r="AI55" s="64" t="str">
        <f t="shared" si="7"/>
        <v/>
      </c>
    </row>
    <row r="56" spans="30:35" x14ac:dyDescent="0.25">
      <c r="AD56" s="66">
        <f t="shared" si="8"/>
        <v>4.9999999999999955E-5</v>
      </c>
      <c r="AE56" s="64" t="str">
        <f t="shared" si="6"/>
        <v/>
      </c>
      <c r="AF56" s="63" t="str">
        <f>rel_cen!B56</f>
        <v/>
      </c>
      <c r="AG56" s="64" t="str">
        <f>rel_cen!C56</f>
        <v/>
      </c>
      <c r="AH56" s="64" t="str">
        <f>rel_cen!F56</f>
        <v/>
      </c>
      <c r="AI56" s="64" t="str">
        <f t="shared" si="7"/>
        <v/>
      </c>
    </row>
    <row r="57" spans="30:35" x14ac:dyDescent="0.25">
      <c r="AD57" s="66">
        <f t="shared" si="8"/>
        <v>5.0999999999999952E-5</v>
      </c>
      <c r="AE57" s="64" t="str">
        <f t="shared" si="6"/>
        <v/>
      </c>
      <c r="AF57" s="63" t="str">
        <f>rel_cen!B57</f>
        <v/>
      </c>
      <c r="AG57" s="64" t="str">
        <f>rel_cen!C57</f>
        <v/>
      </c>
      <c r="AH57" s="64" t="str">
        <f>rel_cen!F57</f>
        <v/>
      </c>
      <c r="AI57" s="64" t="str">
        <f t="shared" si="7"/>
        <v/>
      </c>
    </row>
    <row r="58" spans="30:35" x14ac:dyDescent="0.25">
      <c r="AD58" s="66">
        <f t="shared" si="8"/>
        <v>5.1999999999999949E-5</v>
      </c>
      <c r="AE58" s="64" t="str">
        <f t="shared" si="6"/>
        <v/>
      </c>
      <c r="AF58" s="63" t="str">
        <f>rel_cen!B58</f>
        <v/>
      </c>
      <c r="AG58" s="64" t="str">
        <f>rel_cen!C58</f>
        <v/>
      </c>
      <c r="AH58" s="64" t="str">
        <f>rel_cen!F58</f>
        <v/>
      </c>
      <c r="AI58" s="64" t="str">
        <f t="shared" si="7"/>
        <v/>
      </c>
    </row>
    <row r="59" spans="30:35" x14ac:dyDescent="0.25">
      <c r="AD59" s="66">
        <f t="shared" si="8"/>
        <v>5.2999999999999947E-5</v>
      </c>
      <c r="AE59" s="64" t="str">
        <f t="shared" si="6"/>
        <v/>
      </c>
      <c r="AF59" s="63" t="str">
        <f>rel_cen!B59</f>
        <v/>
      </c>
      <c r="AG59" s="64" t="str">
        <f>rel_cen!C59</f>
        <v/>
      </c>
      <c r="AH59" s="64" t="str">
        <f>rel_cen!F59</f>
        <v/>
      </c>
      <c r="AI59" s="64" t="str">
        <f t="shared" si="7"/>
        <v/>
      </c>
    </row>
    <row r="60" spans="30:35" x14ac:dyDescent="0.25">
      <c r="AD60" s="66">
        <f t="shared" si="8"/>
        <v>5.3999999999999944E-5</v>
      </c>
      <c r="AE60" s="64" t="str">
        <f t="shared" si="6"/>
        <v/>
      </c>
      <c r="AF60" s="63" t="str">
        <f>rel_cen!B60</f>
        <v/>
      </c>
      <c r="AG60" s="64" t="str">
        <f>rel_cen!C60</f>
        <v/>
      </c>
      <c r="AH60" s="64" t="str">
        <f>rel_cen!F60</f>
        <v/>
      </c>
      <c r="AI60" s="64" t="str">
        <f t="shared" si="7"/>
        <v/>
      </c>
    </row>
    <row r="61" spans="30:35" x14ac:dyDescent="0.25">
      <c r="AD61" s="66">
        <f t="shared" si="8"/>
        <v>5.4999999999999941E-5</v>
      </c>
      <c r="AE61" s="64" t="str">
        <f t="shared" si="6"/>
        <v/>
      </c>
      <c r="AF61" s="63" t="str">
        <f>rel_cen!B61</f>
        <v/>
      </c>
      <c r="AG61" s="64" t="str">
        <f>rel_cen!C61</f>
        <v/>
      </c>
      <c r="AH61" s="64" t="str">
        <f>rel_cen!F61</f>
        <v/>
      </c>
      <c r="AI61" s="64" t="str">
        <f t="shared" si="7"/>
        <v/>
      </c>
    </row>
    <row r="62" spans="30:35" x14ac:dyDescent="0.25">
      <c r="AD62" s="66">
        <f t="shared" si="8"/>
        <v>5.5999999999999938E-5</v>
      </c>
      <c r="AE62" s="64" t="str">
        <f t="shared" si="6"/>
        <v/>
      </c>
      <c r="AF62" s="63" t="str">
        <f>rel_cen!B62</f>
        <v/>
      </c>
      <c r="AG62" s="64" t="str">
        <f>rel_cen!C62</f>
        <v/>
      </c>
      <c r="AH62" s="64" t="str">
        <f>rel_cen!F62</f>
        <v/>
      </c>
      <c r="AI62" s="64" t="str">
        <f t="shared" si="7"/>
        <v/>
      </c>
    </row>
    <row r="63" spans="30:35" x14ac:dyDescent="0.25">
      <c r="AD63" s="66">
        <f t="shared" si="8"/>
        <v>5.6999999999999935E-5</v>
      </c>
      <c r="AE63" s="64" t="str">
        <f t="shared" si="6"/>
        <v/>
      </c>
      <c r="AF63" s="63" t="str">
        <f>rel_cen!B63</f>
        <v/>
      </c>
      <c r="AG63" s="64" t="str">
        <f>rel_cen!C63</f>
        <v/>
      </c>
      <c r="AH63" s="64" t="str">
        <f>rel_cen!F63</f>
        <v/>
      </c>
      <c r="AI63" s="64" t="str">
        <f t="shared" si="7"/>
        <v/>
      </c>
    </row>
    <row r="64" spans="30:35" x14ac:dyDescent="0.25">
      <c r="AD64" s="66">
        <f t="shared" si="8"/>
        <v>5.7999999999999933E-5</v>
      </c>
      <c r="AE64" s="64" t="str">
        <f t="shared" si="6"/>
        <v/>
      </c>
      <c r="AF64" s="63" t="str">
        <f>rel_cen!B64</f>
        <v/>
      </c>
      <c r="AG64" s="64" t="str">
        <f>rel_cen!C64</f>
        <v/>
      </c>
      <c r="AH64" s="64" t="str">
        <f>rel_cen!F64</f>
        <v/>
      </c>
      <c r="AI64" s="64" t="str">
        <f t="shared" si="7"/>
        <v/>
      </c>
    </row>
    <row r="65" spans="30:35" x14ac:dyDescent="0.25">
      <c r="AD65" s="66">
        <f t="shared" si="8"/>
        <v>5.899999999999993E-5</v>
      </c>
      <c r="AE65" s="64" t="str">
        <f t="shared" si="6"/>
        <v/>
      </c>
      <c r="AF65" s="63" t="str">
        <f>rel_cen!B65</f>
        <v/>
      </c>
      <c r="AG65" s="64" t="str">
        <f>rel_cen!C65</f>
        <v/>
      </c>
      <c r="AH65" s="64" t="str">
        <f>rel_cen!F65</f>
        <v/>
      </c>
      <c r="AI65" s="64" t="str">
        <f t="shared" si="7"/>
        <v/>
      </c>
    </row>
    <row r="66" spans="30:35" x14ac:dyDescent="0.25">
      <c r="AD66" s="66">
        <f t="shared" si="8"/>
        <v>5.9999999999999927E-5</v>
      </c>
      <c r="AE66" s="64" t="str">
        <f t="shared" si="6"/>
        <v/>
      </c>
      <c r="AF66" s="63" t="str">
        <f>rel_cen!B66</f>
        <v/>
      </c>
      <c r="AG66" s="64" t="str">
        <f>rel_cen!C66</f>
        <v/>
      </c>
      <c r="AH66" s="64" t="str">
        <f>rel_cen!F66</f>
        <v/>
      </c>
      <c r="AI66" s="64" t="str">
        <f t="shared" si="7"/>
        <v/>
      </c>
    </row>
    <row r="67" spans="30:35" x14ac:dyDescent="0.25">
      <c r="AD67" s="66">
        <f t="shared" si="8"/>
        <v>6.0999999999999924E-5</v>
      </c>
      <c r="AE67" s="64" t="str">
        <f t="shared" si="6"/>
        <v/>
      </c>
      <c r="AF67" s="63" t="str">
        <f>rel_cen!B67</f>
        <v/>
      </c>
      <c r="AG67" s="64" t="str">
        <f>rel_cen!C67</f>
        <v/>
      </c>
      <c r="AH67" s="64" t="str">
        <f>rel_cen!F67</f>
        <v/>
      </c>
      <c r="AI67" s="64" t="str">
        <f t="shared" si="7"/>
        <v/>
      </c>
    </row>
    <row r="68" spans="30:35" x14ac:dyDescent="0.25">
      <c r="AD68" s="66">
        <f t="shared" si="8"/>
        <v>6.1999999999999921E-5</v>
      </c>
      <c r="AE68" s="64" t="str">
        <f t="shared" si="6"/>
        <v/>
      </c>
      <c r="AF68" s="63" t="str">
        <f>rel_cen!B68</f>
        <v/>
      </c>
      <c r="AG68" s="64" t="str">
        <f>rel_cen!C68</f>
        <v/>
      </c>
      <c r="AH68" s="64" t="str">
        <f>rel_cen!F68</f>
        <v/>
      </c>
      <c r="AI68" s="64" t="str">
        <f t="shared" si="7"/>
        <v/>
      </c>
    </row>
    <row r="69" spans="30:35" x14ac:dyDescent="0.25">
      <c r="AD69" s="66">
        <f t="shared" si="8"/>
        <v>6.2999999999999919E-5</v>
      </c>
      <c r="AE69" s="64" t="str">
        <f t="shared" si="6"/>
        <v/>
      </c>
      <c r="AF69" s="63" t="str">
        <f>rel_cen!B69</f>
        <v/>
      </c>
      <c r="AG69" s="64" t="str">
        <f>rel_cen!C69</f>
        <v/>
      </c>
      <c r="AH69" s="64" t="str">
        <f>rel_cen!F69</f>
        <v/>
      </c>
      <c r="AI69" s="64" t="str">
        <f t="shared" si="7"/>
        <v/>
      </c>
    </row>
    <row r="70" spans="30:35" x14ac:dyDescent="0.25">
      <c r="AD70" s="66">
        <f t="shared" si="8"/>
        <v>6.3999999999999916E-5</v>
      </c>
      <c r="AE70" s="64" t="str">
        <f t="shared" si="6"/>
        <v/>
      </c>
      <c r="AF70" s="63" t="str">
        <f>rel_cen!B70</f>
        <v/>
      </c>
      <c r="AG70" s="64" t="str">
        <f>rel_cen!C70</f>
        <v/>
      </c>
      <c r="AH70" s="64" t="str">
        <f>rel_cen!F70</f>
        <v/>
      </c>
      <c r="AI70" s="64" t="str">
        <f t="shared" si="7"/>
        <v/>
      </c>
    </row>
    <row r="71" spans="30:35" x14ac:dyDescent="0.25">
      <c r="AD71" s="66">
        <f t="shared" si="8"/>
        <v>6.4999999999999913E-5</v>
      </c>
      <c r="AE71" s="64" t="str">
        <f t="shared" si="6"/>
        <v/>
      </c>
      <c r="AF71" s="63" t="str">
        <f>rel_cen!B71</f>
        <v/>
      </c>
      <c r="AG71" s="64" t="str">
        <f>rel_cen!C71</f>
        <v/>
      </c>
      <c r="AH71" s="64" t="str">
        <f>rel_cen!F71</f>
        <v/>
      </c>
      <c r="AI71" s="64" t="str">
        <f t="shared" si="7"/>
        <v/>
      </c>
    </row>
    <row r="72" spans="30:35" x14ac:dyDescent="0.25">
      <c r="AD72" s="66">
        <f t="shared" si="8"/>
        <v>6.599999999999991E-5</v>
      </c>
      <c r="AE72" s="64" t="str">
        <f t="shared" ref="AE72:AE135" si="9">IF(AF72="","",AD72+AI72)</f>
        <v/>
      </c>
      <c r="AF72" s="63" t="str">
        <f>rel_cen!B72</f>
        <v/>
      </c>
      <c r="AG72" s="64" t="str">
        <f>rel_cen!C72</f>
        <v/>
      </c>
      <c r="AH72" s="64" t="str">
        <f>rel_cen!F72</f>
        <v/>
      </c>
      <c r="AI72" s="64" t="str">
        <f t="shared" ref="AI72:AI135" si="10">IF(AG72="","",AG72*AH72)</f>
        <v/>
      </c>
    </row>
    <row r="73" spans="30:35" x14ac:dyDescent="0.25">
      <c r="AD73" s="66">
        <f t="shared" ref="AD73:AD136" si="11">AD72+$AD$7</f>
        <v>6.6999999999999907E-5</v>
      </c>
      <c r="AE73" s="64" t="str">
        <f t="shared" si="9"/>
        <v/>
      </c>
      <c r="AF73" s="63" t="str">
        <f>rel_cen!B73</f>
        <v/>
      </c>
      <c r="AG73" s="64" t="str">
        <f>rel_cen!C73</f>
        <v/>
      </c>
      <c r="AH73" s="64" t="str">
        <f>rel_cen!F73</f>
        <v/>
      </c>
      <c r="AI73" s="64" t="str">
        <f t="shared" si="10"/>
        <v/>
      </c>
    </row>
    <row r="74" spans="30:35" x14ac:dyDescent="0.25">
      <c r="AD74" s="66">
        <f t="shared" si="11"/>
        <v>6.7999999999999905E-5</v>
      </c>
      <c r="AE74" s="64" t="str">
        <f t="shared" si="9"/>
        <v/>
      </c>
      <c r="AF74" s="63" t="str">
        <f>rel_cen!B74</f>
        <v/>
      </c>
      <c r="AG74" s="64" t="str">
        <f>rel_cen!C74</f>
        <v/>
      </c>
      <c r="AH74" s="64" t="str">
        <f>rel_cen!F74</f>
        <v/>
      </c>
      <c r="AI74" s="64" t="str">
        <f t="shared" si="10"/>
        <v/>
      </c>
    </row>
    <row r="75" spans="30:35" x14ac:dyDescent="0.25">
      <c r="AD75" s="66">
        <f t="shared" si="11"/>
        <v>6.8999999999999902E-5</v>
      </c>
      <c r="AE75" s="64" t="str">
        <f t="shared" si="9"/>
        <v/>
      </c>
      <c r="AF75" s="63" t="str">
        <f>rel_cen!B75</f>
        <v/>
      </c>
      <c r="AG75" s="64" t="str">
        <f>rel_cen!C75</f>
        <v/>
      </c>
      <c r="AH75" s="64" t="str">
        <f>rel_cen!F75</f>
        <v/>
      </c>
      <c r="AI75" s="64" t="str">
        <f t="shared" si="10"/>
        <v/>
      </c>
    </row>
    <row r="76" spans="30:35" x14ac:dyDescent="0.25">
      <c r="AD76" s="66">
        <f t="shared" si="11"/>
        <v>6.9999999999999899E-5</v>
      </c>
      <c r="AE76" s="64" t="str">
        <f t="shared" si="9"/>
        <v/>
      </c>
      <c r="AF76" s="63" t="str">
        <f>rel_cen!B76</f>
        <v/>
      </c>
      <c r="AG76" s="64" t="str">
        <f>rel_cen!C76</f>
        <v/>
      </c>
      <c r="AH76" s="64" t="str">
        <f>rel_cen!F76</f>
        <v/>
      </c>
      <c r="AI76" s="64" t="str">
        <f t="shared" si="10"/>
        <v/>
      </c>
    </row>
    <row r="77" spans="30:35" x14ac:dyDescent="0.25">
      <c r="AD77" s="66">
        <f t="shared" si="11"/>
        <v>7.0999999999999896E-5</v>
      </c>
      <c r="AE77" s="64" t="str">
        <f t="shared" si="9"/>
        <v/>
      </c>
      <c r="AF77" s="63" t="str">
        <f>rel_cen!B77</f>
        <v/>
      </c>
      <c r="AG77" s="64" t="str">
        <f>rel_cen!C77</f>
        <v/>
      </c>
      <c r="AH77" s="64" t="str">
        <f>rel_cen!F77</f>
        <v/>
      </c>
      <c r="AI77" s="64" t="str">
        <f t="shared" si="10"/>
        <v/>
      </c>
    </row>
    <row r="78" spans="30:35" x14ac:dyDescent="0.25">
      <c r="AD78" s="66">
        <f t="shared" si="11"/>
        <v>7.1999999999999893E-5</v>
      </c>
      <c r="AE78" s="64" t="str">
        <f t="shared" si="9"/>
        <v/>
      </c>
      <c r="AF78" s="63" t="str">
        <f>rel_cen!B78</f>
        <v/>
      </c>
      <c r="AG78" s="64" t="str">
        <f>rel_cen!C78</f>
        <v/>
      </c>
      <c r="AH78" s="64" t="str">
        <f>rel_cen!F78</f>
        <v/>
      </c>
      <c r="AI78" s="64" t="str">
        <f t="shared" si="10"/>
        <v/>
      </c>
    </row>
    <row r="79" spans="30:35" x14ac:dyDescent="0.25">
      <c r="AD79" s="66">
        <f t="shared" si="11"/>
        <v>7.2999999999999891E-5</v>
      </c>
      <c r="AE79" s="64" t="str">
        <f t="shared" si="9"/>
        <v/>
      </c>
      <c r="AF79" s="63" t="str">
        <f>rel_cen!B79</f>
        <v/>
      </c>
      <c r="AG79" s="64" t="str">
        <f>rel_cen!C79</f>
        <v/>
      </c>
      <c r="AH79" s="64" t="str">
        <f>rel_cen!F79</f>
        <v/>
      </c>
      <c r="AI79" s="64" t="str">
        <f t="shared" si="10"/>
        <v/>
      </c>
    </row>
    <row r="80" spans="30:35" x14ac:dyDescent="0.25">
      <c r="AD80" s="66">
        <f t="shared" si="11"/>
        <v>7.3999999999999888E-5</v>
      </c>
      <c r="AE80" s="64" t="str">
        <f t="shared" si="9"/>
        <v/>
      </c>
      <c r="AF80" s="63" t="str">
        <f>rel_cen!B80</f>
        <v/>
      </c>
      <c r="AG80" s="64" t="str">
        <f>rel_cen!C80</f>
        <v/>
      </c>
      <c r="AH80" s="64" t="str">
        <f>rel_cen!F80</f>
        <v/>
      </c>
      <c r="AI80" s="64" t="str">
        <f t="shared" si="10"/>
        <v/>
      </c>
    </row>
    <row r="81" spans="30:35" x14ac:dyDescent="0.25">
      <c r="AD81" s="66">
        <f t="shared" si="11"/>
        <v>7.4999999999999885E-5</v>
      </c>
      <c r="AE81" s="64" t="str">
        <f t="shared" si="9"/>
        <v/>
      </c>
      <c r="AF81" s="63" t="str">
        <f>rel_cen!B81</f>
        <v/>
      </c>
      <c r="AG81" s="64" t="str">
        <f>rel_cen!C81</f>
        <v/>
      </c>
      <c r="AH81" s="64" t="str">
        <f>rel_cen!F81</f>
        <v/>
      </c>
      <c r="AI81" s="64" t="str">
        <f t="shared" si="10"/>
        <v/>
      </c>
    </row>
    <row r="82" spans="30:35" x14ac:dyDescent="0.25">
      <c r="AD82" s="66">
        <f t="shared" si="11"/>
        <v>7.5999999999999882E-5</v>
      </c>
      <c r="AE82" s="64" t="str">
        <f t="shared" si="9"/>
        <v/>
      </c>
      <c r="AF82" s="63" t="str">
        <f>rel_cen!B82</f>
        <v/>
      </c>
      <c r="AG82" s="64" t="str">
        <f>rel_cen!C82</f>
        <v/>
      </c>
      <c r="AH82" s="64" t="str">
        <f>rel_cen!F82</f>
        <v/>
      </c>
      <c r="AI82" s="64" t="str">
        <f t="shared" si="10"/>
        <v/>
      </c>
    </row>
    <row r="83" spans="30:35" x14ac:dyDescent="0.25">
      <c r="AD83" s="66">
        <f t="shared" si="11"/>
        <v>7.6999999999999879E-5</v>
      </c>
      <c r="AE83" s="64" t="str">
        <f t="shared" si="9"/>
        <v/>
      </c>
      <c r="AF83" s="63" t="str">
        <f>rel_cen!B83</f>
        <v/>
      </c>
      <c r="AG83" s="64" t="str">
        <f>rel_cen!C83</f>
        <v/>
      </c>
      <c r="AH83" s="64" t="str">
        <f>rel_cen!F83</f>
        <v/>
      </c>
      <c r="AI83" s="64" t="str">
        <f t="shared" si="10"/>
        <v/>
      </c>
    </row>
    <row r="84" spans="30:35" x14ac:dyDescent="0.25">
      <c r="AD84" s="66">
        <f t="shared" si="11"/>
        <v>7.7999999999999877E-5</v>
      </c>
      <c r="AE84" s="64" t="str">
        <f t="shared" si="9"/>
        <v/>
      </c>
      <c r="AF84" s="63" t="str">
        <f>rel_cen!B84</f>
        <v/>
      </c>
      <c r="AG84" s="64" t="str">
        <f>rel_cen!C84</f>
        <v/>
      </c>
      <c r="AH84" s="64" t="str">
        <f>rel_cen!F84</f>
        <v/>
      </c>
      <c r="AI84" s="64" t="str">
        <f t="shared" si="10"/>
        <v/>
      </c>
    </row>
    <row r="85" spans="30:35" x14ac:dyDescent="0.25">
      <c r="AD85" s="66">
        <f t="shared" si="11"/>
        <v>7.8999999999999874E-5</v>
      </c>
      <c r="AE85" s="64" t="str">
        <f t="shared" si="9"/>
        <v/>
      </c>
      <c r="AF85" s="63" t="str">
        <f>rel_cen!B85</f>
        <v/>
      </c>
      <c r="AG85" s="64" t="str">
        <f>rel_cen!C85</f>
        <v/>
      </c>
      <c r="AH85" s="64" t="str">
        <f>rel_cen!F85</f>
        <v/>
      </c>
      <c r="AI85" s="64" t="str">
        <f t="shared" si="10"/>
        <v/>
      </c>
    </row>
    <row r="86" spans="30:35" x14ac:dyDescent="0.25">
      <c r="AD86" s="66">
        <f t="shared" si="11"/>
        <v>7.9999999999999871E-5</v>
      </c>
      <c r="AE86" s="64" t="str">
        <f t="shared" si="9"/>
        <v/>
      </c>
      <c r="AF86" s="63" t="str">
        <f>rel_cen!B86</f>
        <v/>
      </c>
      <c r="AG86" s="64" t="str">
        <f>rel_cen!C86</f>
        <v/>
      </c>
      <c r="AH86" s="64" t="str">
        <f>rel_cen!F86</f>
        <v/>
      </c>
      <c r="AI86" s="64" t="str">
        <f t="shared" si="10"/>
        <v/>
      </c>
    </row>
    <row r="87" spans="30:35" x14ac:dyDescent="0.25">
      <c r="AD87" s="66">
        <f t="shared" si="11"/>
        <v>8.0999999999999868E-5</v>
      </c>
      <c r="AE87" s="64" t="str">
        <f t="shared" si="9"/>
        <v/>
      </c>
      <c r="AF87" s="63" t="str">
        <f>rel_cen!B87</f>
        <v/>
      </c>
      <c r="AG87" s="64" t="str">
        <f>rel_cen!C87</f>
        <v/>
      </c>
      <c r="AH87" s="64" t="str">
        <f>rel_cen!F87</f>
        <v/>
      </c>
      <c r="AI87" s="64" t="str">
        <f t="shared" si="10"/>
        <v/>
      </c>
    </row>
    <row r="88" spans="30:35" x14ac:dyDescent="0.25">
      <c r="AD88" s="66">
        <f t="shared" si="11"/>
        <v>8.1999999999999865E-5</v>
      </c>
      <c r="AE88" s="64" t="str">
        <f t="shared" si="9"/>
        <v/>
      </c>
      <c r="AF88" s="63" t="str">
        <f>rel_cen!B88</f>
        <v/>
      </c>
      <c r="AG88" s="64" t="str">
        <f>rel_cen!C88</f>
        <v/>
      </c>
      <c r="AH88" s="64" t="str">
        <f>rel_cen!F88</f>
        <v/>
      </c>
      <c r="AI88" s="64" t="str">
        <f t="shared" si="10"/>
        <v/>
      </c>
    </row>
    <row r="89" spans="30:35" x14ac:dyDescent="0.25">
      <c r="AD89" s="66">
        <f t="shared" si="11"/>
        <v>8.2999999999999863E-5</v>
      </c>
      <c r="AE89" s="64" t="str">
        <f t="shared" si="9"/>
        <v/>
      </c>
      <c r="AF89" s="63" t="str">
        <f>rel_cen!B89</f>
        <v/>
      </c>
      <c r="AG89" s="64" t="str">
        <f>rel_cen!C89</f>
        <v/>
      </c>
      <c r="AH89" s="64" t="str">
        <f>rel_cen!F89</f>
        <v/>
      </c>
      <c r="AI89" s="64" t="str">
        <f t="shared" si="10"/>
        <v/>
      </c>
    </row>
    <row r="90" spans="30:35" x14ac:dyDescent="0.25">
      <c r="AD90" s="66">
        <f t="shared" si="11"/>
        <v>8.399999999999986E-5</v>
      </c>
      <c r="AE90" s="64" t="str">
        <f t="shared" si="9"/>
        <v/>
      </c>
      <c r="AF90" s="63" t="str">
        <f>rel_cen!B90</f>
        <v/>
      </c>
      <c r="AG90" s="64" t="str">
        <f>rel_cen!C90</f>
        <v/>
      </c>
      <c r="AH90" s="64" t="str">
        <f>rel_cen!F90</f>
        <v/>
      </c>
      <c r="AI90" s="64" t="str">
        <f t="shared" si="10"/>
        <v/>
      </c>
    </row>
    <row r="91" spans="30:35" x14ac:dyDescent="0.25">
      <c r="AD91" s="66">
        <f t="shared" si="11"/>
        <v>8.4999999999999857E-5</v>
      </c>
      <c r="AE91" s="64" t="str">
        <f t="shared" si="9"/>
        <v/>
      </c>
      <c r="AF91" s="63" t="str">
        <f>rel_cen!B91</f>
        <v/>
      </c>
      <c r="AG91" s="64" t="str">
        <f>rel_cen!C91</f>
        <v/>
      </c>
      <c r="AH91" s="64" t="str">
        <f>rel_cen!F91</f>
        <v/>
      </c>
      <c r="AI91" s="64" t="str">
        <f t="shared" si="10"/>
        <v/>
      </c>
    </row>
    <row r="92" spans="30:35" x14ac:dyDescent="0.25">
      <c r="AD92" s="66">
        <f t="shared" si="11"/>
        <v>8.5999999999999854E-5</v>
      </c>
      <c r="AE92" s="64" t="str">
        <f t="shared" si="9"/>
        <v/>
      </c>
      <c r="AF92" s="63" t="str">
        <f>rel_cen!B92</f>
        <v/>
      </c>
      <c r="AG92" s="64" t="str">
        <f>rel_cen!C92</f>
        <v/>
      </c>
      <c r="AH92" s="64" t="str">
        <f>rel_cen!F92</f>
        <v/>
      </c>
      <c r="AI92" s="64" t="str">
        <f t="shared" si="10"/>
        <v/>
      </c>
    </row>
    <row r="93" spans="30:35" x14ac:dyDescent="0.25">
      <c r="AD93" s="66">
        <f t="shared" si="11"/>
        <v>8.6999999999999851E-5</v>
      </c>
      <c r="AE93" s="64" t="str">
        <f t="shared" si="9"/>
        <v/>
      </c>
      <c r="AF93" s="63" t="str">
        <f>rel_cen!B93</f>
        <v/>
      </c>
      <c r="AG93" s="64" t="str">
        <f>rel_cen!C93</f>
        <v/>
      </c>
      <c r="AH93" s="64" t="str">
        <f>rel_cen!F93</f>
        <v/>
      </c>
      <c r="AI93" s="64" t="str">
        <f t="shared" si="10"/>
        <v/>
      </c>
    </row>
    <row r="94" spans="30:35" x14ac:dyDescent="0.25">
      <c r="AD94" s="66">
        <f t="shared" si="11"/>
        <v>8.7999999999999849E-5</v>
      </c>
      <c r="AE94" s="64" t="str">
        <f t="shared" si="9"/>
        <v/>
      </c>
      <c r="AF94" s="63" t="str">
        <f>rel_cen!B94</f>
        <v/>
      </c>
      <c r="AG94" s="64" t="str">
        <f>rel_cen!C94</f>
        <v/>
      </c>
      <c r="AH94" s="64" t="str">
        <f>rel_cen!F94</f>
        <v/>
      </c>
      <c r="AI94" s="64" t="str">
        <f t="shared" si="10"/>
        <v/>
      </c>
    </row>
    <row r="95" spans="30:35" x14ac:dyDescent="0.25">
      <c r="AD95" s="66">
        <f t="shared" si="11"/>
        <v>8.8999999999999846E-5</v>
      </c>
      <c r="AE95" s="64" t="str">
        <f t="shared" si="9"/>
        <v/>
      </c>
      <c r="AF95" s="63" t="str">
        <f>rel_cen!B95</f>
        <v/>
      </c>
      <c r="AG95" s="64" t="str">
        <f>rel_cen!C95</f>
        <v/>
      </c>
      <c r="AH95" s="64" t="str">
        <f>rel_cen!F95</f>
        <v/>
      </c>
      <c r="AI95" s="64" t="str">
        <f t="shared" si="10"/>
        <v/>
      </c>
    </row>
    <row r="96" spans="30:35" x14ac:dyDescent="0.25">
      <c r="AD96" s="66">
        <f t="shared" si="11"/>
        <v>8.9999999999999843E-5</v>
      </c>
      <c r="AE96" s="64" t="str">
        <f t="shared" si="9"/>
        <v/>
      </c>
      <c r="AF96" s="63" t="str">
        <f>rel_cen!B96</f>
        <v/>
      </c>
      <c r="AG96" s="64" t="str">
        <f>rel_cen!C96</f>
        <v/>
      </c>
      <c r="AH96" s="64" t="str">
        <f>rel_cen!F96</f>
        <v/>
      </c>
      <c r="AI96" s="64" t="str">
        <f t="shared" si="10"/>
        <v/>
      </c>
    </row>
    <row r="97" spans="30:35" x14ac:dyDescent="0.25">
      <c r="AD97" s="66">
        <f t="shared" si="11"/>
        <v>9.099999999999984E-5</v>
      </c>
      <c r="AE97" s="64" t="str">
        <f t="shared" si="9"/>
        <v/>
      </c>
      <c r="AF97" s="63" t="str">
        <f>rel_cen!B97</f>
        <v/>
      </c>
      <c r="AG97" s="64" t="str">
        <f>rel_cen!C97</f>
        <v/>
      </c>
      <c r="AH97" s="64" t="str">
        <f>rel_cen!F97</f>
        <v/>
      </c>
      <c r="AI97" s="64" t="str">
        <f t="shared" si="10"/>
        <v/>
      </c>
    </row>
    <row r="98" spans="30:35" x14ac:dyDescent="0.25">
      <c r="AD98" s="66">
        <f t="shared" si="11"/>
        <v>9.1999999999999837E-5</v>
      </c>
      <c r="AE98" s="64" t="str">
        <f t="shared" si="9"/>
        <v/>
      </c>
      <c r="AF98" s="63" t="str">
        <f>rel_cen!B98</f>
        <v/>
      </c>
      <c r="AG98" s="64" t="str">
        <f>rel_cen!C98</f>
        <v/>
      </c>
      <c r="AH98" s="64" t="str">
        <f>rel_cen!F98</f>
        <v/>
      </c>
      <c r="AI98" s="64" t="str">
        <f t="shared" si="10"/>
        <v/>
      </c>
    </row>
    <row r="99" spans="30:35" x14ac:dyDescent="0.25">
      <c r="AD99" s="66">
        <f t="shared" si="11"/>
        <v>9.2999999999999835E-5</v>
      </c>
      <c r="AE99" s="64" t="str">
        <f t="shared" si="9"/>
        <v/>
      </c>
      <c r="AF99" s="63" t="str">
        <f>rel_cen!B99</f>
        <v/>
      </c>
      <c r="AG99" s="64" t="str">
        <f>rel_cen!C99</f>
        <v/>
      </c>
      <c r="AH99" s="64" t="str">
        <f>rel_cen!F99</f>
        <v/>
      </c>
      <c r="AI99" s="64" t="str">
        <f t="shared" si="10"/>
        <v/>
      </c>
    </row>
    <row r="100" spans="30:35" x14ac:dyDescent="0.25">
      <c r="AD100" s="66">
        <f t="shared" si="11"/>
        <v>9.3999999999999832E-5</v>
      </c>
      <c r="AE100" s="64" t="str">
        <f t="shared" si="9"/>
        <v/>
      </c>
      <c r="AF100" s="63" t="str">
        <f>rel_cen!B100</f>
        <v/>
      </c>
      <c r="AG100" s="64" t="str">
        <f>rel_cen!C100</f>
        <v/>
      </c>
      <c r="AH100" s="64" t="str">
        <f>rel_cen!F100</f>
        <v/>
      </c>
      <c r="AI100" s="64" t="str">
        <f t="shared" si="10"/>
        <v/>
      </c>
    </row>
    <row r="101" spans="30:35" x14ac:dyDescent="0.25">
      <c r="AD101" s="66">
        <f t="shared" si="11"/>
        <v>9.4999999999999829E-5</v>
      </c>
      <c r="AE101" s="64" t="str">
        <f t="shared" si="9"/>
        <v/>
      </c>
      <c r="AF101" s="63" t="str">
        <f>rel_cen!B101</f>
        <v/>
      </c>
      <c r="AG101" s="64" t="str">
        <f>rel_cen!C101</f>
        <v/>
      </c>
      <c r="AH101" s="64" t="str">
        <f>rel_cen!F101</f>
        <v/>
      </c>
      <c r="AI101" s="64" t="str">
        <f t="shared" si="10"/>
        <v/>
      </c>
    </row>
    <row r="102" spans="30:35" x14ac:dyDescent="0.25">
      <c r="AD102" s="66">
        <f t="shared" si="11"/>
        <v>9.5999999999999826E-5</v>
      </c>
      <c r="AE102" s="64" t="str">
        <f t="shared" si="9"/>
        <v/>
      </c>
      <c r="AF102" s="63" t="str">
        <f>rel_cen!B102</f>
        <v/>
      </c>
      <c r="AG102" s="64" t="str">
        <f>rel_cen!C102</f>
        <v/>
      </c>
      <c r="AH102" s="64" t="str">
        <f>rel_cen!F102</f>
        <v/>
      </c>
      <c r="AI102" s="64" t="str">
        <f t="shared" si="10"/>
        <v/>
      </c>
    </row>
    <row r="103" spans="30:35" x14ac:dyDescent="0.25">
      <c r="AD103" s="66">
        <f t="shared" si="11"/>
        <v>9.6999999999999823E-5</v>
      </c>
      <c r="AE103" s="64" t="str">
        <f t="shared" si="9"/>
        <v/>
      </c>
      <c r="AF103" s="63" t="str">
        <f>rel_cen!B103</f>
        <v/>
      </c>
      <c r="AG103" s="64" t="str">
        <f>rel_cen!C103</f>
        <v/>
      </c>
      <c r="AH103" s="64" t="str">
        <f>rel_cen!F103</f>
        <v/>
      </c>
      <c r="AI103" s="64" t="str">
        <f t="shared" si="10"/>
        <v/>
      </c>
    </row>
    <row r="104" spans="30:35" x14ac:dyDescent="0.25">
      <c r="AD104" s="66">
        <f t="shared" si="11"/>
        <v>9.7999999999999821E-5</v>
      </c>
      <c r="AE104" s="64" t="str">
        <f t="shared" si="9"/>
        <v/>
      </c>
      <c r="AF104" s="63" t="str">
        <f>rel_cen!B104</f>
        <v/>
      </c>
      <c r="AG104" s="64" t="str">
        <f>rel_cen!C104</f>
        <v/>
      </c>
      <c r="AH104" s="64" t="str">
        <f>rel_cen!F104</f>
        <v/>
      </c>
      <c r="AI104" s="64" t="str">
        <f t="shared" si="10"/>
        <v/>
      </c>
    </row>
    <row r="105" spans="30:35" x14ac:dyDescent="0.25">
      <c r="AD105" s="66">
        <f t="shared" si="11"/>
        <v>9.8999999999999818E-5</v>
      </c>
      <c r="AE105" s="64" t="str">
        <f t="shared" si="9"/>
        <v/>
      </c>
      <c r="AF105" s="63" t="str">
        <f>rel_cen!B105</f>
        <v/>
      </c>
      <c r="AG105" s="64" t="str">
        <f>rel_cen!C105</f>
        <v/>
      </c>
      <c r="AH105" s="64" t="str">
        <f>rel_cen!F105</f>
        <v/>
      </c>
      <c r="AI105" s="64" t="str">
        <f t="shared" si="10"/>
        <v/>
      </c>
    </row>
    <row r="106" spans="30:35" x14ac:dyDescent="0.25">
      <c r="AD106" s="66">
        <f t="shared" si="11"/>
        <v>9.9999999999999815E-5</v>
      </c>
      <c r="AE106" s="64" t="str">
        <f t="shared" si="9"/>
        <v/>
      </c>
      <c r="AF106" s="63" t="str">
        <f>rel_cen!B106</f>
        <v/>
      </c>
      <c r="AG106" s="64" t="str">
        <f>rel_cen!C106</f>
        <v/>
      </c>
      <c r="AH106" s="64" t="str">
        <f>rel_cen!F106</f>
        <v/>
      </c>
      <c r="AI106" s="64" t="str">
        <f t="shared" si="10"/>
        <v/>
      </c>
    </row>
    <row r="107" spans="30:35" x14ac:dyDescent="0.25">
      <c r="AD107" s="66">
        <f t="shared" si="11"/>
        <v>1.0099999999999981E-4</v>
      </c>
      <c r="AE107" s="64" t="str">
        <f t="shared" si="9"/>
        <v/>
      </c>
      <c r="AF107" s="63" t="str">
        <f>rel_cen!B107</f>
        <v/>
      </c>
      <c r="AG107" s="64" t="str">
        <f>rel_cen!C107</f>
        <v/>
      </c>
      <c r="AH107" s="64" t="str">
        <f>rel_cen!F107</f>
        <v/>
      </c>
      <c r="AI107" s="64" t="str">
        <f t="shared" si="10"/>
        <v/>
      </c>
    </row>
    <row r="108" spans="30:35" x14ac:dyDescent="0.25">
      <c r="AD108" s="66">
        <f t="shared" si="11"/>
        <v>1.0199999999999981E-4</v>
      </c>
      <c r="AE108" s="64" t="str">
        <f t="shared" si="9"/>
        <v/>
      </c>
      <c r="AF108" s="63" t="str">
        <f>rel_cen!B108</f>
        <v/>
      </c>
      <c r="AG108" s="64" t="str">
        <f>rel_cen!C108</f>
        <v/>
      </c>
      <c r="AH108" s="64" t="str">
        <f>rel_cen!F108</f>
        <v/>
      </c>
      <c r="AI108" s="64" t="str">
        <f t="shared" si="10"/>
        <v/>
      </c>
    </row>
    <row r="109" spans="30:35" x14ac:dyDescent="0.25">
      <c r="AD109" s="66">
        <f t="shared" si="11"/>
        <v>1.0299999999999981E-4</v>
      </c>
      <c r="AE109" s="64" t="str">
        <f t="shared" si="9"/>
        <v/>
      </c>
      <c r="AF109" s="63" t="str">
        <f>rel_cen!B109</f>
        <v/>
      </c>
      <c r="AG109" s="64" t="str">
        <f>rel_cen!C109</f>
        <v/>
      </c>
      <c r="AH109" s="64" t="str">
        <f>rel_cen!F109</f>
        <v/>
      </c>
      <c r="AI109" s="64" t="str">
        <f t="shared" si="10"/>
        <v/>
      </c>
    </row>
    <row r="110" spans="30:35" x14ac:dyDescent="0.25">
      <c r="AD110" s="66">
        <f t="shared" si="11"/>
        <v>1.039999999999998E-4</v>
      </c>
      <c r="AE110" s="64" t="str">
        <f t="shared" si="9"/>
        <v/>
      </c>
      <c r="AF110" s="63" t="str">
        <f>rel_cen!B110</f>
        <v/>
      </c>
      <c r="AG110" s="64" t="str">
        <f>rel_cen!C110</f>
        <v/>
      </c>
      <c r="AH110" s="64" t="str">
        <f>rel_cen!F110</f>
        <v/>
      </c>
      <c r="AI110" s="64" t="str">
        <f t="shared" si="10"/>
        <v/>
      </c>
    </row>
    <row r="111" spans="30:35" x14ac:dyDescent="0.25">
      <c r="AD111" s="66">
        <f t="shared" si="11"/>
        <v>1.049999999999998E-4</v>
      </c>
      <c r="AE111" s="64" t="str">
        <f t="shared" si="9"/>
        <v/>
      </c>
      <c r="AF111" s="63" t="str">
        <f>rel_cen!B111</f>
        <v/>
      </c>
      <c r="AG111" s="64" t="str">
        <f>rel_cen!C111</f>
        <v/>
      </c>
      <c r="AH111" s="64" t="str">
        <f>rel_cen!F111</f>
        <v/>
      </c>
      <c r="AI111" s="64" t="str">
        <f t="shared" si="10"/>
        <v/>
      </c>
    </row>
    <row r="112" spans="30:35" x14ac:dyDescent="0.25">
      <c r="AD112" s="66">
        <f t="shared" si="11"/>
        <v>1.059999999999998E-4</v>
      </c>
      <c r="AE112" s="64" t="str">
        <f t="shared" si="9"/>
        <v/>
      </c>
      <c r="AF112" s="63" t="str">
        <f>rel_cen!B112</f>
        <v/>
      </c>
      <c r="AG112" s="64" t="str">
        <f>rel_cen!C112</f>
        <v/>
      </c>
      <c r="AH112" s="64" t="str">
        <f>rel_cen!F112</f>
        <v/>
      </c>
      <c r="AI112" s="64" t="str">
        <f t="shared" si="10"/>
        <v/>
      </c>
    </row>
    <row r="113" spans="30:35" x14ac:dyDescent="0.25">
      <c r="AD113" s="66">
        <f t="shared" si="11"/>
        <v>1.069999999999998E-4</v>
      </c>
      <c r="AE113" s="64" t="str">
        <f t="shared" si="9"/>
        <v/>
      </c>
      <c r="AF113" s="63" t="str">
        <f>rel_cen!B113</f>
        <v/>
      </c>
      <c r="AG113" s="64" t="str">
        <f>rel_cen!C113</f>
        <v/>
      </c>
      <c r="AH113" s="64" t="str">
        <f>rel_cen!F113</f>
        <v/>
      </c>
      <c r="AI113" s="64" t="str">
        <f t="shared" si="10"/>
        <v/>
      </c>
    </row>
    <row r="114" spans="30:35" x14ac:dyDescent="0.25">
      <c r="AD114" s="66">
        <f t="shared" si="11"/>
        <v>1.0799999999999979E-4</v>
      </c>
      <c r="AE114" s="64" t="str">
        <f t="shared" si="9"/>
        <v/>
      </c>
      <c r="AF114" s="63" t="str">
        <f>rel_cen!B114</f>
        <v/>
      </c>
      <c r="AG114" s="64" t="str">
        <f>rel_cen!C114</f>
        <v/>
      </c>
      <c r="AH114" s="64" t="str">
        <f>rel_cen!F114</f>
        <v/>
      </c>
      <c r="AI114" s="64" t="str">
        <f t="shared" si="10"/>
        <v/>
      </c>
    </row>
    <row r="115" spans="30:35" x14ac:dyDescent="0.25">
      <c r="AD115" s="66">
        <f t="shared" si="11"/>
        <v>1.0899999999999979E-4</v>
      </c>
      <c r="AE115" s="64" t="str">
        <f t="shared" si="9"/>
        <v/>
      </c>
      <c r="AF115" s="63" t="str">
        <f>rel_cen!B115</f>
        <v/>
      </c>
      <c r="AG115" s="64" t="str">
        <f>rel_cen!C115</f>
        <v/>
      </c>
      <c r="AH115" s="64" t="str">
        <f>rel_cen!F115</f>
        <v/>
      </c>
      <c r="AI115" s="64" t="str">
        <f t="shared" si="10"/>
        <v/>
      </c>
    </row>
    <row r="116" spans="30:35" x14ac:dyDescent="0.25">
      <c r="AD116" s="66">
        <f t="shared" si="11"/>
        <v>1.0999999999999979E-4</v>
      </c>
      <c r="AE116" s="64" t="str">
        <f t="shared" si="9"/>
        <v/>
      </c>
      <c r="AF116" s="63" t="str">
        <f>rel_cen!B116</f>
        <v/>
      </c>
      <c r="AG116" s="64" t="str">
        <f>rel_cen!C116</f>
        <v/>
      </c>
      <c r="AH116" s="64" t="str">
        <f>rel_cen!F116</f>
        <v/>
      </c>
      <c r="AI116" s="64" t="str">
        <f t="shared" si="10"/>
        <v/>
      </c>
    </row>
    <row r="117" spans="30:35" x14ac:dyDescent="0.25">
      <c r="AD117" s="66">
        <f t="shared" si="11"/>
        <v>1.1099999999999978E-4</v>
      </c>
      <c r="AE117" s="64" t="str">
        <f t="shared" si="9"/>
        <v/>
      </c>
      <c r="AF117" s="63" t="str">
        <f>rel_cen!B117</f>
        <v/>
      </c>
      <c r="AG117" s="64" t="str">
        <f>rel_cen!C117</f>
        <v/>
      </c>
      <c r="AH117" s="64" t="str">
        <f>rel_cen!F117</f>
        <v/>
      </c>
      <c r="AI117" s="64" t="str">
        <f t="shared" si="10"/>
        <v/>
      </c>
    </row>
    <row r="118" spans="30:35" x14ac:dyDescent="0.25">
      <c r="AD118" s="66">
        <f t="shared" si="11"/>
        <v>1.1199999999999978E-4</v>
      </c>
      <c r="AE118" s="64" t="str">
        <f t="shared" si="9"/>
        <v/>
      </c>
      <c r="AF118" s="63" t="str">
        <f>rel_cen!B118</f>
        <v/>
      </c>
      <c r="AG118" s="64" t="str">
        <f>rel_cen!C118</f>
        <v/>
      </c>
      <c r="AH118" s="64" t="str">
        <f>rel_cen!F118</f>
        <v/>
      </c>
      <c r="AI118" s="64" t="str">
        <f t="shared" si="10"/>
        <v/>
      </c>
    </row>
    <row r="119" spans="30:35" x14ac:dyDescent="0.25">
      <c r="AD119" s="66">
        <f t="shared" si="11"/>
        <v>1.1299999999999978E-4</v>
      </c>
      <c r="AE119" s="64" t="str">
        <f t="shared" si="9"/>
        <v/>
      </c>
      <c r="AF119" s="63" t="str">
        <f>rel_cen!B119</f>
        <v/>
      </c>
      <c r="AG119" s="64" t="str">
        <f>rel_cen!C119</f>
        <v/>
      </c>
      <c r="AH119" s="64" t="str">
        <f>rel_cen!F119</f>
        <v/>
      </c>
      <c r="AI119" s="64" t="str">
        <f t="shared" si="10"/>
        <v/>
      </c>
    </row>
    <row r="120" spans="30:35" x14ac:dyDescent="0.25">
      <c r="AD120" s="66">
        <f t="shared" si="11"/>
        <v>1.1399999999999978E-4</v>
      </c>
      <c r="AE120" s="64" t="str">
        <f t="shared" si="9"/>
        <v/>
      </c>
      <c r="AF120" s="63" t="str">
        <f>rel_cen!B120</f>
        <v/>
      </c>
      <c r="AG120" s="64" t="str">
        <f>rel_cen!C120</f>
        <v/>
      </c>
      <c r="AH120" s="64" t="str">
        <f>rel_cen!F120</f>
        <v/>
      </c>
      <c r="AI120" s="64" t="str">
        <f t="shared" si="10"/>
        <v/>
      </c>
    </row>
    <row r="121" spans="30:35" x14ac:dyDescent="0.25">
      <c r="AD121" s="66">
        <f t="shared" si="11"/>
        <v>1.1499999999999977E-4</v>
      </c>
      <c r="AE121" s="64" t="str">
        <f t="shared" si="9"/>
        <v/>
      </c>
      <c r="AF121" s="63" t="str">
        <f>rel_cen!B121</f>
        <v/>
      </c>
      <c r="AG121" s="64" t="str">
        <f>rel_cen!C121</f>
        <v/>
      </c>
      <c r="AH121" s="64" t="str">
        <f>rel_cen!F121</f>
        <v/>
      </c>
      <c r="AI121" s="64" t="str">
        <f t="shared" si="10"/>
        <v/>
      </c>
    </row>
    <row r="122" spans="30:35" x14ac:dyDescent="0.25">
      <c r="AD122" s="66">
        <f t="shared" si="11"/>
        <v>1.1599999999999977E-4</v>
      </c>
      <c r="AE122" s="64" t="str">
        <f t="shared" si="9"/>
        <v/>
      </c>
      <c r="AF122" s="63" t="str">
        <f>rel_cen!B122</f>
        <v/>
      </c>
      <c r="AG122" s="64" t="str">
        <f>rel_cen!C122</f>
        <v/>
      </c>
      <c r="AH122" s="64" t="str">
        <f>rel_cen!F122</f>
        <v/>
      </c>
      <c r="AI122" s="64" t="str">
        <f t="shared" si="10"/>
        <v/>
      </c>
    </row>
    <row r="123" spans="30:35" x14ac:dyDescent="0.25">
      <c r="AD123" s="66">
        <f t="shared" si="11"/>
        <v>1.1699999999999977E-4</v>
      </c>
      <c r="AE123" s="64" t="str">
        <f t="shared" si="9"/>
        <v/>
      </c>
      <c r="AF123" s="63" t="str">
        <f>rel_cen!B123</f>
        <v/>
      </c>
      <c r="AG123" s="64" t="str">
        <f>rel_cen!C123</f>
        <v/>
      </c>
      <c r="AH123" s="64" t="str">
        <f>rel_cen!F123</f>
        <v/>
      </c>
      <c r="AI123" s="64" t="str">
        <f t="shared" si="10"/>
        <v/>
      </c>
    </row>
    <row r="124" spans="30:35" x14ac:dyDescent="0.25">
      <c r="AD124" s="66">
        <f t="shared" si="11"/>
        <v>1.1799999999999976E-4</v>
      </c>
      <c r="AE124" s="64" t="str">
        <f t="shared" si="9"/>
        <v/>
      </c>
      <c r="AF124" s="63" t="str">
        <f>rel_cen!B124</f>
        <v/>
      </c>
      <c r="AG124" s="64" t="str">
        <f>rel_cen!C124</f>
        <v/>
      </c>
      <c r="AH124" s="64" t="str">
        <f>rel_cen!F124</f>
        <v/>
      </c>
      <c r="AI124" s="64" t="str">
        <f t="shared" si="10"/>
        <v/>
      </c>
    </row>
    <row r="125" spans="30:35" x14ac:dyDescent="0.25">
      <c r="AD125" s="66">
        <f t="shared" si="11"/>
        <v>1.1899999999999976E-4</v>
      </c>
      <c r="AE125" s="64" t="str">
        <f t="shared" si="9"/>
        <v/>
      </c>
      <c r="AF125" s="63" t="str">
        <f>rel_cen!B125</f>
        <v/>
      </c>
      <c r="AG125" s="64" t="str">
        <f>rel_cen!C125</f>
        <v/>
      </c>
      <c r="AH125" s="64" t="str">
        <f>rel_cen!F125</f>
        <v/>
      </c>
      <c r="AI125" s="64" t="str">
        <f t="shared" si="10"/>
        <v/>
      </c>
    </row>
    <row r="126" spans="30:35" x14ac:dyDescent="0.25">
      <c r="AD126" s="66">
        <f t="shared" si="11"/>
        <v>1.1999999999999976E-4</v>
      </c>
      <c r="AE126" s="64" t="str">
        <f t="shared" si="9"/>
        <v/>
      </c>
      <c r="AF126" s="63" t="str">
        <f>rel_cen!B126</f>
        <v/>
      </c>
      <c r="AG126" s="64" t="str">
        <f>rel_cen!C126</f>
        <v/>
      </c>
      <c r="AH126" s="64" t="str">
        <f>rel_cen!F126</f>
        <v/>
      </c>
      <c r="AI126" s="64" t="str">
        <f t="shared" si="10"/>
        <v/>
      </c>
    </row>
    <row r="127" spans="30:35" x14ac:dyDescent="0.25">
      <c r="AD127" s="66">
        <f t="shared" si="11"/>
        <v>1.2099999999999976E-4</v>
      </c>
      <c r="AE127" s="64" t="str">
        <f t="shared" si="9"/>
        <v/>
      </c>
      <c r="AF127" s="63" t="str">
        <f>rel_cen!B127</f>
        <v/>
      </c>
      <c r="AG127" s="64" t="str">
        <f>rel_cen!C127</f>
        <v/>
      </c>
      <c r="AH127" s="64" t="str">
        <f>rel_cen!F127</f>
        <v/>
      </c>
      <c r="AI127" s="64" t="str">
        <f t="shared" si="10"/>
        <v/>
      </c>
    </row>
    <row r="128" spans="30:35" x14ac:dyDescent="0.25">
      <c r="AD128" s="66">
        <f t="shared" si="11"/>
        <v>1.2199999999999975E-4</v>
      </c>
      <c r="AE128" s="64" t="str">
        <f t="shared" si="9"/>
        <v/>
      </c>
      <c r="AF128" s="63" t="str">
        <f>rel_cen!B128</f>
        <v/>
      </c>
      <c r="AG128" s="64" t="str">
        <f>rel_cen!C128</f>
        <v/>
      </c>
      <c r="AH128" s="64" t="str">
        <f>rel_cen!F128</f>
        <v/>
      </c>
      <c r="AI128" s="64" t="str">
        <f t="shared" si="10"/>
        <v/>
      </c>
    </row>
    <row r="129" spans="30:35" x14ac:dyDescent="0.25">
      <c r="AD129" s="66">
        <f t="shared" si="11"/>
        <v>1.2299999999999976E-4</v>
      </c>
      <c r="AE129" s="64" t="str">
        <f t="shared" si="9"/>
        <v/>
      </c>
      <c r="AF129" s="63" t="str">
        <f>rel_cen!B129</f>
        <v/>
      </c>
      <c r="AG129" s="64" t="str">
        <f>rel_cen!C129</f>
        <v/>
      </c>
      <c r="AH129" s="64" t="str">
        <f>rel_cen!F129</f>
        <v/>
      </c>
      <c r="AI129" s="64" t="str">
        <f t="shared" si="10"/>
        <v/>
      </c>
    </row>
    <row r="130" spans="30:35" x14ac:dyDescent="0.25">
      <c r="AD130" s="66">
        <f t="shared" si="11"/>
        <v>1.2399999999999976E-4</v>
      </c>
      <c r="AE130" s="64" t="str">
        <f t="shared" si="9"/>
        <v/>
      </c>
      <c r="AF130" s="63" t="str">
        <f>rel_cen!B130</f>
        <v/>
      </c>
      <c r="AG130" s="64" t="str">
        <f>rel_cen!C130</f>
        <v/>
      </c>
      <c r="AH130" s="64" t="str">
        <f>rel_cen!F130</f>
        <v/>
      </c>
      <c r="AI130" s="64" t="str">
        <f t="shared" si="10"/>
        <v/>
      </c>
    </row>
    <row r="131" spans="30:35" x14ac:dyDescent="0.25">
      <c r="AD131" s="66">
        <f t="shared" si="11"/>
        <v>1.2499999999999976E-4</v>
      </c>
      <c r="AE131" s="64" t="str">
        <f t="shared" si="9"/>
        <v/>
      </c>
      <c r="AF131" s="63" t="str">
        <f>rel_cen!B131</f>
        <v/>
      </c>
      <c r="AG131" s="64" t="str">
        <f>rel_cen!C131</f>
        <v/>
      </c>
      <c r="AH131" s="64" t="str">
        <f>rel_cen!F131</f>
        <v/>
      </c>
      <c r="AI131" s="64" t="str">
        <f t="shared" si="10"/>
        <v/>
      </c>
    </row>
    <row r="132" spans="30:35" x14ac:dyDescent="0.25">
      <c r="AD132" s="66">
        <f t="shared" si="11"/>
        <v>1.2599999999999976E-4</v>
      </c>
      <c r="AE132" s="64" t="str">
        <f t="shared" si="9"/>
        <v/>
      </c>
      <c r="AF132" s="63" t="str">
        <f>rel_cen!B132</f>
        <v/>
      </c>
      <c r="AG132" s="64" t="str">
        <f>rel_cen!C132</f>
        <v/>
      </c>
      <c r="AH132" s="64" t="str">
        <f>rel_cen!F132</f>
        <v/>
      </c>
      <c r="AI132" s="64" t="str">
        <f t="shared" si="10"/>
        <v/>
      </c>
    </row>
    <row r="133" spans="30:35" x14ac:dyDescent="0.25">
      <c r="AD133" s="66">
        <f t="shared" si="11"/>
        <v>1.2699999999999975E-4</v>
      </c>
      <c r="AE133" s="64" t="str">
        <f t="shared" si="9"/>
        <v/>
      </c>
      <c r="AF133" s="63" t="str">
        <f>rel_cen!B133</f>
        <v/>
      </c>
      <c r="AG133" s="64" t="str">
        <f>rel_cen!C133</f>
        <v/>
      </c>
      <c r="AH133" s="64" t="str">
        <f>rel_cen!F133</f>
        <v/>
      </c>
      <c r="AI133" s="64" t="str">
        <f t="shared" si="10"/>
        <v/>
      </c>
    </row>
    <row r="134" spans="30:35" x14ac:dyDescent="0.25">
      <c r="AD134" s="66">
        <f t="shared" si="11"/>
        <v>1.2799999999999975E-4</v>
      </c>
      <c r="AE134" s="64" t="str">
        <f t="shared" si="9"/>
        <v/>
      </c>
      <c r="AF134" s="63" t="str">
        <f>rel_cen!B134</f>
        <v/>
      </c>
      <c r="AG134" s="64" t="str">
        <f>rel_cen!C134</f>
        <v/>
      </c>
      <c r="AH134" s="64" t="str">
        <f>rel_cen!F134</f>
        <v/>
      </c>
      <c r="AI134" s="64" t="str">
        <f t="shared" si="10"/>
        <v/>
      </c>
    </row>
    <row r="135" spans="30:35" x14ac:dyDescent="0.25">
      <c r="AD135" s="66">
        <f t="shared" si="11"/>
        <v>1.2899999999999975E-4</v>
      </c>
      <c r="AE135" s="64" t="str">
        <f t="shared" si="9"/>
        <v/>
      </c>
      <c r="AF135" s="63" t="str">
        <f>rel_cen!B135</f>
        <v/>
      </c>
      <c r="AG135" s="64" t="str">
        <f>rel_cen!C135</f>
        <v/>
      </c>
      <c r="AH135" s="64" t="str">
        <f>rel_cen!F135</f>
        <v/>
      </c>
      <c r="AI135" s="64" t="str">
        <f t="shared" si="10"/>
        <v/>
      </c>
    </row>
    <row r="136" spans="30:35" x14ac:dyDescent="0.25">
      <c r="AD136" s="66">
        <f t="shared" si="11"/>
        <v>1.2999999999999974E-4</v>
      </c>
      <c r="AE136" s="64" t="str">
        <f t="shared" ref="AE136:AE199" si="12">IF(AF136="","",AD136+AI136)</f>
        <v/>
      </c>
      <c r="AF136" s="63" t="str">
        <f>rel_cen!B136</f>
        <v/>
      </c>
      <c r="AG136" s="64" t="str">
        <f>rel_cen!C136</f>
        <v/>
      </c>
      <c r="AH136" s="64" t="str">
        <f>rel_cen!F136</f>
        <v/>
      </c>
      <c r="AI136" s="64" t="str">
        <f t="shared" ref="AI136:AI199" si="13">IF(AG136="","",AG136*AH136)</f>
        <v/>
      </c>
    </row>
    <row r="137" spans="30:35" x14ac:dyDescent="0.25">
      <c r="AD137" s="66">
        <f t="shared" ref="AD137:AD200" si="14">AD136+$AD$7</f>
        <v>1.3099999999999974E-4</v>
      </c>
      <c r="AE137" s="64" t="str">
        <f t="shared" si="12"/>
        <v/>
      </c>
      <c r="AF137" s="63" t="str">
        <f>rel_cen!B137</f>
        <v/>
      </c>
      <c r="AG137" s="64" t="str">
        <f>rel_cen!C137</f>
        <v/>
      </c>
      <c r="AH137" s="64" t="str">
        <f>rel_cen!F137</f>
        <v/>
      </c>
      <c r="AI137" s="64" t="str">
        <f t="shared" si="13"/>
        <v/>
      </c>
    </row>
    <row r="138" spans="30:35" x14ac:dyDescent="0.25">
      <c r="AD138" s="66">
        <f t="shared" si="14"/>
        <v>1.3199999999999974E-4</v>
      </c>
      <c r="AE138" s="64" t="str">
        <f t="shared" si="12"/>
        <v/>
      </c>
      <c r="AF138" s="63" t="str">
        <f>rel_cen!B138</f>
        <v/>
      </c>
      <c r="AG138" s="64" t="str">
        <f>rel_cen!C138</f>
        <v/>
      </c>
      <c r="AH138" s="64" t="str">
        <f>rel_cen!F138</f>
        <v/>
      </c>
      <c r="AI138" s="64" t="str">
        <f t="shared" si="13"/>
        <v/>
      </c>
    </row>
    <row r="139" spans="30:35" x14ac:dyDescent="0.25">
      <c r="AD139" s="66">
        <f t="shared" si="14"/>
        <v>1.3299999999999974E-4</v>
      </c>
      <c r="AE139" s="64" t="str">
        <f t="shared" si="12"/>
        <v/>
      </c>
      <c r="AF139" s="63" t="str">
        <f>rel_cen!B139</f>
        <v/>
      </c>
      <c r="AG139" s="64" t="str">
        <f>rel_cen!C139</f>
        <v/>
      </c>
      <c r="AH139" s="64" t="str">
        <f>rel_cen!F139</f>
        <v/>
      </c>
      <c r="AI139" s="64" t="str">
        <f t="shared" si="13"/>
        <v/>
      </c>
    </row>
    <row r="140" spans="30:35" x14ac:dyDescent="0.25">
      <c r="AD140" s="66">
        <f t="shared" si="14"/>
        <v>1.3399999999999973E-4</v>
      </c>
      <c r="AE140" s="64" t="str">
        <f t="shared" si="12"/>
        <v/>
      </c>
      <c r="AF140" s="63" t="str">
        <f>rel_cen!B140</f>
        <v/>
      </c>
      <c r="AG140" s="64" t="str">
        <f>rel_cen!C140</f>
        <v/>
      </c>
      <c r="AH140" s="64" t="str">
        <f>rel_cen!F140</f>
        <v/>
      </c>
      <c r="AI140" s="64" t="str">
        <f t="shared" si="13"/>
        <v/>
      </c>
    </row>
    <row r="141" spans="30:35" x14ac:dyDescent="0.25">
      <c r="AD141" s="66">
        <f t="shared" si="14"/>
        <v>1.3499999999999973E-4</v>
      </c>
      <c r="AE141" s="64" t="str">
        <f t="shared" si="12"/>
        <v/>
      </c>
      <c r="AF141" s="63" t="str">
        <f>rel_cen!B141</f>
        <v/>
      </c>
      <c r="AG141" s="64" t="str">
        <f>rel_cen!C141</f>
        <v/>
      </c>
      <c r="AH141" s="64" t="str">
        <f>rel_cen!F141</f>
        <v/>
      </c>
      <c r="AI141" s="64" t="str">
        <f t="shared" si="13"/>
        <v/>
      </c>
    </row>
    <row r="142" spans="30:35" x14ac:dyDescent="0.25">
      <c r="AD142" s="66">
        <f t="shared" si="14"/>
        <v>1.3599999999999973E-4</v>
      </c>
      <c r="AE142" s="64" t="str">
        <f t="shared" si="12"/>
        <v/>
      </c>
      <c r="AF142" s="63" t="str">
        <f>rel_cen!B142</f>
        <v/>
      </c>
      <c r="AG142" s="64" t="str">
        <f>rel_cen!C142</f>
        <v/>
      </c>
      <c r="AH142" s="64" t="str">
        <f>rel_cen!F142</f>
        <v/>
      </c>
      <c r="AI142" s="64" t="str">
        <f t="shared" si="13"/>
        <v/>
      </c>
    </row>
    <row r="143" spans="30:35" x14ac:dyDescent="0.25">
      <c r="AD143" s="66">
        <f t="shared" si="14"/>
        <v>1.3699999999999973E-4</v>
      </c>
      <c r="AE143" s="64" t="str">
        <f t="shared" si="12"/>
        <v/>
      </c>
      <c r="AF143" s="63" t="str">
        <f>rel_cen!B143</f>
        <v/>
      </c>
      <c r="AG143" s="64" t="str">
        <f>rel_cen!C143</f>
        <v/>
      </c>
      <c r="AH143" s="64" t="str">
        <f>rel_cen!F143</f>
        <v/>
      </c>
      <c r="AI143" s="64" t="str">
        <f t="shared" si="13"/>
        <v/>
      </c>
    </row>
    <row r="144" spans="30:35" x14ac:dyDescent="0.25">
      <c r="AD144" s="66">
        <f t="shared" si="14"/>
        <v>1.3799999999999972E-4</v>
      </c>
      <c r="AE144" s="64" t="str">
        <f t="shared" si="12"/>
        <v/>
      </c>
      <c r="AF144" s="63" t="str">
        <f>rel_cen!B144</f>
        <v/>
      </c>
      <c r="AG144" s="64" t="str">
        <f>rel_cen!C144</f>
        <v/>
      </c>
      <c r="AH144" s="64" t="str">
        <f>rel_cen!F144</f>
        <v/>
      </c>
      <c r="AI144" s="64" t="str">
        <f t="shared" si="13"/>
        <v/>
      </c>
    </row>
    <row r="145" spans="30:35" x14ac:dyDescent="0.25">
      <c r="AD145" s="66">
        <f t="shared" si="14"/>
        <v>1.3899999999999972E-4</v>
      </c>
      <c r="AE145" s="64" t="str">
        <f t="shared" si="12"/>
        <v/>
      </c>
      <c r="AF145" s="63" t="str">
        <f>rel_cen!B145</f>
        <v/>
      </c>
      <c r="AG145" s="64" t="str">
        <f>rel_cen!C145</f>
        <v/>
      </c>
      <c r="AH145" s="64" t="str">
        <f>rel_cen!F145</f>
        <v/>
      </c>
      <c r="AI145" s="64" t="str">
        <f t="shared" si="13"/>
        <v/>
      </c>
    </row>
    <row r="146" spans="30:35" x14ac:dyDescent="0.25">
      <c r="AD146" s="66">
        <f t="shared" si="14"/>
        <v>1.3999999999999972E-4</v>
      </c>
      <c r="AE146" s="64" t="str">
        <f t="shared" si="12"/>
        <v/>
      </c>
      <c r="AF146" s="63" t="str">
        <f>rel_cen!B146</f>
        <v/>
      </c>
      <c r="AG146" s="64" t="str">
        <f>rel_cen!C146</f>
        <v/>
      </c>
      <c r="AH146" s="64" t="str">
        <f>rel_cen!F146</f>
        <v/>
      </c>
      <c r="AI146" s="64" t="str">
        <f t="shared" si="13"/>
        <v/>
      </c>
    </row>
    <row r="147" spans="30:35" x14ac:dyDescent="0.25">
      <c r="AD147" s="66">
        <f t="shared" si="14"/>
        <v>1.4099999999999971E-4</v>
      </c>
      <c r="AE147" s="64" t="str">
        <f t="shared" si="12"/>
        <v/>
      </c>
      <c r="AF147" s="63" t="str">
        <f>rel_cen!B147</f>
        <v/>
      </c>
      <c r="AG147" s="64" t="str">
        <f>rel_cen!C147</f>
        <v/>
      </c>
      <c r="AH147" s="64" t="str">
        <f>rel_cen!F147</f>
        <v/>
      </c>
      <c r="AI147" s="64" t="str">
        <f t="shared" si="13"/>
        <v/>
      </c>
    </row>
    <row r="148" spans="30:35" x14ac:dyDescent="0.25">
      <c r="AD148" s="66">
        <f t="shared" si="14"/>
        <v>1.4199999999999971E-4</v>
      </c>
      <c r="AE148" s="64" t="str">
        <f t="shared" si="12"/>
        <v/>
      </c>
      <c r="AF148" s="63" t="str">
        <f>rel_cen!B148</f>
        <v/>
      </c>
      <c r="AG148" s="64" t="str">
        <f>rel_cen!C148</f>
        <v/>
      </c>
      <c r="AH148" s="64" t="str">
        <f>rel_cen!F148</f>
        <v/>
      </c>
      <c r="AI148" s="64" t="str">
        <f t="shared" si="13"/>
        <v/>
      </c>
    </row>
    <row r="149" spans="30:35" x14ac:dyDescent="0.25">
      <c r="AD149" s="66">
        <f t="shared" si="14"/>
        <v>1.4299999999999971E-4</v>
      </c>
      <c r="AE149" s="64" t="str">
        <f t="shared" si="12"/>
        <v/>
      </c>
      <c r="AF149" s="63" t="str">
        <f>rel_cen!B149</f>
        <v/>
      </c>
      <c r="AG149" s="64" t="str">
        <f>rel_cen!C149</f>
        <v/>
      </c>
      <c r="AH149" s="64" t="str">
        <f>rel_cen!F149</f>
        <v/>
      </c>
      <c r="AI149" s="64" t="str">
        <f t="shared" si="13"/>
        <v/>
      </c>
    </row>
    <row r="150" spans="30:35" x14ac:dyDescent="0.25">
      <c r="AD150" s="66">
        <f t="shared" si="14"/>
        <v>1.4399999999999971E-4</v>
      </c>
      <c r="AE150" s="64" t="str">
        <f t="shared" si="12"/>
        <v/>
      </c>
      <c r="AF150" s="63" t="str">
        <f>rel_cen!B150</f>
        <v/>
      </c>
      <c r="AG150" s="64" t="str">
        <f>rel_cen!C150</f>
        <v/>
      </c>
      <c r="AH150" s="64" t="str">
        <f>rel_cen!F150</f>
        <v/>
      </c>
      <c r="AI150" s="64" t="str">
        <f t="shared" si="13"/>
        <v/>
      </c>
    </row>
    <row r="151" spans="30:35" x14ac:dyDescent="0.25">
      <c r="AD151" s="66">
        <f t="shared" si="14"/>
        <v>1.449999999999997E-4</v>
      </c>
      <c r="AE151" s="64" t="str">
        <f t="shared" si="12"/>
        <v/>
      </c>
      <c r="AF151" s="63" t="str">
        <f>rel_cen!B151</f>
        <v/>
      </c>
      <c r="AG151" s="64" t="str">
        <f>rel_cen!C151</f>
        <v/>
      </c>
      <c r="AH151" s="64" t="str">
        <f>rel_cen!F151</f>
        <v/>
      </c>
      <c r="AI151" s="64" t="str">
        <f t="shared" si="13"/>
        <v/>
      </c>
    </row>
    <row r="152" spans="30:35" x14ac:dyDescent="0.25">
      <c r="AD152" s="66">
        <f t="shared" si="14"/>
        <v>1.459999999999997E-4</v>
      </c>
      <c r="AE152" s="64" t="str">
        <f t="shared" si="12"/>
        <v/>
      </c>
      <c r="AF152" s="63" t="str">
        <f>rel_cen!B152</f>
        <v/>
      </c>
      <c r="AG152" s="64" t="str">
        <f>rel_cen!C152</f>
        <v/>
      </c>
      <c r="AH152" s="64" t="str">
        <f>rel_cen!F152</f>
        <v/>
      </c>
      <c r="AI152" s="64" t="str">
        <f t="shared" si="13"/>
        <v/>
      </c>
    </row>
    <row r="153" spans="30:35" x14ac:dyDescent="0.25">
      <c r="AD153" s="66">
        <f t="shared" si="14"/>
        <v>1.469999999999997E-4</v>
      </c>
      <c r="AE153" s="64" t="str">
        <f t="shared" si="12"/>
        <v/>
      </c>
      <c r="AF153" s="63" t="str">
        <f>rel_cen!B153</f>
        <v/>
      </c>
      <c r="AG153" s="64" t="str">
        <f>rel_cen!C153</f>
        <v/>
      </c>
      <c r="AH153" s="64" t="str">
        <f>rel_cen!F153</f>
        <v/>
      </c>
      <c r="AI153" s="64" t="str">
        <f t="shared" si="13"/>
        <v/>
      </c>
    </row>
    <row r="154" spans="30:35" x14ac:dyDescent="0.25">
      <c r="AD154" s="66">
        <f t="shared" si="14"/>
        <v>1.4799999999999969E-4</v>
      </c>
      <c r="AE154" s="64" t="str">
        <f t="shared" si="12"/>
        <v/>
      </c>
      <c r="AF154" s="63" t="str">
        <f>rel_cen!B154</f>
        <v/>
      </c>
      <c r="AG154" s="64" t="str">
        <f>rel_cen!C154</f>
        <v/>
      </c>
      <c r="AH154" s="64" t="str">
        <f>rel_cen!F154</f>
        <v/>
      </c>
      <c r="AI154" s="64" t="str">
        <f t="shared" si="13"/>
        <v/>
      </c>
    </row>
    <row r="155" spans="30:35" x14ac:dyDescent="0.25">
      <c r="AD155" s="66">
        <f t="shared" si="14"/>
        <v>1.4899999999999969E-4</v>
      </c>
      <c r="AE155" s="64" t="str">
        <f t="shared" si="12"/>
        <v/>
      </c>
      <c r="AF155" s="63" t="str">
        <f>rel_cen!B155</f>
        <v/>
      </c>
      <c r="AG155" s="64" t="str">
        <f>rel_cen!C155</f>
        <v/>
      </c>
      <c r="AH155" s="64" t="str">
        <f>rel_cen!F155</f>
        <v/>
      </c>
      <c r="AI155" s="64" t="str">
        <f t="shared" si="13"/>
        <v/>
      </c>
    </row>
    <row r="156" spans="30:35" x14ac:dyDescent="0.25">
      <c r="AD156" s="66">
        <f t="shared" si="14"/>
        <v>1.4999999999999969E-4</v>
      </c>
      <c r="AE156" s="64" t="str">
        <f t="shared" si="12"/>
        <v/>
      </c>
      <c r="AF156" s="63" t="str">
        <f>rel_cen!B156</f>
        <v/>
      </c>
      <c r="AG156" s="64" t="str">
        <f>rel_cen!C156</f>
        <v/>
      </c>
      <c r="AH156" s="64" t="str">
        <f>rel_cen!F156</f>
        <v/>
      </c>
      <c r="AI156" s="64" t="str">
        <f t="shared" si="13"/>
        <v/>
      </c>
    </row>
    <row r="157" spans="30:35" x14ac:dyDescent="0.25">
      <c r="AD157" s="66">
        <f t="shared" si="14"/>
        <v>1.5099999999999969E-4</v>
      </c>
      <c r="AE157" s="64" t="str">
        <f t="shared" si="12"/>
        <v/>
      </c>
      <c r="AF157" s="63" t="str">
        <f>rel_cen!B157</f>
        <v/>
      </c>
      <c r="AG157" s="64" t="str">
        <f>rel_cen!C157</f>
        <v/>
      </c>
      <c r="AH157" s="64" t="str">
        <f>rel_cen!F157</f>
        <v/>
      </c>
      <c r="AI157" s="64" t="str">
        <f t="shared" si="13"/>
        <v/>
      </c>
    </row>
    <row r="158" spans="30:35" x14ac:dyDescent="0.25">
      <c r="AD158" s="66">
        <f t="shared" si="14"/>
        <v>1.5199999999999968E-4</v>
      </c>
      <c r="AE158" s="64" t="str">
        <f t="shared" si="12"/>
        <v/>
      </c>
      <c r="AF158" s="63" t="str">
        <f>rel_cen!B158</f>
        <v/>
      </c>
      <c r="AG158" s="64" t="str">
        <f>rel_cen!C158</f>
        <v/>
      </c>
      <c r="AH158" s="64" t="str">
        <f>rel_cen!F158</f>
        <v/>
      </c>
      <c r="AI158" s="64" t="str">
        <f t="shared" si="13"/>
        <v/>
      </c>
    </row>
    <row r="159" spans="30:35" x14ac:dyDescent="0.25">
      <c r="AD159" s="66">
        <f t="shared" si="14"/>
        <v>1.5299999999999968E-4</v>
      </c>
      <c r="AE159" s="64" t="str">
        <f t="shared" si="12"/>
        <v/>
      </c>
      <c r="AF159" s="63" t="str">
        <f>rel_cen!B159</f>
        <v/>
      </c>
      <c r="AG159" s="64" t="str">
        <f>rel_cen!C159</f>
        <v/>
      </c>
      <c r="AH159" s="64" t="str">
        <f>rel_cen!F159</f>
        <v/>
      </c>
      <c r="AI159" s="64" t="str">
        <f t="shared" si="13"/>
        <v/>
      </c>
    </row>
    <row r="160" spans="30:35" x14ac:dyDescent="0.25">
      <c r="AD160" s="66">
        <f t="shared" si="14"/>
        <v>1.5399999999999968E-4</v>
      </c>
      <c r="AE160" s="64" t="str">
        <f t="shared" si="12"/>
        <v/>
      </c>
      <c r="AF160" s="63" t="str">
        <f>rel_cen!B160</f>
        <v/>
      </c>
      <c r="AG160" s="64" t="str">
        <f>rel_cen!C160</f>
        <v/>
      </c>
      <c r="AH160" s="64" t="str">
        <f>rel_cen!F160</f>
        <v/>
      </c>
      <c r="AI160" s="64" t="str">
        <f t="shared" si="13"/>
        <v/>
      </c>
    </row>
    <row r="161" spans="30:35" x14ac:dyDescent="0.25">
      <c r="AD161" s="66">
        <f t="shared" si="14"/>
        <v>1.5499999999999967E-4</v>
      </c>
      <c r="AE161" s="64" t="str">
        <f t="shared" si="12"/>
        <v/>
      </c>
      <c r="AF161" s="63" t="str">
        <f>rel_cen!B161</f>
        <v/>
      </c>
      <c r="AG161" s="64" t="str">
        <f>rel_cen!C161</f>
        <v/>
      </c>
      <c r="AH161" s="64" t="str">
        <f>rel_cen!F161</f>
        <v/>
      </c>
      <c r="AI161" s="64" t="str">
        <f t="shared" si="13"/>
        <v/>
      </c>
    </row>
    <row r="162" spans="30:35" x14ac:dyDescent="0.25">
      <c r="AD162" s="66">
        <f t="shared" si="14"/>
        <v>1.5599999999999967E-4</v>
      </c>
      <c r="AE162" s="64" t="str">
        <f t="shared" si="12"/>
        <v/>
      </c>
      <c r="AF162" s="63" t="str">
        <f>rel_cen!B162</f>
        <v/>
      </c>
      <c r="AG162" s="64" t="str">
        <f>rel_cen!C162</f>
        <v/>
      </c>
      <c r="AH162" s="64" t="str">
        <f>rel_cen!F162</f>
        <v/>
      </c>
      <c r="AI162" s="64" t="str">
        <f t="shared" si="13"/>
        <v/>
      </c>
    </row>
    <row r="163" spans="30:35" x14ac:dyDescent="0.25">
      <c r="AD163" s="66">
        <f t="shared" si="14"/>
        <v>1.5699999999999967E-4</v>
      </c>
      <c r="AE163" s="64" t="str">
        <f t="shared" si="12"/>
        <v/>
      </c>
      <c r="AF163" s="63" t="str">
        <f>rel_cen!B163</f>
        <v/>
      </c>
      <c r="AG163" s="64" t="str">
        <f>rel_cen!C163</f>
        <v/>
      </c>
      <c r="AH163" s="64" t="str">
        <f>rel_cen!F163</f>
        <v/>
      </c>
      <c r="AI163" s="64" t="str">
        <f t="shared" si="13"/>
        <v/>
      </c>
    </row>
    <row r="164" spans="30:35" x14ac:dyDescent="0.25">
      <c r="AD164" s="66">
        <f t="shared" si="14"/>
        <v>1.5799999999999967E-4</v>
      </c>
      <c r="AE164" s="64" t="str">
        <f t="shared" si="12"/>
        <v/>
      </c>
      <c r="AF164" s="63" t="str">
        <f>rel_cen!B164</f>
        <v/>
      </c>
      <c r="AG164" s="64" t="str">
        <f>rel_cen!C164</f>
        <v/>
      </c>
      <c r="AH164" s="64" t="str">
        <f>rel_cen!F164</f>
        <v/>
      </c>
      <c r="AI164" s="64" t="str">
        <f t="shared" si="13"/>
        <v/>
      </c>
    </row>
    <row r="165" spans="30:35" x14ac:dyDescent="0.25">
      <c r="AD165" s="66">
        <f t="shared" si="14"/>
        <v>1.5899999999999966E-4</v>
      </c>
      <c r="AE165" s="64" t="str">
        <f t="shared" si="12"/>
        <v/>
      </c>
      <c r="AF165" s="63" t="str">
        <f>rel_cen!B165</f>
        <v/>
      </c>
      <c r="AG165" s="64" t="str">
        <f>rel_cen!C165</f>
        <v/>
      </c>
      <c r="AH165" s="64" t="str">
        <f>rel_cen!F165</f>
        <v/>
      </c>
      <c r="AI165" s="64" t="str">
        <f t="shared" si="13"/>
        <v/>
      </c>
    </row>
    <row r="166" spans="30:35" x14ac:dyDescent="0.25">
      <c r="AD166" s="66">
        <f t="shared" si="14"/>
        <v>1.5999999999999966E-4</v>
      </c>
      <c r="AE166" s="64" t="str">
        <f t="shared" si="12"/>
        <v/>
      </c>
      <c r="AF166" s="63" t="str">
        <f>rel_cen!B166</f>
        <v/>
      </c>
      <c r="AG166" s="64" t="str">
        <f>rel_cen!C166</f>
        <v/>
      </c>
      <c r="AH166" s="64" t="str">
        <f>rel_cen!F166</f>
        <v/>
      </c>
      <c r="AI166" s="64" t="str">
        <f t="shared" si="13"/>
        <v/>
      </c>
    </row>
    <row r="167" spans="30:35" x14ac:dyDescent="0.25">
      <c r="AD167" s="66">
        <f t="shared" si="14"/>
        <v>1.6099999999999966E-4</v>
      </c>
      <c r="AE167" s="64" t="str">
        <f t="shared" si="12"/>
        <v/>
      </c>
      <c r="AF167" s="63" t="str">
        <f>rel_cen!B167</f>
        <v/>
      </c>
      <c r="AG167" s="64" t="str">
        <f>rel_cen!C167</f>
        <v/>
      </c>
      <c r="AH167" s="64" t="str">
        <f>rel_cen!F167</f>
        <v/>
      </c>
      <c r="AI167" s="64" t="str">
        <f t="shared" si="13"/>
        <v/>
      </c>
    </row>
    <row r="168" spans="30:35" x14ac:dyDescent="0.25">
      <c r="AD168" s="66">
        <f t="shared" si="14"/>
        <v>1.6199999999999966E-4</v>
      </c>
      <c r="AE168" s="64" t="str">
        <f t="shared" si="12"/>
        <v/>
      </c>
      <c r="AF168" s="63" t="str">
        <f>rel_cen!B168</f>
        <v/>
      </c>
      <c r="AG168" s="64" t="str">
        <f>rel_cen!C168</f>
        <v/>
      </c>
      <c r="AH168" s="64" t="str">
        <f>rel_cen!F168</f>
        <v/>
      </c>
      <c r="AI168" s="64" t="str">
        <f t="shared" si="13"/>
        <v/>
      </c>
    </row>
    <row r="169" spans="30:35" x14ac:dyDescent="0.25">
      <c r="AD169" s="66">
        <f t="shared" si="14"/>
        <v>1.6299999999999965E-4</v>
      </c>
      <c r="AE169" s="64" t="str">
        <f t="shared" si="12"/>
        <v/>
      </c>
      <c r="AF169" s="63" t="str">
        <f>rel_cen!B169</f>
        <v/>
      </c>
      <c r="AG169" s="64" t="str">
        <f>rel_cen!C169</f>
        <v/>
      </c>
      <c r="AH169" s="64" t="str">
        <f>rel_cen!F169</f>
        <v/>
      </c>
      <c r="AI169" s="64" t="str">
        <f t="shared" si="13"/>
        <v/>
      </c>
    </row>
    <row r="170" spans="30:35" x14ac:dyDescent="0.25">
      <c r="AD170" s="66">
        <f t="shared" si="14"/>
        <v>1.6399999999999965E-4</v>
      </c>
      <c r="AE170" s="64" t="str">
        <f t="shared" si="12"/>
        <v/>
      </c>
      <c r="AF170" s="63" t="str">
        <f>rel_cen!B170</f>
        <v/>
      </c>
      <c r="AG170" s="64" t="str">
        <f>rel_cen!C170</f>
        <v/>
      </c>
      <c r="AH170" s="64" t="str">
        <f>rel_cen!F170</f>
        <v/>
      </c>
      <c r="AI170" s="64" t="str">
        <f t="shared" si="13"/>
        <v/>
      </c>
    </row>
    <row r="171" spans="30:35" x14ac:dyDescent="0.25">
      <c r="AD171" s="66">
        <f t="shared" si="14"/>
        <v>1.6499999999999965E-4</v>
      </c>
      <c r="AE171" s="64" t="str">
        <f t="shared" si="12"/>
        <v/>
      </c>
      <c r="AF171" s="63" t="str">
        <f>rel_cen!B171</f>
        <v/>
      </c>
      <c r="AG171" s="64" t="str">
        <f>rel_cen!C171</f>
        <v/>
      </c>
      <c r="AH171" s="64" t="str">
        <f>rel_cen!F171</f>
        <v/>
      </c>
      <c r="AI171" s="64" t="str">
        <f t="shared" si="13"/>
        <v/>
      </c>
    </row>
    <row r="172" spans="30:35" x14ac:dyDescent="0.25">
      <c r="AD172" s="66">
        <f t="shared" si="14"/>
        <v>1.6599999999999964E-4</v>
      </c>
      <c r="AE172" s="64" t="str">
        <f t="shared" si="12"/>
        <v/>
      </c>
      <c r="AF172" s="63" t="str">
        <f>rel_cen!B172</f>
        <v/>
      </c>
      <c r="AG172" s="64" t="str">
        <f>rel_cen!C172</f>
        <v/>
      </c>
      <c r="AH172" s="64" t="str">
        <f>rel_cen!F172</f>
        <v/>
      </c>
      <c r="AI172" s="64" t="str">
        <f t="shared" si="13"/>
        <v/>
      </c>
    </row>
    <row r="173" spans="30:35" x14ac:dyDescent="0.25">
      <c r="AD173" s="66">
        <f t="shared" si="14"/>
        <v>1.6699999999999964E-4</v>
      </c>
      <c r="AE173" s="64" t="str">
        <f t="shared" si="12"/>
        <v/>
      </c>
      <c r="AF173" s="63" t="str">
        <f>rel_cen!B173</f>
        <v/>
      </c>
      <c r="AG173" s="64" t="str">
        <f>rel_cen!C173</f>
        <v/>
      </c>
      <c r="AH173" s="64" t="str">
        <f>rel_cen!F173</f>
        <v/>
      </c>
      <c r="AI173" s="64" t="str">
        <f t="shared" si="13"/>
        <v/>
      </c>
    </row>
    <row r="174" spans="30:35" x14ac:dyDescent="0.25">
      <c r="AD174" s="66">
        <f t="shared" si="14"/>
        <v>1.6799999999999964E-4</v>
      </c>
      <c r="AE174" s="64" t="str">
        <f t="shared" si="12"/>
        <v/>
      </c>
      <c r="AF174" s="63" t="str">
        <f>rel_cen!B174</f>
        <v/>
      </c>
      <c r="AG174" s="64" t="str">
        <f>rel_cen!C174</f>
        <v/>
      </c>
      <c r="AH174" s="64" t="str">
        <f>rel_cen!F174</f>
        <v/>
      </c>
      <c r="AI174" s="64" t="str">
        <f t="shared" si="13"/>
        <v/>
      </c>
    </row>
    <row r="175" spans="30:35" x14ac:dyDescent="0.25">
      <c r="AD175" s="66">
        <f t="shared" si="14"/>
        <v>1.6899999999999964E-4</v>
      </c>
      <c r="AE175" s="64" t="str">
        <f t="shared" si="12"/>
        <v/>
      </c>
      <c r="AF175" s="63" t="str">
        <f>rel_cen!B175</f>
        <v/>
      </c>
      <c r="AG175" s="64" t="str">
        <f>rel_cen!C175</f>
        <v/>
      </c>
      <c r="AH175" s="64" t="str">
        <f>rel_cen!F175</f>
        <v/>
      </c>
      <c r="AI175" s="64" t="str">
        <f t="shared" si="13"/>
        <v/>
      </c>
    </row>
    <row r="176" spans="30:35" x14ac:dyDescent="0.25">
      <c r="AD176" s="66">
        <f t="shared" si="14"/>
        <v>1.6999999999999963E-4</v>
      </c>
      <c r="AE176" s="64" t="str">
        <f t="shared" si="12"/>
        <v/>
      </c>
      <c r="AF176" s="63" t="str">
        <f>rel_cen!B176</f>
        <v/>
      </c>
      <c r="AG176" s="64" t="str">
        <f>rel_cen!C176</f>
        <v/>
      </c>
      <c r="AH176" s="64" t="str">
        <f>rel_cen!F176</f>
        <v/>
      </c>
      <c r="AI176" s="64" t="str">
        <f t="shared" si="13"/>
        <v/>
      </c>
    </row>
    <row r="177" spans="30:35" x14ac:dyDescent="0.25">
      <c r="AD177" s="66">
        <f t="shared" si="14"/>
        <v>1.7099999999999963E-4</v>
      </c>
      <c r="AE177" s="64" t="str">
        <f t="shared" si="12"/>
        <v/>
      </c>
      <c r="AF177" s="63" t="str">
        <f>rel_cen!B177</f>
        <v/>
      </c>
      <c r="AG177" s="64" t="str">
        <f>rel_cen!C177</f>
        <v/>
      </c>
      <c r="AH177" s="64" t="str">
        <f>rel_cen!F177</f>
        <v/>
      </c>
      <c r="AI177" s="64" t="str">
        <f t="shared" si="13"/>
        <v/>
      </c>
    </row>
    <row r="178" spans="30:35" x14ac:dyDescent="0.25">
      <c r="AD178" s="66">
        <f t="shared" si="14"/>
        <v>1.7199999999999963E-4</v>
      </c>
      <c r="AE178" s="64" t="str">
        <f t="shared" si="12"/>
        <v/>
      </c>
      <c r="AF178" s="63" t="str">
        <f>rel_cen!B178</f>
        <v/>
      </c>
      <c r="AG178" s="64" t="str">
        <f>rel_cen!C178</f>
        <v/>
      </c>
      <c r="AH178" s="64" t="str">
        <f>rel_cen!F178</f>
        <v/>
      </c>
      <c r="AI178" s="64" t="str">
        <f t="shared" si="13"/>
        <v/>
      </c>
    </row>
    <row r="179" spans="30:35" x14ac:dyDescent="0.25">
      <c r="AD179" s="66">
        <f t="shared" si="14"/>
        <v>1.7299999999999962E-4</v>
      </c>
      <c r="AE179" s="64" t="str">
        <f t="shared" si="12"/>
        <v/>
      </c>
      <c r="AF179" s="63" t="str">
        <f>rel_cen!B179</f>
        <v/>
      </c>
      <c r="AG179" s="64" t="str">
        <f>rel_cen!C179</f>
        <v/>
      </c>
      <c r="AH179" s="64" t="str">
        <f>rel_cen!F179</f>
        <v/>
      </c>
      <c r="AI179" s="64" t="str">
        <f t="shared" si="13"/>
        <v/>
      </c>
    </row>
    <row r="180" spans="30:35" x14ac:dyDescent="0.25">
      <c r="AD180" s="66">
        <f t="shared" si="14"/>
        <v>1.7399999999999962E-4</v>
      </c>
      <c r="AE180" s="64" t="str">
        <f t="shared" si="12"/>
        <v/>
      </c>
      <c r="AF180" s="63" t="str">
        <f>rel_cen!B180</f>
        <v/>
      </c>
      <c r="AG180" s="64" t="str">
        <f>rel_cen!C180</f>
        <v/>
      </c>
      <c r="AH180" s="64" t="str">
        <f>rel_cen!F180</f>
        <v/>
      </c>
      <c r="AI180" s="64" t="str">
        <f t="shared" si="13"/>
        <v/>
      </c>
    </row>
    <row r="181" spans="30:35" x14ac:dyDescent="0.25">
      <c r="AD181" s="66">
        <f t="shared" si="14"/>
        <v>1.7499999999999962E-4</v>
      </c>
      <c r="AE181" s="64" t="str">
        <f t="shared" si="12"/>
        <v/>
      </c>
      <c r="AF181" s="63" t="str">
        <f>rel_cen!B181</f>
        <v/>
      </c>
      <c r="AG181" s="64" t="str">
        <f>rel_cen!C181</f>
        <v/>
      </c>
      <c r="AH181" s="64" t="str">
        <f>rel_cen!F181</f>
        <v/>
      </c>
      <c r="AI181" s="64" t="str">
        <f t="shared" si="13"/>
        <v/>
      </c>
    </row>
    <row r="182" spans="30:35" x14ac:dyDescent="0.25">
      <c r="AD182" s="66">
        <f t="shared" si="14"/>
        <v>1.7599999999999962E-4</v>
      </c>
      <c r="AE182" s="64" t="str">
        <f t="shared" si="12"/>
        <v/>
      </c>
      <c r="AF182" s="63" t="str">
        <f>rel_cen!B182</f>
        <v/>
      </c>
      <c r="AG182" s="64" t="str">
        <f>rel_cen!C182</f>
        <v/>
      </c>
      <c r="AH182" s="64" t="str">
        <f>rel_cen!F182</f>
        <v/>
      </c>
      <c r="AI182" s="64" t="str">
        <f t="shared" si="13"/>
        <v/>
      </c>
    </row>
    <row r="183" spans="30:35" x14ac:dyDescent="0.25">
      <c r="AD183" s="66">
        <f t="shared" si="14"/>
        <v>1.7699999999999961E-4</v>
      </c>
      <c r="AE183" s="64" t="str">
        <f t="shared" si="12"/>
        <v/>
      </c>
      <c r="AF183" s="63" t="str">
        <f>rel_cen!B183</f>
        <v/>
      </c>
      <c r="AG183" s="64" t="str">
        <f>rel_cen!C183</f>
        <v/>
      </c>
      <c r="AH183" s="64" t="str">
        <f>rel_cen!F183</f>
        <v/>
      </c>
      <c r="AI183" s="64" t="str">
        <f t="shared" si="13"/>
        <v/>
      </c>
    </row>
    <row r="184" spans="30:35" x14ac:dyDescent="0.25">
      <c r="AD184" s="66">
        <f t="shared" si="14"/>
        <v>1.7799999999999961E-4</v>
      </c>
      <c r="AE184" s="64" t="str">
        <f t="shared" si="12"/>
        <v/>
      </c>
      <c r="AF184" s="63" t="str">
        <f>rel_cen!B184</f>
        <v/>
      </c>
      <c r="AG184" s="64" t="str">
        <f>rel_cen!C184</f>
        <v/>
      </c>
      <c r="AH184" s="64" t="str">
        <f>rel_cen!F184</f>
        <v/>
      </c>
      <c r="AI184" s="64" t="str">
        <f t="shared" si="13"/>
        <v/>
      </c>
    </row>
    <row r="185" spans="30:35" x14ac:dyDescent="0.25">
      <c r="AD185" s="66">
        <f t="shared" si="14"/>
        <v>1.7899999999999961E-4</v>
      </c>
      <c r="AE185" s="64" t="str">
        <f t="shared" si="12"/>
        <v/>
      </c>
      <c r="AF185" s="63" t="str">
        <f>rel_cen!B185</f>
        <v/>
      </c>
      <c r="AG185" s="64" t="str">
        <f>rel_cen!C185</f>
        <v/>
      </c>
      <c r="AH185" s="64" t="str">
        <f>rel_cen!F185</f>
        <v/>
      </c>
      <c r="AI185" s="64" t="str">
        <f t="shared" si="13"/>
        <v/>
      </c>
    </row>
    <row r="186" spans="30:35" x14ac:dyDescent="0.25">
      <c r="AD186" s="66">
        <f t="shared" si="14"/>
        <v>1.799999999999996E-4</v>
      </c>
      <c r="AE186" s="64" t="str">
        <f t="shared" si="12"/>
        <v/>
      </c>
      <c r="AF186" s="63" t="str">
        <f>rel_cen!B186</f>
        <v/>
      </c>
      <c r="AG186" s="64" t="str">
        <f>rel_cen!C186</f>
        <v/>
      </c>
      <c r="AH186" s="64" t="str">
        <f>rel_cen!F186</f>
        <v/>
      </c>
      <c r="AI186" s="64" t="str">
        <f t="shared" si="13"/>
        <v/>
      </c>
    </row>
    <row r="187" spans="30:35" x14ac:dyDescent="0.25">
      <c r="AD187" s="66">
        <f t="shared" si="14"/>
        <v>1.809999999999996E-4</v>
      </c>
      <c r="AE187" s="64" t="str">
        <f t="shared" si="12"/>
        <v/>
      </c>
      <c r="AF187" s="63" t="str">
        <f>rel_cen!B187</f>
        <v/>
      </c>
      <c r="AG187" s="64" t="str">
        <f>rel_cen!C187</f>
        <v/>
      </c>
      <c r="AH187" s="64" t="str">
        <f>rel_cen!F187</f>
        <v/>
      </c>
      <c r="AI187" s="64" t="str">
        <f t="shared" si="13"/>
        <v/>
      </c>
    </row>
    <row r="188" spans="30:35" x14ac:dyDescent="0.25">
      <c r="AD188" s="66">
        <f t="shared" si="14"/>
        <v>1.819999999999996E-4</v>
      </c>
      <c r="AE188" s="64" t="str">
        <f t="shared" si="12"/>
        <v/>
      </c>
      <c r="AF188" s="63" t="str">
        <f>rel_cen!B188</f>
        <v/>
      </c>
      <c r="AG188" s="64" t="str">
        <f>rel_cen!C188</f>
        <v/>
      </c>
      <c r="AH188" s="64" t="str">
        <f>rel_cen!F188</f>
        <v/>
      </c>
      <c r="AI188" s="64" t="str">
        <f t="shared" si="13"/>
        <v/>
      </c>
    </row>
    <row r="189" spans="30:35" x14ac:dyDescent="0.25">
      <c r="AD189" s="66">
        <f t="shared" si="14"/>
        <v>1.829999999999996E-4</v>
      </c>
      <c r="AE189" s="64" t="str">
        <f t="shared" si="12"/>
        <v/>
      </c>
      <c r="AF189" s="63" t="str">
        <f>rel_cen!B189</f>
        <v/>
      </c>
      <c r="AG189" s="64" t="str">
        <f>rel_cen!C189</f>
        <v/>
      </c>
      <c r="AH189" s="64" t="str">
        <f>rel_cen!F189</f>
        <v/>
      </c>
      <c r="AI189" s="64" t="str">
        <f t="shared" si="13"/>
        <v/>
      </c>
    </row>
    <row r="190" spans="30:35" x14ac:dyDescent="0.25">
      <c r="AD190" s="66">
        <f t="shared" si="14"/>
        <v>1.8399999999999959E-4</v>
      </c>
      <c r="AE190" s="64" t="str">
        <f t="shared" si="12"/>
        <v/>
      </c>
      <c r="AF190" s="63" t="str">
        <f>rel_cen!B190</f>
        <v/>
      </c>
      <c r="AG190" s="64" t="str">
        <f>rel_cen!C190</f>
        <v/>
      </c>
      <c r="AH190" s="64" t="str">
        <f>rel_cen!F190</f>
        <v/>
      </c>
      <c r="AI190" s="64" t="str">
        <f t="shared" si="13"/>
        <v/>
      </c>
    </row>
    <row r="191" spans="30:35" x14ac:dyDescent="0.25">
      <c r="AD191" s="66">
        <f t="shared" si="14"/>
        <v>1.8499999999999959E-4</v>
      </c>
      <c r="AE191" s="64" t="str">
        <f t="shared" si="12"/>
        <v/>
      </c>
      <c r="AF191" s="63" t="str">
        <f>rel_cen!B191</f>
        <v/>
      </c>
      <c r="AG191" s="64" t="str">
        <f>rel_cen!C191</f>
        <v/>
      </c>
      <c r="AH191" s="64" t="str">
        <f>rel_cen!F191</f>
        <v/>
      </c>
      <c r="AI191" s="64" t="str">
        <f t="shared" si="13"/>
        <v/>
      </c>
    </row>
    <row r="192" spans="30:35" x14ac:dyDescent="0.25">
      <c r="AD192" s="66">
        <f t="shared" si="14"/>
        <v>1.8599999999999959E-4</v>
      </c>
      <c r="AE192" s="64" t="str">
        <f t="shared" si="12"/>
        <v/>
      </c>
      <c r="AF192" s="63" t="str">
        <f>rel_cen!B192</f>
        <v/>
      </c>
      <c r="AG192" s="64" t="str">
        <f>rel_cen!C192</f>
        <v/>
      </c>
      <c r="AH192" s="64" t="str">
        <f>rel_cen!F192</f>
        <v/>
      </c>
      <c r="AI192" s="64" t="str">
        <f t="shared" si="13"/>
        <v/>
      </c>
    </row>
    <row r="193" spans="30:35" x14ac:dyDescent="0.25">
      <c r="AD193" s="66">
        <f t="shared" si="14"/>
        <v>1.8699999999999959E-4</v>
      </c>
      <c r="AE193" s="64" t="str">
        <f t="shared" si="12"/>
        <v/>
      </c>
      <c r="AF193" s="63" t="str">
        <f>rel_cen!B193</f>
        <v/>
      </c>
      <c r="AG193" s="64" t="str">
        <f>rel_cen!C193</f>
        <v/>
      </c>
      <c r="AH193" s="64" t="str">
        <f>rel_cen!F193</f>
        <v/>
      </c>
      <c r="AI193" s="64" t="str">
        <f t="shared" si="13"/>
        <v/>
      </c>
    </row>
    <row r="194" spans="30:35" x14ac:dyDescent="0.25">
      <c r="AD194" s="66">
        <f t="shared" si="14"/>
        <v>1.8799999999999958E-4</v>
      </c>
      <c r="AE194" s="64" t="str">
        <f t="shared" si="12"/>
        <v/>
      </c>
      <c r="AF194" s="63" t="str">
        <f>rel_cen!B194</f>
        <v/>
      </c>
      <c r="AG194" s="64" t="str">
        <f>rel_cen!C194</f>
        <v/>
      </c>
      <c r="AH194" s="64" t="str">
        <f>rel_cen!F194</f>
        <v/>
      </c>
      <c r="AI194" s="64" t="str">
        <f t="shared" si="13"/>
        <v/>
      </c>
    </row>
    <row r="195" spans="30:35" x14ac:dyDescent="0.25">
      <c r="AD195" s="66">
        <f t="shared" si="14"/>
        <v>1.8899999999999958E-4</v>
      </c>
      <c r="AE195" s="64" t="str">
        <f t="shared" si="12"/>
        <v/>
      </c>
      <c r="AF195" s="63" t="str">
        <f>rel_cen!B195</f>
        <v/>
      </c>
      <c r="AG195" s="64" t="str">
        <f>rel_cen!C195</f>
        <v/>
      </c>
      <c r="AH195" s="64" t="str">
        <f>rel_cen!F195</f>
        <v/>
      </c>
      <c r="AI195" s="64" t="str">
        <f t="shared" si="13"/>
        <v/>
      </c>
    </row>
    <row r="196" spans="30:35" x14ac:dyDescent="0.25">
      <c r="AD196" s="66">
        <f t="shared" si="14"/>
        <v>1.8999999999999958E-4</v>
      </c>
      <c r="AE196" s="64" t="str">
        <f t="shared" si="12"/>
        <v/>
      </c>
      <c r="AF196" s="63" t="str">
        <f>rel_cen!B196</f>
        <v/>
      </c>
      <c r="AG196" s="64" t="str">
        <f>rel_cen!C196</f>
        <v/>
      </c>
      <c r="AH196" s="64" t="str">
        <f>rel_cen!F196</f>
        <v/>
      </c>
      <c r="AI196" s="64" t="str">
        <f t="shared" si="13"/>
        <v/>
      </c>
    </row>
    <row r="197" spans="30:35" x14ac:dyDescent="0.25">
      <c r="AD197" s="66">
        <f t="shared" si="14"/>
        <v>1.9099999999999957E-4</v>
      </c>
      <c r="AE197" s="64" t="str">
        <f t="shared" si="12"/>
        <v/>
      </c>
      <c r="AF197" s="63" t="str">
        <f>rel_cen!B197</f>
        <v/>
      </c>
      <c r="AG197" s="64" t="str">
        <f>rel_cen!C197</f>
        <v/>
      </c>
      <c r="AH197" s="64" t="str">
        <f>rel_cen!F197</f>
        <v/>
      </c>
      <c r="AI197" s="64" t="str">
        <f t="shared" si="13"/>
        <v/>
      </c>
    </row>
    <row r="198" spans="30:35" x14ac:dyDescent="0.25">
      <c r="AD198" s="66">
        <f t="shared" si="14"/>
        <v>1.9199999999999957E-4</v>
      </c>
      <c r="AE198" s="64" t="str">
        <f t="shared" si="12"/>
        <v/>
      </c>
      <c r="AF198" s="63" t="str">
        <f>rel_cen!B198</f>
        <v/>
      </c>
      <c r="AG198" s="64" t="str">
        <f>rel_cen!C198</f>
        <v/>
      </c>
      <c r="AH198" s="64" t="str">
        <f>rel_cen!F198</f>
        <v/>
      </c>
      <c r="AI198" s="64" t="str">
        <f t="shared" si="13"/>
        <v/>
      </c>
    </row>
    <row r="199" spans="30:35" x14ac:dyDescent="0.25">
      <c r="AD199" s="66">
        <f t="shared" si="14"/>
        <v>1.9299999999999957E-4</v>
      </c>
      <c r="AE199" s="64" t="str">
        <f t="shared" si="12"/>
        <v/>
      </c>
      <c r="AF199" s="63" t="str">
        <f>rel_cen!B199</f>
        <v/>
      </c>
      <c r="AG199" s="64" t="str">
        <f>rel_cen!C199</f>
        <v/>
      </c>
      <c r="AH199" s="64" t="str">
        <f>rel_cen!F199</f>
        <v/>
      </c>
      <c r="AI199" s="64" t="str">
        <f t="shared" si="13"/>
        <v/>
      </c>
    </row>
    <row r="200" spans="30:35" x14ac:dyDescent="0.25">
      <c r="AD200" s="66">
        <f t="shared" si="14"/>
        <v>1.9399999999999957E-4</v>
      </c>
      <c r="AE200" s="64" t="str">
        <f t="shared" ref="AE200:AE263" si="15">IF(AF200="","",AD200+AI200)</f>
        <v/>
      </c>
      <c r="AF200" s="63" t="str">
        <f>rel_cen!B200</f>
        <v/>
      </c>
      <c r="AG200" s="64" t="str">
        <f>rel_cen!C200</f>
        <v/>
      </c>
      <c r="AH200" s="64" t="str">
        <f>rel_cen!F200</f>
        <v/>
      </c>
      <c r="AI200" s="64" t="str">
        <f t="shared" ref="AI200:AI263" si="16">IF(AG200="","",AG200*AH200)</f>
        <v/>
      </c>
    </row>
    <row r="201" spans="30:35" x14ac:dyDescent="0.25">
      <c r="AD201" s="66">
        <f t="shared" ref="AD201:AD264" si="17">AD200+$AD$7</f>
        <v>1.9499999999999956E-4</v>
      </c>
      <c r="AE201" s="64" t="str">
        <f t="shared" si="15"/>
        <v/>
      </c>
      <c r="AF201" s="63" t="str">
        <f>rel_cen!B201</f>
        <v/>
      </c>
      <c r="AG201" s="64" t="str">
        <f>rel_cen!C201</f>
        <v/>
      </c>
      <c r="AH201" s="64" t="str">
        <f>rel_cen!F201</f>
        <v/>
      </c>
      <c r="AI201" s="64" t="str">
        <f t="shared" si="16"/>
        <v/>
      </c>
    </row>
    <row r="202" spans="30:35" x14ac:dyDescent="0.25">
      <c r="AD202" s="66">
        <f t="shared" si="17"/>
        <v>1.9599999999999956E-4</v>
      </c>
      <c r="AE202" s="64" t="str">
        <f t="shared" si="15"/>
        <v/>
      </c>
      <c r="AF202" s="63" t="str">
        <f>rel_cen!B202</f>
        <v/>
      </c>
      <c r="AG202" s="64" t="str">
        <f>rel_cen!C202</f>
        <v/>
      </c>
      <c r="AH202" s="64" t="str">
        <f>rel_cen!F202</f>
        <v/>
      </c>
      <c r="AI202" s="64" t="str">
        <f t="shared" si="16"/>
        <v/>
      </c>
    </row>
    <row r="203" spans="30:35" x14ac:dyDescent="0.25">
      <c r="AD203" s="66">
        <f t="shared" si="17"/>
        <v>1.9699999999999956E-4</v>
      </c>
      <c r="AE203" s="64" t="str">
        <f t="shared" si="15"/>
        <v/>
      </c>
      <c r="AF203" s="63" t="str">
        <f>rel_cen!B203</f>
        <v/>
      </c>
      <c r="AG203" s="64" t="str">
        <f>rel_cen!C203</f>
        <v/>
      </c>
      <c r="AH203" s="64" t="str">
        <f>rel_cen!F203</f>
        <v/>
      </c>
      <c r="AI203" s="64" t="str">
        <f t="shared" si="16"/>
        <v/>
      </c>
    </row>
    <row r="204" spans="30:35" x14ac:dyDescent="0.25">
      <c r="AD204" s="66">
        <f t="shared" si="17"/>
        <v>1.9799999999999955E-4</v>
      </c>
      <c r="AE204" s="64" t="str">
        <f t="shared" si="15"/>
        <v/>
      </c>
      <c r="AF204" s="63" t="str">
        <f>rel_cen!B204</f>
        <v/>
      </c>
      <c r="AG204" s="64" t="str">
        <f>rel_cen!C204</f>
        <v/>
      </c>
      <c r="AH204" s="64" t="str">
        <f>rel_cen!F204</f>
        <v/>
      </c>
      <c r="AI204" s="64" t="str">
        <f t="shared" si="16"/>
        <v/>
      </c>
    </row>
    <row r="205" spans="30:35" x14ac:dyDescent="0.25">
      <c r="AD205" s="66">
        <f t="shared" si="17"/>
        <v>1.9899999999999955E-4</v>
      </c>
      <c r="AE205" s="64" t="str">
        <f t="shared" si="15"/>
        <v/>
      </c>
      <c r="AF205" s="63" t="str">
        <f>rel_cen!B205</f>
        <v/>
      </c>
      <c r="AG205" s="64" t="str">
        <f>rel_cen!C205</f>
        <v/>
      </c>
      <c r="AH205" s="64" t="str">
        <f>rel_cen!F205</f>
        <v/>
      </c>
      <c r="AI205" s="64" t="str">
        <f t="shared" si="16"/>
        <v/>
      </c>
    </row>
    <row r="206" spans="30:35" x14ac:dyDescent="0.25">
      <c r="AD206" s="66">
        <f t="shared" si="17"/>
        <v>1.9999999999999955E-4</v>
      </c>
      <c r="AE206" s="64" t="str">
        <f t="shared" si="15"/>
        <v/>
      </c>
      <c r="AF206" s="63" t="str">
        <f>rel_cen!B206</f>
        <v/>
      </c>
      <c r="AG206" s="64" t="str">
        <f>rel_cen!C206</f>
        <v/>
      </c>
      <c r="AH206" s="64" t="str">
        <f>rel_cen!F206</f>
        <v/>
      </c>
      <c r="AI206" s="64" t="str">
        <f t="shared" si="16"/>
        <v/>
      </c>
    </row>
    <row r="207" spans="30:35" x14ac:dyDescent="0.25">
      <c r="AD207" s="66">
        <f t="shared" si="17"/>
        <v>2.0099999999999955E-4</v>
      </c>
      <c r="AE207" s="64" t="str">
        <f t="shared" si="15"/>
        <v/>
      </c>
      <c r="AF207" s="63" t="str">
        <f>rel_cen!B207</f>
        <v/>
      </c>
      <c r="AG207" s="64" t="str">
        <f>rel_cen!C207</f>
        <v/>
      </c>
      <c r="AH207" s="64" t="str">
        <f>rel_cen!F207</f>
        <v/>
      </c>
      <c r="AI207" s="64" t="str">
        <f t="shared" si="16"/>
        <v/>
      </c>
    </row>
    <row r="208" spans="30:35" x14ac:dyDescent="0.25">
      <c r="AD208" s="66">
        <f t="shared" si="17"/>
        <v>2.0199999999999954E-4</v>
      </c>
      <c r="AE208" s="64" t="str">
        <f t="shared" si="15"/>
        <v/>
      </c>
      <c r="AF208" s="63" t="str">
        <f>rel_cen!B208</f>
        <v/>
      </c>
      <c r="AG208" s="64" t="str">
        <f>rel_cen!C208</f>
        <v/>
      </c>
      <c r="AH208" s="64" t="str">
        <f>rel_cen!F208</f>
        <v/>
      </c>
      <c r="AI208" s="64" t="str">
        <f t="shared" si="16"/>
        <v/>
      </c>
    </row>
    <row r="209" spans="30:35" x14ac:dyDescent="0.25">
      <c r="AD209" s="66">
        <f t="shared" si="17"/>
        <v>2.0299999999999954E-4</v>
      </c>
      <c r="AE209" s="64" t="str">
        <f t="shared" si="15"/>
        <v/>
      </c>
      <c r="AF209" s="63" t="str">
        <f>rel_cen!B209</f>
        <v/>
      </c>
      <c r="AG209" s="64" t="str">
        <f>rel_cen!C209</f>
        <v/>
      </c>
      <c r="AH209" s="64" t="str">
        <f>rel_cen!F209</f>
        <v/>
      </c>
      <c r="AI209" s="64" t="str">
        <f t="shared" si="16"/>
        <v/>
      </c>
    </row>
    <row r="210" spans="30:35" x14ac:dyDescent="0.25">
      <c r="AD210" s="66">
        <f t="shared" si="17"/>
        <v>2.0399999999999954E-4</v>
      </c>
      <c r="AE210" s="64" t="str">
        <f t="shared" si="15"/>
        <v/>
      </c>
      <c r="AF210" s="63" t="str">
        <f>rel_cen!B210</f>
        <v/>
      </c>
      <c r="AG210" s="64" t="str">
        <f>rel_cen!C210</f>
        <v/>
      </c>
      <c r="AH210" s="64" t="str">
        <f>rel_cen!F210</f>
        <v/>
      </c>
      <c r="AI210" s="64" t="str">
        <f t="shared" si="16"/>
        <v/>
      </c>
    </row>
    <row r="211" spans="30:35" x14ac:dyDescent="0.25">
      <c r="AD211" s="66">
        <f t="shared" si="17"/>
        <v>2.0499999999999953E-4</v>
      </c>
      <c r="AE211" s="64" t="str">
        <f t="shared" si="15"/>
        <v/>
      </c>
      <c r="AF211" s="63" t="str">
        <f>rel_cen!B211</f>
        <v/>
      </c>
      <c r="AG211" s="64" t="str">
        <f>rel_cen!C211</f>
        <v/>
      </c>
      <c r="AH211" s="64" t="str">
        <f>rel_cen!F211</f>
        <v/>
      </c>
      <c r="AI211" s="64" t="str">
        <f t="shared" si="16"/>
        <v/>
      </c>
    </row>
    <row r="212" spans="30:35" x14ac:dyDescent="0.25">
      <c r="AD212" s="66">
        <f t="shared" si="17"/>
        <v>2.0599999999999953E-4</v>
      </c>
      <c r="AE212" s="64" t="str">
        <f t="shared" si="15"/>
        <v/>
      </c>
      <c r="AF212" s="63" t="str">
        <f>rel_cen!B212</f>
        <v/>
      </c>
      <c r="AG212" s="64" t="str">
        <f>rel_cen!C212</f>
        <v/>
      </c>
      <c r="AH212" s="64" t="str">
        <f>rel_cen!F212</f>
        <v/>
      </c>
      <c r="AI212" s="64" t="str">
        <f t="shared" si="16"/>
        <v/>
      </c>
    </row>
    <row r="213" spans="30:35" x14ac:dyDescent="0.25">
      <c r="AD213" s="66">
        <f t="shared" si="17"/>
        <v>2.0699999999999953E-4</v>
      </c>
      <c r="AE213" s="64" t="str">
        <f t="shared" si="15"/>
        <v/>
      </c>
      <c r="AF213" s="63" t="str">
        <f>rel_cen!B213</f>
        <v/>
      </c>
      <c r="AG213" s="64" t="str">
        <f>rel_cen!C213</f>
        <v/>
      </c>
      <c r="AH213" s="64" t="str">
        <f>rel_cen!F213</f>
        <v/>
      </c>
      <c r="AI213" s="64" t="str">
        <f t="shared" si="16"/>
        <v/>
      </c>
    </row>
    <row r="214" spans="30:35" x14ac:dyDescent="0.25">
      <c r="AD214" s="66">
        <f t="shared" si="17"/>
        <v>2.0799999999999953E-4</v>
      </c>
      <c r="AE214" s="64" t="str">
        <f t="shared" si="15"/>
        <v/>
      </c>
      <c r="AF214" s="63" t="str">
        <f>rel_cen!B214</f>
        <v/>
      </c>
      <c r="AG214" s="64" t="str">
        <f>rel_cen!C214</f>
        <v/>
      </c>
      <c r="AH214" s="64" t="str">
        <f>rel_cen!F214</f>
        <v/>
      </c>
      <c r="AI214" s="64" t="str">
        <f t="shared" si="16"/>
        <v/>
      </c>
    </row>
    <row r="215" spans="30:35" x14ac:dyDescent="0.25">
      <c r="AD215" s="66">
        <f t="shared" si="17"/>
        <v>2.0899999999999952E-4</v>
      </c>
      <c r="AE215" s="64" t="str">
        <f t="shared" si="15"/>
        <v/>
      </c>
      <c r="AF215" s="63" t="str">
        <f>rel_cen!B215</f>
        <v/>
      </c>
      <c r="AG215" s="64" t="str">
        <f>rel_cen!C215</f>
        <v/>
      </c>
      <c r="AH215" s="64" t="str">
        <f>rel_cen!F215</f>
        <v/>
      </c>
      <c r="AI215" s="64" t="str">
        <f t="shared" si="16"/>
        <v/>
      </c>
    </row>
    <row r="216" spans="30:35" x14ac:dyDescent="0.25">
      <c r="AD216" s="66">
        <f t="shared" si="17"/>
        <v>2.0999999999999952E-4</v>
      </c>
      <c r="AE216" s="64" t="str">
        <f t="shared" si="15"/>
        <v/>
      </c>
      <c r="AF216" s="63" t="str">
        <f>rel_cen!B216</f>
        <v/>
      </c>
      <c r="AG216" s="64" t="str">
        <f>rel_cen!C216</f>
        <v/>
      </c>
      <c r="AH216" s="64" t="str">
        <f>rel_cen!F216</f>
        <v/>
      </c>
      <c r="AI216" s="64" t="str">
        <f t="shared" si="16"/>
        <v/>
      </c>
    </row>
    <row r="217" spans="30:35" x14ac:dyDescent="0.25">
      <c r="AD217" s="66">
        <f t="shared" si="17"/>
        <v>2.1099999999999952E-4</v>
      </c>
      <c r="AE217" s="64" t="str">
        <f t="shared" si="15"/>
        <v/>
      </c>
      <c r="AF217" s="63" t="str">
        <f>rel_cen!B217</f>
        <v/>
      </c>
      <c r="AG217" s="64" t="str">
        <f>rel_cen!C217</f>
        <v/>
      </c>
      <c r="AH217" s="64" t="str">
        <f>rel_cen!F217</f>
        <v/>
      </c>
      <c r="AI217" s="64" t="str">
        <f t="shared" si="16"/>
        <v/>
      </c>
    </row>
    <row r="218" spans="30:35" x14ac:dyDescent="0.25">
      <c r="AD218" s="66">
        <f t="shared" si="17"/>
        <v>2.1199999999999952E-4</v>
      </c>
      <c r="AE218" s="64" t="str">
        <f t="shared" si="15"/>
        <v/>
      </c>
      <c r="AF218" s="63" t="str">
        <f>rel_cen!B218</f>
        <v/>
      </c>
      <c r="AG218" s="64" t="str">
        <f>rel_cen!C218</f>
        <v/>
      </c>
      <c r="AH218" s="64" t="str">
        <f>rel_cen!F218</f>
        <v/>
      </c>
      <c r="AI218" s="64" t="str">
        <f t="shared" si="16"/>
        <v/>
      </c>
    </row>
    <row r="219" spans="30:35" x14ac:dyDescent="0.25">
      <c r="AD219" s="66">
        <f t="shared" si="17"/>
        <v>2.1299999999999951E-4</v>
      </c>
      <c r="AE219" s="64" t="str">
        <f t="shared" si="15"/>
        <v/>
      </c>
      <c r="AF219" s="63" t="str">
        <f>rel_cen!B219</f>
        <v/>
      </c>
      <c r="AG219" s="64" t="str">
        <f>rel_cen!C219</f>
        <v/>
      </c>
      <c r="AH219" s="64" t="str">
        <f>rel_cen!F219</f>
        <v/>
      </c>
      <c r="AI219" s="64" t="str">
        <f t="shared" si="16"/>
        <v/>
      </c>
    </row>
    <row r="220" spans="30:35" x14ac:dyDescent="0.25">
      <c r="AD220" s="66">
        <f t="shared" si="17"/>
        <v>2.1399999999999951E-4</v>
      </c>
      <c r="AE220" s="64" t="str">
        <f t="shared" si="15"/>
        <v/>
      </c>
      <c r="AF220" s="63" t="str">
        <f>rel_cen!B220</f>
        <v/>
      </c>
      <c r="AG220" s="64" t="str">
        <f>rel_cen!C220</f>
        <v/>
      </c>
      <c r="AH220" s="64" t="str">
        <f>rel_cen!F220</f>
        <v/>
      </c>
      <c r="AI220" s="64" t="str">
        <f t="shared" si="16"/>
        <v/>
      </c>
    </row>
    <row r="221" spans="30:35" x14ac:dyDescent="0.25">
      <c r="AD221" s="66">
        <f t="shared" si="17"/>
        <v>2.1499999999999951E-4</v>
      </c>
      <c r="AE221" s="64" t="str">
        <f t="shared" si="15"/>
        <v/>
      </c>
      <c r="AF221" s="63" t="str">
        <f>rel_cen!B221</f>
        <v/>
      </c>
      <c r="AG221" s="64" t="str">
        <f>rel_cen!C221</f>
        <v/>
      </c>
      <c r="AH221" s="64" t="str">
        <f>rel_cen!F221</f>
        <v/>
      </c>
      <c r="AI221" s="64" t="str">
        <f t="shared" si="16"/>
        <v/>
      </c>
    </row>
    <row r="222" spans="30:35" x14ac:dyDescent="0.25">
      <c r="AD222" s="66">
        <f t="shared" si="17"/>
        <v>2.159999999999995E-4</v>
      </c>
      <c r="AE222" s="64" t="str">
        <f t="shared" si="15"/>
        <v/>
      </c>
      <c r="AF222" s="63" t="str">
        <f>rel_cen!B222</f>
        <v/>
      </c>
      <c r="AG222" s="64" t="str">
        <f>rel_cen!C222</f>
        <v/>
      </c>
      <c r="AH222" s="64" t="str">
        <f>rel_cen!F222</f>
        <v/>
      </c>
      <c r="AI222" s="64" t="str">
        <f t="shared" si="16"/>
        <v/>
      </c>
    </row>
    <row r="223" spans="30:35" x14ac:dyDescent="0.25">
      <c r="AD223" s="66">
        <f t="shared" si="17"/>
        <v>2.169999999999995E-4</v>
      </c>
      <c r="AE223" s="64" t="str">
        <f t="shared" si="15"/>
        <v/>
      </c>
      <c r="AF223" s="63" t="str">
        <f>rel_cen!B223</f>
        <v/>
      </c>
      <c r="AG223" s="64" t="str">
        <f>rel_cen!C223</f>
        <v/>
      </c>
      <c r="AH223" s="64" t="str">
        <f>rel_cen!F223</f>
        <v/>
      </c>
      <c r="AI223" s="64" t="str">
        <f t="shared" si="16"/>
        <v/>
      </c>
    </row>
    <row r="224" spans="30:35" x14ac:dyDescent="0.25">
      <c r="AD224" s="66">
        <f t="shared" si="17"/>
        <v>2.179999999999995E-4</v>
      </c>
      <c r="AE224" s="64" t="str">
        <f t="shared" si="15"/>
        <v/>
      </c>
      <c r="AF224" s="63" t="str">
        <f>rel_cen!B224</f>
        <v/>
      </c>
      <c r="AG224" s="64" t="str">
        <f>rel_cen!C224</f>
        <v/>
      </c>
      <c r="AH224" s="64" t="str">
        <f>rel_cen!F224</f>
        <v/>
      </c>
      <c r="AI224" s="64" t="str">
        <f t="shared" si="16"/>
        <v/>
      </c>
    </row>
    <row r="225" spans="30:35" x14ac:dyDescent="0.25">
      <c r="AD225" s="66">
        <f t="shared" si="17"/>
        <v>2.189999999999995E-4</v>
      </c>
      <c r="AE225" s="64" t="str">
        <f t="shared" si="15"/>
        <v/>
      </c>
      <c r="AF225" s="63" t="str">
        <f>rel_cen!B225</f>
        <v/>
      </c>
      <c r="AG225" s="64" t="str">
        <f>rel_cen!C225</f>
        <v/>
      </c>
      <c r="AH225" s="64" t="str">
        <f>rel_cen!F225</f>
        <v/>
      </c>
      <c r="AI225" s="64" t="str">
        <f t="shared" si="16"/>
        <v/>
      </c>
    </row>
    <row r="226" spans="30:35" x14ac:dyDescent="0.25">
      <c r="AD226" s="66">
        <f t="shared" si="17"/>
        <v>2.1999999999999949E-4</v>
      </c>
      <c r="AE226" s="64" t="str">
        <f t="shared" si="15"/>
        <v/>
      </c>
      <c r="AF226" s="63" t="str">
        <f>rel_cen!B226</f>
        <v/>
      </c>
      <c r="AG226" s="64" t="str">
        <f>rel_cen!C226</f>
        <v/>
      </c>
      <c r="AH226" s="64" t="str">
        <f>rel_cen!F226</f>
        <v/>
      </c>
      <c r="AI226" s="64" t="str">
        <f t="shared" si="16"/>
        <v/>
      </c>
    </row>
    <row r="227" spans="30:35" x14ac:dyDescent="0.25">
      <c r="AD227" s="66">
        <f t="shared" si="17"/>
        <v>2.2099999999999949E-4</v>
      </c>
      <c r="AE227" s="64" t="str">
        <f t="shared" si="15"/>
        <v/>
      </c>
      <c r="AF227" s="63" t="str">
        <f>rel_cen!B227</f>
        <v/>
      </c>
      <c r="AG227" s="64" t="str">
        <f>rel_cen!C227</f>
        <v/>
      </c>
      <c r="AH227" s="64" t="str">
        <f>rel_cen!F227</f>
        <v/>
      </c>
      <c r="AI227" s="64" t="str">
        <f t="shared" si="16"/>
        <v/>
      </c>
    </row>
    <row r="228" spans="30:35" x14ac:dyDescent="0.25">
      <c r="AD228" s="66">
        <f t="shared" si="17"/>
        <v>2.2199999999999949E-4</v>
      </c>
      <c r="AE228" s="64" t="str">
        <f t="shared" si="15"/>
        <v/>
      </c>
      <c r="AF228" s="63" t="str">
        <f>rel_cen!B228</f>
        <v/>
      </c>
      <c r="AG228" s="64" t="str">
        <f>rel_cen!C228</f>
        <v/>
      </c>
      <c r="AH228" s="64" t="str">
        <f>rel_cen!F228</f>
        <v/>
      </c>
      <c r="AI228" s="64" t="str">
        <f t="shared" si="16"/>
        <v/>
      </c>
    </row>
    <row r="229" spans="30:35" x14ac:dyDescent="0.25">
      <c r="AD229" s="66">
        <f t="shared" si="17"/>
        <v>2.2299999999999948E-4</v>
      </c>
      <c r="AE229" s="64" t="str">
        <f t="shared" si="15"/>
        <v/>
      </c>
      <c r="AF229" s="63" t="str">
        <f>rel_cen!B229</f>
        <v/>
      </c>
      <c r="AG229" s="64" t="str">
        <f>rel_cen!C229</f>
        <v/>
      </c>
      <c r="AH229" s="64" t="str">
        <f>rel_cen!F229</f>
        <v/>
      </c>
      <c r="AI229" s="64" t="str">
        <f t="shared" si="16"/>
        <v/>
      </c>
    </row>
    <row r="230" spans="30:35" x14ac:dyDescent="0.25">
      <c r="AD230" s="66">
        <f t="shared" si="17"/>
        <v>2.2399999999999948E-4</v>
      </c>
      <c r="AE230" s="64" t="str">
        <f t="shared" si="15"/>
        <v/>
      </c>
      <c r="AF230" s="63" t="str">
        <f>rel_cen!B230</f>
        <v/>
      </c>
      <c r="AG230" s="64" t="str">
        <f>rel_cen!C230</f>
        <v/>
      </c>
      <c r="AH230" s="64" t="str">
        <f>rel_cen!F230</f>
        <v/>
      </c>
      <c r="AI230" s="64" t="str">
        <f t="shared" si="16"/>
        <v/>
      </c>
    </row>
    <row r="231" spans="30:35" x14ac:dyDescent="0.25">
      <c r="AD231" s="66">
        <f t="shared" si="17"/>
        <v>2.2499999999999948E-4</v>
      </c>
      <c r="AE231" s="64" t="str">
        <f t="shared" si="15"/>
        <v/>
      </c>
      <c r="AF231" s="63" t="str">
        <f>rel_cen!B231</f>
        <v/>
      </c>
      <c r="AG231" s="64" t="str">
        <f>rel_cen!C231</f>
        <v/>
      </c>
      <c r="AH231" s="64" t="str">
        <f>rel_cen!F231</f>
        <v/>
      </c>
      <c r="AI231" s="64" t="str">
        <f t="shared" si="16"/>
        <v/>
      </c>
    </row>
    <row r="232" spans="30:35" x14ac:dyDescent="0.25">
      <c r="AD232" s="66">
        <f t="shared" si="17"/>
        <v>2.2599999999999948E-4</v>
      </c>
      <c r="AE232" s="64" t="str">
        <f t="shared" si="15"/>
        <v/>
      </c>
      <c r="AF232" s="63" t="str">
        <f>rel_cen!B232</f>
        <v/>
      </c>
      <c r="AG232" s="64" t="str">
        <f>rel_cen!C232</f>
        <v/>
      </c>
      <c r="AH232" s="64" t="str">
        <f>rel_cen!F232</f>
        <v/>
      </c>
      <c r="AI232" s="64" t="str">
        <f t="shared" si="16"/>
        <v/>
      </c>
    </row>
    <row r="233" spans="30:35" x14ac:dyDescent="0.25">
      <c r="AD233" s="66">
        <f t="shared" si="17"/>
        <v>2.2699999999999947E-4</v>
      </c>
      <c r="AE233" s="64" t="str">
        <f t="shared" si="15"/>
        <v/>
      </c>
      <c r="AF233" s="63" t="str">
        <f>rel_cen!B233</f>
        <v/>
      </c>
      <c r="AG233" s="64" t="str">
        <f>rel_cen!C233</f>
        <v/>
      </c>
      <c r="AH233" s="64" t="str">
        <f>rel_cen!F233</f>
        <v/>
      </c>
      <c r="AI233" s="64" t="str">
        <f t="shared" si="16"/>
        <v/>
      </c>
    </row>
    <row r="234" spans="30:35" x14ac:dyDescent="0.25">
      <c r="AD234" s="66">
        <f t="shared" si="17"/>
        <v>2.2799999999999947E-4</v>
      </c>
      <c r="AE234" s="64" t="str">
        <f t="shared" si="15"/>
        <v/>
      </c>
      <c r="AF234" s="63" t="str">
        <f>rel_cen!B234</f>
        <v/>
      </c>
      <c r="AG234" s="64" t="str">
        <f>rel_cen!C234</f>
        <v/>
      </c>
      <c r="AH234" s="64" t="str">
        <f>rel_cen!F234</f>
        <v/>
      </c>
      <c r="AI234" s="64" t="str">
        <f t="shared" si="16"/>
        <v/>
      </c>
    </row>
    <row r="235" spans="30:35" x14ac:dyDescent="0.25">
      <c r="AD235" s="66">
        <f t="shared" si="17"/>
        <v>2.2899999999999947E-4</v>
      </c>
      <c r="AE235" s="64" t="str">
        <f t="shared" si="15"/>
        <v/>
      </c>
      <c r="AF235" s="63" t="str">
        <f>rel_cen!B235</f>
        <v/>
      </c>
      <c r="AG235" s="64" t="str">
        <f>rel_cen!C235</f>
        <v/>
      </c>
      <c r="AH235" s="64" t="str">
        <f>rel_cen!F235</f>
        <v/>
      </c>
      <c r="AI235" s="64" t="str">
        <f t="shared" si="16"/>
        <v/>
      </c>
    </row>
    <row r="236" spans="30:35" x14ac:dyDescent="0.25">
      <c r="AD236" s="66">
        <f t="shared" si="17"/>
        <v>2.2999999999999946E-4</v>
      </c>
      <c r="AE236" s="64" t="str">
        <f t="shared" si="15"/>
        <v/>
      </c>
      <c r="AF236" s="63" t="str">
        <f>rel_cen!B236</f>
        <v/>
      </c>
      <c r="AG236" s="64" t="str">
        <f>rel_cen!C236</f>
        <v/>
      </c>
      <c r="AH236" s="64" t="str">
        <f>rel_cen!F236</f>
        <v/>
      </c>
      <c r="AI236" s="64" t="str">
        <f t="shared" si="16"/>
        <v/>
      </c>
    </row>
    <row r="237" spans="30:35" x14ac:dyDescent="0.25">
      <c r="AD237" s="66">
        <f t="shared" si="17"/>
        <v>2.3099999999999946E-4</v>
      </c>
      <c r="AE237" s="64" t="str">
        <f t="shared" si="15"/>
        <v/>
      </c>
      <c r="AF237" s="63" t="str">
        <f>rel_cen!B237</f>
        <v/>
      </c>
      <c r="AG237" s="64" t="str">
        <f>rel_cen!C237</f>
        <v/>
      </c>
      <c r="AH237" s="64" t="str">
        <f>rel_cen!F237</f>
        <v/>
      </c>
      <c r="AI237" s="64" t="str">
        <f t="shared" si="16"/>
        <v/>
      </c>
    </row>
    <row r="238" spans="30:35" x14ac:dyDescent="0.25">
      <c r="AD238" s="66">
        <f t="shared" si="17"/>
        <v>2.3199999999999946E-4</v>
      </c>
      <c r="AE238" s="64" t="str">
        <f t="shared" si="15"/>
        <v/>
      </c>
      <c r="AF238" s="63" t="str">
        <f>rel_cen!B238</f>
        <v/>
      </c>
      <c r="AG238" s="64" t="str">
        <f>rel_cen!C238</f>
        <v/>
      </c>
      <c r="AH238" s="64" t="str">
        <f>rel_cen!F238</f>
        <v/>
      </c>
      <c r="AI238" s="64" t="str">
        <f t="shared" si="16"/>
        <v/>
      </c>
    </row>
    <row r="239" spans="30:35" x14ac:dyDescent="0.25">
      <c r="AD239" s="66">
        <f t="shared" si="17"/>
        <v>2.3299999999999946E-4</v>
      </c>
      <c r="AE239" s="64" t="str">
        <f t="shared" si="15"/>
        <v/>
      </c>
      <c r="AF239" s="63" t="str">
        <f>rel_cen!B239</f>
        <v/>
      </c>
      <c r="AG239" s="64" t="str">
        <f>rel_cen!C239</f>
        <v/>
      </c>
      <c r="AH239" s="64" t="str">
        <f>rel_cen!F239</f>
        <v/>
      </c>
      <c r="AI239" s="64" t="str">
        <f t="shared" si="16"/>
        <v/>
      </c>
    </row>
    <row r="240" spans="30:35" x14ac:dyDescent="0.25">
      <c r="AD240" s="66">
        <f t="shared" si="17"/>
        <v>2.3399999999999945E-4</v>
      </c>
      <c r="AE240" s="64" t="str">
        <f t="shared" si="15"/>
        <v/>
      </c>
      <c r="AF240" s="63" t="str">
        <f>rel_cen!B240</f>
        <v/>
      </c>
      <c r="AG240" s="64" t="str">
        <f>rel_cen!C240</f>
        <v/>
      </c>
      <c r="AH240" s="64" t="str">
        <f>rel_cen!F240</f>
        <v/>
      </c>
      <c r="AI240" s="64" t="str">
        <f t="shared" si="16"/>
        <v/>
      </c>
    </row>
    <row r="241" spans="30:35" x14ac:dyDescent="0.25">
      <c r="AD241" s="66">
        <f t="shared" si="17"/>
        <v>2.3499999999999945E-4</v>
      </c>
      <c r="AE241" s="64" t="str">
        <f t="shared" si="15"/>
        <v/>
      </c>
      <c r="AF241" s="63" t="str">
        <f>rel_cen!B241</f>
        <v/>
      </c>
      <c r="AG241" s="64" t="str">
        <f>rel_cen!C241</f>
        <v/>
      </c>
      <c r="AH241" s="64" t="str">
        <f>rel_cen!F241</f>
        <v/>
      </c>
      <c r="AI241" s="64" t="str">
        <f t="shared" si="16"/>
        <v/>
      </c>
    </row>
    <row r="242" spans="30:35" x14ac:dyDescent="0.25">
      <c r="AD242" s="66">
        <f t="shared" si="17"/>
        <v>2.3599999999999945E-4</v>
      </c>
      <c r="AE242" s="64" t="str">
        <f t="shared" si="15"/>
        <v/>
      </c>
      <c r="AF242" s="63" t="str">
        <f>rel_cen!B242</f>
        <v/>
      </c>
      <c r="AG242" s="64" t="str">
        <f>rel_cen!C242</f>
        <v/>
      </c>
      <c r="AH242" s="64" t="str">
        <f>rel_cen!F242</f>
        <v/>
      </c>
      <c r="AI242" s="64" t="str">
        <f t="shared" si="16"/>
        <v/>
      </c>
    </row>
    <row r="243" spans="30:35" x14ac:dyDescent="0.25">
      <c r="AD243" s="66">
        <f t="shared" si="17"/>
        <v>2.3699999999999945E-4</v>
      </c>
      <c r="AE243" s="64" t="str">
        <f t="shared" si="15"/>
        <v/>
      </c>
      <c r="AF243" s="63" t="str">
        <f>rel_cen!B243</f>
        <v/>
      </c>
      <c r="AG243" s="64" t="str">
        <f>rel_cen!C243</f>
        <v/>
      </c>
      <c r="AH243" s="64" t="str">
        <f>rel_cen!F243</f>
        <v/>
      </c>
      <c r="AI243" s="64" t="str">
        <f t="shared" si="16"/>
        <v/>
      </c>
    </row>
    <row r="244" spans="30:35" x14ac:dyDescent="0.25">
      <c r="AD244" s="66">
        <f t="shared" si="17"/>
        <v>2.3799999999999944E-4</v>
      </c>
      <c r="AE244" s="64" t="str">
        <f t="shared" si="15"/>
        <v/>
      </c>
      <c r="AF244" s="63" t="str">
        <f>rel_cen!B244</f>
        <v/>
      </c>
      <c r="AG244" s="64" t="str">
        <f>rel_cen!C244</f>
        <v/>
      </c>
      <c r="AH244" s="64" t="str">
        <f>rel_cen!F244</f>
        <v/>
      </c>
      <c r="AI244" s="64" t="str">
        <f t="shared" si="16"/>
        <v/>
      </c>
    </row>
    <row r="245" spans="30:35" x14ac:dyDescent="0.25">
      <c r="AD245" s="66">
        <f t="shared" si="17"/>
        <v>2.3899999999999944E-4</v>
      </c>
      <c r="AE245" s="64" t="str">
        <f t="shared" si="15"/>
        <v/>
      </c>
      <c r="AF245" s="63" t="str">
        <f>rel_cen!B245</f>
        <v/>
      </c>
      <c r="AG245" s="64" t="str">
        <f>rel_cen!C245</f>
        <v/>
      </c>
      <c r="AH245" s="64" t="str">
        <f>rel_cen!F245</f>
        <v/>
      </c>
      <c r="AI245" s="64" t="str">
        <f t="shared" si="16"/>
        <v/>
      </c>
    </row>
    <row r="246" spans="30:35" x14ac:dyDescent="0.25">
      <c r="AD246" s="66">
        <f t="shared" si="17"/>
        <v>2.3999999999999944E-4</v>
      </c>
      <c r="AE246" s="64" t="str">
        <f t="shared" si="15"/>
        <v/>
      </c>
      <c r="AF246" s="63" t="str">
        <f>rel_cen!B246</f>
        <v/>
      </c>
      <c r="AG246" s="64" t="str">
        <f>rel_cen!C246</f>
        <v/>
      </c>
      <c r="AH246" s="64" t="str">
        <f>rel_cen!F246</f>
        <v/>
      </c>
      <c r="AI246" s="64" t="str">
        <f t="shared" si="16"/>
        <v/>
      </c>
    </row>
    <row r="247" spans="30:35" x14ac:dyDescent="0.25">
      <c r="AD247" s="66">
        <f t="shared" si="17"/>
        <v>2.4099999999999943E-4</v>
      </c>
      <c r="AE247" s="64" t="str">
        <f t="shared" si="15"/>
        <v/>
      </c>
      <c r="AF247" s="63" t="str">
        <f>rel_cen!B247</f>
        <v/>
      </c>
      <c r="AG247" s="64" t="str">
        <f>rel_cen!C247</f>
        <v/>
      </c>
      <c r="AH247" s="64" t="str">
        <f>rel_cen!F247</f>
        <v/>
      </c>
      <c r="AI247" s="64" t="str">
        <f t="shared" si="16"/>
        <v/>
      </c>
    </row>
    <row r="248" spans="30:35" x14ac:dyDescent="0.25">
      <c r="AD248" s="66">
        <f t="shared" si="17"/>
        <v>2.4199999999999943E-4</v>
      </c>
      <c r="AE248" s="64" t="str">
        <f t="shared" si="15"/>
        <v/>
      </c>
      <c r="AF248" s="63" t="str">
        <f>rel_cen!B248</f>
        <v/>
      </c>
      <c r="AG248" s="64" t="str">
        <f>rel_cen!C248</f>
        <v/>
      </c>
      <c r="AH248" s="64" t="str">
        <f>rel_cen!F248</f>
        <v/>
      </c>
      <c r="AI248" s="64" t="str">
        <f t="shared" si="16"/>
        <v/>
      </c>
    </row>
    <row r="249" spans="30:35" x14ac:dyDescent="0.25">
      <c r="AD249" s="66">
        <f t="shared" si="17"/>
        <v>2.4299999999999943E-4</v>
      </c>
      <c r="AE249" s="64" t="str">
        <f t="shared" si="15"/>
        <v/>
      </c>
      <c r="AF249" s="63" t="str">
        <f>rel_cen!B249</f>
        <v/>
      </c>
      <c r="AG249" s="64" t="str">
        <f>rel_cen!C249</f>
        <v/>
      </c>
      <c r="AH249" s="64" t="str">
        <f>rel_cen!F249</f>
        <v/>
      </c>
      <c r="AI249" s="64" t="str">
        <f t="shared" si="16"/>
        <v/>
      </c>
    </row>
    <row r="250" spans="30:35" x14ac:dyDescent="0.25">
      <c r="AD250" s="66">
        <f t="shared" si="17"/>
        <v>2.4399999999999943E-4</v>
      </c>
      <c r="AE250" s="64" t="str">
        <f t="shared" si="15"/>
        <v/>
      </c>
      <c r="AF250" s="63" t="str">
        <f>rel_cen!B250</f>
        <v/>
      </c>
      <c r="AG250" s="64" t="str">
        <f>rel_cen!C250</f>
        <v/>
      </c>
      <c r="AH250" s="64" t="str">
        <f>rel_cen!F250</f>
        <v/>
      </c>
      <c r="AI250" s="64" t="str">
        <f t="shared" si="16"/>
        <v/>
      </c>
    </row>
    <row r="251" spans="30:35" x14ac:dyDescent="0.25">
      <c r="AD251" s="66">
        <f t="shared" si="17"/>
        <v>2.4499999999999945E-4</v>
      </c>
      <c r="AE251" s="64" t="str">
        <f t="shared" si="15"/>
        <v/>
      </c>
      <c r="AF251" s="63" t="str">
        <f>rel_cen!B251</f>
        <v/>
      </c>
      <c r="AG251" s="64" t="str">
        <f>rel_cen!C251</f>
        <v/>
      </c>
      <c r="AH251" s="64" t="str">
        <f>rel_cen!F251</f>
        <v/>
      </c>
      <c r="AI251" s="64" t="str">
        <f t="shared" si="16"/>
        <v/>
      </c>
    </row>
    <row r="252" spans="30:35" x14ac:dyDescent="0.25">
      <c r="AD252" s="66">
        <f t="shared" si="17"/>
        <v>2.4599999999999947E-4</v>
      </c>
      <c r="AE252" s="64" t="str">
        <f t="shared" si="15"/>
        <v/>
      </c>
      <c r="AF252" s="63" t="str">
        <f>rel_cen!B252</f>
        <v/>
      </c>
      <c r="AG252" s="64" t="str">
        <f>rel_cen!C252</f>
        <v/>
      </c>
      <c r="AH252" s="64" t="str">
        <f>rel_cen!F252</f>
        <v/>
      </c>
      <c r="AI252" s="64" t="str">
        <f t="shared" si="16"/>
        <v/>
      </c>
    </row>
    <row r="253" spans="30:35" x14ac:dyDescent="0.25">
      <c r="AD253" s="66">
        <f t="shared" si="17"/>
        <v>2.469999999999995E-4</v>
      </c>
      <c r="AE253" s="64" t="str">
        <f t="shared" si="15"/>
        <v/>
      </c>
      <c r="AF253" s="63" t="str">
        <f>rel_cen!B253</f>
        <v/>
      </c>
      <c r="AG253" s="64" t="str">
        <f>rel_cen!C253</f>
        <v/>
      </c>
      <c r="AH253" s="64" t="str">
        <f>rel_cen!F253</f>
        <v/>
      </c>
      <c r="AI253" s="64" t="str">
        <f t="shared" si="16"/>
        <v/>
      </c>
    </row>
    <row r="254" spans="30:35" x14ac:dyDescent="0.25">
      <c r="AD254" s="66">
        <f t="shared" si="17"/>
        <v>2.4799999999999952E-4</v>
      </c>
      <c r="AE254" s="64" t="str">
        <f t="shared" si="15"/>
        <v/>
      </c>
      <c r="AF254" s="63" t="str">
        <f>rel_cen!B254</f>
        <v/>
      </c>
      <c r="AG254" s="64" t="str">
        <f>rel_cen!C254</f>
        <v/>
      </c>
      <c r="AH254" s="64" t="str">
        <f>rel_cen!F254</f>
        <v/>
      </c>
      <c r="AI254" s="64" t="str">
        <f t="shared" si="16"/>
        <v/>
      </c>
    </row>
    <row r="255" spans="30:35" x14ac:dyDescent="0.25">
      <c r="AD255" s="66">
        <f t="shared" si="17"/>
        <v>2.4899999999999955E-4</v>
      </c>
      <c r="AE255" s="64" t="str">
        <f t="shared" si="15"/>
        <v/>
      </c>
      <c r="AF255" s="63" t="str">
        <f>rel_cen!B255</f>
        <v/>
      </c>
      <c r="AG255" s="64" t="str">
        <f>rel_cen!C255</f>
        <v/>
      </c>
      <c r="AH255" s="64" t="str">
        <f>rel_cen!F255</f>
        <v/>
      </c>
      <c r="AI255" s="64" t="str">
        <f t="shared" si="16"/>
        <v/>
      </c>
    </row>
    <row r="256" spans="30:35" x14ac:dyDescent="0.25">
      <c r="AD256" s="66">
        <f t="shared" si="17"/>
        <v>2.4999999999999957E-4</v>
      </c>
      <c r="AE256" s="64" t="str">
        <f t="shared" si="15"/>
        <v/>
      </c>
      <c r="AF256" s="63" t="str">
        <f>rel_cen!B256</f>
        <v/>
      </c>
      <c r="AG256" s="64" t="str">
        <f>rel_cen!C256</f>
        <v/>
      </c>
      <c r="AH256" s="64" t="str">
        <f>rel_cen!F256</f>
        <v/>
      </c>
      <c r="AI256" s="64" t="str">
        <f t="shared" si="16"/>
        <v/>
      </c>
    </row>
    <row r="257" spans="30:35" x14ac:dyDescent="0.25">
      <c r="AD257" s="66">
        <f t="shared" si="17"/>
        <v>2.509999999999996E-4</v>
      </c>
      <c r="AE257" s="64" t="str">
        <f t="shared" si="15"/>
        <v/>
      </c>
      <c r="AF257" s="63" t="str">
        <f>rel_cen!B257</f>
        <v/>
      </c>
      <c r="AG257" s="64" t="str">
        <f>rel_cen!C257</f>
        <v/>
      </c>
      <c r="AH257" s="64" t="str">
        <f>rel_cen!F257</f>
        <v/>
      </c>
      <c r="AI257" s="64" t="str">
        <f t="shared" si="16"/>
        <v/>
      </c>
    </row>
    <row r="258" spans="30:35" x14ac:dyDescent="0.25">
      <c r="AD258" s="66">
        <f t="shared" si="17"/>
        <v>2.5199999999999962E-4</v>
      </c>
      <c r="AE258" s="64" t="str">
        <f t="shared" si="15"/>
        <v/>
      </c>
      <c r="AF258" s="63" t="str">
        <f>rel_cen!B258</f>
        <v/>
      </c>
      <c r="AG258" s="64" t="str">
        <f>rel_cen!C258</f>
        <v/>
      </c>
      <c r="AH258" s="64" t="str">
        <f>rel_cen!F258</f>
        <v/>
      </c>
      <c r="AI258" s="64" t="str">
        <f t="shared" si="16"/>
        <v/>
      </c>
    </row>
    <row r="259" spans="30:35" x14ac:dyDescent="0.25">
      <c r="AD259" s="66">
        <f t="shared" si="17"/>
        <v>2.5299999999999964E-4</v>
      </c>
      <c r="AE259" s="64" t="str">
        <f t="shared" si="15"/>
        <v/>
      </c>
      <c r="AF259" s="63" t="str">
        <f>rel_cen!B259</f>
        <v/>
      </c>
      <c r="AG259" s="64" t="str">
        <f>rel_cen!C259</f>
        <v/>
      </c>
      <c r="AH259" s="64" t="str">
        <f>rel_cen!F259</f>
        <v/>
      </c>
      <c r="AI259" s="64" t="str">
        <f t="shared" si="16"/>
        <v/>
      </c>
    </row>
    <row r="260" spans="30:35" x14ac:dyDescent="0.25">
      <c r="AD260" s="66">
        <f t="shared" si="17"/>
        <v>2.5399999999999967E-4</v>
      </c>
      <c r="AE260" s="64" t="str">
        <f t="shared" si="15"/>
        <v/>
      </c>
      <c r="AF260" s="63" t="str">
        <f>rel_cen!B260</f>
        <v/>
      </c>
      <c r="AG260" s="64" t="str">
        <f>rel_cen!C260</f>
        <v/>
      </c>
      <c r="AH260" s="64" t="str">
        <f>rel_cen!F260</f>
        <v/>
      </c>
      <c r="AI260" s="64" t="str">
        <f t="shared" si="16"/>
        <v/>
      </c>
    </row>
    <row r="261" spans="30:35" x14ac:dyDescent="0.25">
      <c r="AD261" s="66">
        <f t="shared" si="17"/>
        <v>2.5499999999999969E-4</v>
      </c>
      <c r="AE261" s="64" t="str">
        <f t="shared" si="15"/>
        <v/>
      </c>
      <c r="AF261" s="63" t="str">
        <f>rel_cen!B261</f>
        <v/>
      </c>
      <c r="AG261" s="64" t="str">
        <f>rel_cen!C261</f>
        <v/>
      </c>
      <c r="AH261" s="64" t="str">
        <f>rel_cen!F261</f>
        <v/>
      </c>
      <c r="AI261" s="64" t="str">
        <f t="shared" si="16"/>
        <v/>
      </c>
    </row>
    <row r="262" spans="30:35" x14ac:dyDescent="0.25">
      <c r="AD262" s="66">
        <f t="shared" si="17"/>
        <v>2.5599999999999972E-4</v>
      </c>
      <c r="AE262" s="64" t="str">
        <f t="shared" si="15"/>
        <v/>
      </c>
      <c r="AF262" s="63" t="str">
        <f>rel_cen!B262</f>
        <v/>
      </c>
      <c r="AG262" s="64" t="str">
        <f>rel_cen!C262</f>
        <v/>
      </c>
      <c r="AH262" s="64" t="str">
        <f>rel_cen!F262</f>
        <v/>
      </c>
      <c r="AI262" s="64" t="str">
        <f t="shared" si="16"/>
        <v/>
      </c>
    </row>
    <row r="263" spans="30:35" x14ac:dyDescent="0.25">
      <c r="AD263" s="66">
        <f t="shared" si="17"/>
        <v>2.5699999999999974E-4</v>
      </c>
      <c r="AE263" s="64" t="str">
        <f t="shared" si="15"/>
        <v/>
      </c>
      <c r="AF263" s="63" t="str">
        <f>rel_cen!B263</f>
        <v/>
      </c>
      <c r="AG263" s="64" t="str">
        <f>rel_cen!C263</f>
        <v/>
      </c>
      <c r="AH263" s="64" t="str">
        <f>rel_cen!F263</f>
        <v/>
      </c>
      <c r="AI263" s="64" t="str">
        <f t="shared" si="16"/>
        <v/>
      </c>
    </row>
    <row r="264" spans="30:35" x14ac:dyDescent="0.25">
      <c r="AD264" s="66">
        <f t="shared" si="17"/>
        <v>2.5799999999999977E-4</v>
      </c>
      <c r="AE264" s="64" t="str">
        <f t="shared" ref="AE264:AE327" si="18">IF(AF264="","",AD264+AI264)</f>
        <v/>
      </c>
      <c r="AF264" s="63" t="str">
        <f>rel_cen!B264</f>
        <v/>
      </c>
      <c r="AG264" s="64" t="str">
        <f>rel_cen!C264</f>
        <v/>
      </c>
      <c r="AH264" s="64" t="str">
        <f>rel_cen!F264</f>
        <v/>
      </c>
      <c r="AI264" s="64" t="str">
        <f t="shared" ref="AI264:AI327" si="19">IF(AG264="","",AG264*AH264)</f>
        <v/>
      </c>
    </row>
    <row r="265" spans="30:35" x14ac:dyDescent="0.25">
      <c r="AD265" s="66">
        <f t="shared" ref="AD265:AD328" si="20">AD264+$AD$7</f>
        <v>2.5899999999999979E-4</v>
      </c>
      <c r="AE265" s="64" t="str">
        <f t="shared" si="18"/>
        <v/>
      </c>
      <c r="AF265" s="63" t="str">
        <f>rel_cen!B265</f>
        <v/>
      </c>
      <c r="AG265" s="64" t="str">
        <f>rel_cen!C265</f>
        <v/>
      </c>
      <c r="AH265" s="64" t="str">
        <f>rel_cen!F265</f>
        <v/>
      </c>
      <c r="AI265" s="64" t="str">
        <f t="shared" si="19"/>
        <v/>
      </c>
    </row>
    <row r="266" spans="30:35" x14ac:dyDescent="0.25">
      <c r="AD266" s="66">
        <f t="shared" si="20"/>
        <v>2.5999999999999981E-4</v>
      </c>
      <c r="AE266" s="64" t="str">
        <f t="shared" si="18"/>
        <v/>
      </c>
      <c r="AF266" s="63" t="str">
        <f>rel_cen!B266</f>
        <v/>
      </c>
      <c r="AG266" s="64" t="str">
        <f>rel_cen!C266</f>
        <v/>
      </c>
      <c r="AH266" s="64" t="str">
        <f>rel_cen!F266</f>
        <v/>
      </c>
      <c r="AI266" s="64" t="str">
        <f t="shared" si="19"/>
        <v/>
      </c>
    </row>
    <row r="267" spans="30:35" x14ac:dyDescent="0.25">
      <c r="AD267" s="66">
        <f t="shared" si="20"/>
        <v>2.6099999999999984E-4</v>
      </c>
      <c r="AE267" s="64" t="str">
        <f t="shared" si="18"/>
        <v/>
      </c>
      <c r="AF267" s="63" t="str">
        <f>rel_cen!B267</f>
        <v/>
      </c>
      <c r="AG267" s="64" t="str">
        <f>rel_cen!C267</f>
        <v/>
      </c>
      <c r="AH267" s="64" t="str">
        <f>rel_cen!F267</f>
        <v/>
      </c>
      <c r="AI267" s="64" t="str">
        <f t="shared" si="19"/>
        <v/>
      </c>
    </row>
    <row r="268" spans="30:35" x14ac:dyDescent="0.25">
      <c r="AD268" s="66">
        <f t="shared" si="20"/>
        <v>2.6199999999999986E-4</v>
      </c>
      <c r="AE268" s="64" t="str">
        <f t="shared" si="18"/>
        <v/>
      </c>
      <c r="AF268" s="63" t="str">
        <f>rel_cen!B268</f>
        <v/>
      </c>
      <c r="AG268" s="64" t="str">
        <f>rel_cen!C268</f>
        <v/>
      </c>
      <c r="AH268" s="64" t="str">
        <f>rel_cen!F268</f>
        <v/>
      </c>
      <c r="AI268" s="64" t="str">
        <f t="shared" si="19"/>
        <v/>
      </c>
    </row>
    <row r="269" spans="30:35" x14ac:dyDescent="0.25">
      <c r="AD269" s="66">
        <f t="shared" si="20"/>
        <v>2.6299999999999989E-4</v>
      </c>
      <c r="AE269" s="64" t="str">
        <f t="shared" si="18"/>
        <v/>
      </c>
      <c r="AF269" s="63" t="str">
        <f>rel_cen!B269</f>
        <v/>
      </c>
      <c r="AG269" s="64" t="str">
        <f>rel_cen!C269</f>
        <v/>
      </c>
      <c r="AH269" s="64" t="str">
        <f>rel_cen!F269</f>
        <v/>
      </c>
      <c r="AI269" s="64" t="str">
        <f t="shared" si="19"/>
        <v/>
      </c>
    </row>
    <row r="270" spans="30:35" x14ac:dyDescent="0.25">
      <c r="AD270" s="66">
        <f t="shared" si="20"/>
        <v>2.6399999999999991E-4</v>
      </c>
      <c r="AE270" s="64" t="str">
        <f t="shared" si="18"/>
        <v/>
      </c>
      <c r="AF270" s="63" t="str">
        <f>rel_cen!B270</f>
        <v/>
      </c>
      <c r="AG270" s="64" t="str">
        <f>rel_cen!C270</f>
        <v/>
      </c>
      <c r="AH270" s="64" t="str">
        <f>rel_cen!F270</f>
        <v/>
      </c>
      <c r="AI270" s="64" t="str">
        <f t="shared" si="19"/>
        <v/>
      </c>
    </row>
    <row r="271" spans="30:35" x14ac:dyDescent="0.25">
      <c r="AD271" s="66">
        <f t="shared" si="20"/>
        <v>2.6499999999999994E-4</v>
      </c>
      <c r="AE271" s="64" t="str">
        <f t="shared" si="18"/>
        <v/>
      </c>
      <c r="AF271" s="63" t="str">
        <f>rel_cen!B271</f>
        <v/>
      </c>
      <c r="AG271" s="64" t="str">
        <f>rel_cen!C271</f>
        <v/>
      </c>
      <c r="AH271" s="64" t="str">
        <f>rel_cen!F271</f>
        <v/>
      </c>
      <c r="AI271" s="64" t="str">
        <f t="shared" si="19"/>
        <v/>
      </c>
    </row>
    <row r="272" spans="30:35" x14ac:dyDescent="0.25">
      <c r="AD272" s="66">
        <f t="shared" si="20"/>
        <v>2.6599999999999996E-4</v>
      </c>
      <c r="AE272" s="64" t="str">
        <f t="shared" si="18"/>
        <v/>
      </c>
      <c r="AF272" s="63" t="str">
        <f>rel_cen!B272</f>
        <v/>
      </c>
      <c r="AG272" s="64" t="str">
        <f>rel_cen!C272</f>
        <v/>
      </c>
      <c r="AH272" s="64" t="str">
        <f>rel_cen!F272</f>
        <v/>
      </c>
      <c r="AI272" s="64" t="str">
        <f t="shared" si="19"/>
        <v/>
      </c>
    </row>
    <row r="273" spans="30:35" x14ac:dyDescent="0.25">
      <c r="AD273" s="66">
        <f t="shared" si="20"/>
        <v>2.6699999999999998E-4</v>
      </c>
      <c r="AE273" s="64" t="str">
        <f t="shared" si="18"/>
        <v/>
      </c>
      <c r="AF273" s="63" t="str">
        <f>rel_cen!B273</f>
        <v/>
      </c>
      <c r="AG273" s="64" t="str">
        <f>rel_cen!C273</f>
        <v/>
      </c>
      <c r="AH273" s="64" t="str">
        <f>rel_cen!F273</f>
        <v/>
      </c>
      <c r="AI273" s="64" t="str">
        <f t="shared" si="19"/>
        <v/>
      </c>
    </row>
    <row r="274" spans="30:35" x14ac:dyDescent="0.25">
      <c r="AD274" s="66">
        <f t="shared" si="20"/>
        <v>2.6800000000000001E-4</v>
      </c>
      <c r="AE274" s="64" t="str">
        <f t="shared" si="18"/>
        <v/>
      </c>
      <c r="AF274" s="63" t="str">
        <f>rel_cen!B274</f>
        <v/>
      </c>
      <c r="AG274" s="64" t="str">
        <f>rel_cen!C274</f>
        <v/>
      </c>
      <c r="AH274" s="64" t="str">
        <f>rel_cen!F274</f>
        <v/>
      </c>
      <c r="AI274" s="64" t="str">
        <f t="shared" si="19"/>
        <v/>
      </c>
    </row>
    <row r="275" spans="30:35" x14ac:dyDescent="0.25">
      <c r="AD275" s="66">
        <f t="shared" si="20"/>
        <v>2.6900000000000003E-4</v>
      </c>
      <c r="AE275" s="64" t="str">
        <f t="shared" si="18"/>
        <v/>
      </c>
      <c r="AF275" s="63" t="str">
        <f>rel_cen!B275</f>
        <v/>
      </c>
      <c r="AG275" s="64" t="str">
        <f>rel_cen!C275</f>
        <v/>
      </c>
      <c r="AH275" s="64" t="str">
        <f>rel_cen!F275</f>
        <v/>
      </c>
      <c r="AI275" s="64" t="str">
        <f t="shared" si="19"/>
        <v/>
      </c>
    </row>
    <row r="276" spans="30:35" x14ac:dyDescent="0.25">
      <c r="AD276" s="66">
        <f t="shared" si="20"/>
        <v>2.7000000000000006E-4</v>
      </c>
      <c r="AE276" s="64" t="str">
        <f t="shared" si="18"/>
        <v/>
      </c>
      <c r="AF276" s="63" t="str">
        <f>rel_cen!B276</f>
        <v/>
      </c>
      <c r="AG276" s="64" t="str">
        <f>rel_cen!C276</f>
        <v/>
      </c>
      <c r="AH276" s="64" t="str">
        <f>rel_cen!F276</f>
        <v/>
      </c>
      <c r="AI276" s="64" t="str">
        <f t="shared" si="19"/>
        <v/>
      </c>
    </row>
    <row r="277" spans="30:35" x14ac:dyDescent="0.25">
      <c r="AD277" s="66">
        <f t="shared" si="20"/>
        <v>2.7100000000000008E-4</v>
      </c>
      <c r="AE277" s="64" t="str">
        <f t="shared" si="18"/>
        <v/>
      </c>
      <c r="AF277" s="63" t="str">
        <f>rel_cen!B277</f>
        <v/>
      </c>
      <c r="AG277" s="64" t="str">
        <f>rel_cen!C277</f>
        <v/>
      </c>
      <c r="AH277" s="64" t="str">
        <f>rel_cen!F277</f>
        <v/>
      </c>
      <c r="AI277" s="64" t="str">
        <f t="shared" si="19"/>
        <v/>
      </c>
    </row>
    <row r="278" spans="30:35" x14ac:dyDescent="0.25">
      <c r="AD278" s="66">
        <f t="shared" si="20"/>
        <v>2.7200000000000011E-4</v>
      </c>
      <c r="AE278" s="64" t="str">
        <f t="shared" si="18"/>
        <v/>
      </c>
      <c r="AF278" s="63" t="str">
        <f>rel_cen!B278</f>
        <v/>
      </c>
      <c r="AG278" s="64" t="str">
        <f>rel_cen!C278</f>
        <v/>
      </c>
      <c r="AH278" s="64" t="str">
        <f>rel_cen!F278</f>
        <v/>
      </c>
      <c r="AI278" s="64" t="str">
        <f t="shared" si="19"/>
        <v/>
      </c>
    </row>
    <row r="279" spans="30:35" x14ac:dyDescent="0.25">
      <c r="AD279" s="66">
        <f t="shared" si="20"/>
        <v>2.7300000000000013E-4</v>
      </c>
      <c r="AE279" s="64" t="str">
        <f t="shared" si="18"/>
        <v/>
      </c>
      <c r="AF279" s="63" t="str">
        <f>rel_cen!B279</f>
        <v/>
      </c>
      <c r="AG279" s="64" t="str">
        <f>rel_cen!C279</f>
        <v/>
      </c>
      <c r="AH279" s="64" t="str">
        <f>rel_cen!F279</f>
        <v/>
      </c>
      <c r="AI279" s="64" t="str">
        <f t="shared" si="19"/>
        <v/>
      </c>
    </row>
    <row r="280" spans="30:35" x14ac:dyDescent="0.25">
      <c r="AD280" s="66">
        <f t="shared" si="20"/>
        <v>2.7400000000000015E-4</v>
      </c>
      <c r="AE280" s="64" t="str">
        <f t="shared" si="18"/>
        <v/>
      </c>
      <c r="AF280" s="63" t="str">
        <f>rel_cen!B280</f>
        <v/>
      </c>
      <c r="AG280" s="64" t="str">
        <f>rel_cen!C280</f>
        <v/>
      </c>
      <c r="AH280" s="64" t="str">
        <f>rel_cen!F280</f>
        <v/>
      </c>
      <c r="AI280" s="64" t="str">
        <f t="shared" si="19"/>
        <v/>
      </c>
    </row>
    <row r="281" spans="30:35" x14ac:dyDescent="0.25">
      <c r="AD281" s="66">
        <f t="shared" si="20"/>
        <v>2.7500000000000018E-4</v>
      </c>
      <c r="AE281" s="64" t="str">
        <f t="shared" si="18"/>
        <v/>
      </c>
      <c r="AF281" s="63" t="str">
        <f>rel_cen!B281</f>
        <v/>
      </c>
      <c r="AG281" s="64" t="str">
        <f>rel_cen!C281</f>
        <v/>
      </c>
      <c r="AH281" s="64" t="str">
        <f>rel_cen!F281</f>
        <v/>
      </c>
      <c r="AI281" s="64" t="str">
        <f t="shared" si="19"/>
        <v/>
      </c>
    </row>
    <row r="282" spans="30:35" x14ac:dyDescent="0.25">
      <c r="AD282" s="66">
        <f t="shared" si="20"/>
        <v>2.760000000000002E-4</v>
      </c>
      <c r="AE282" s="64" t="str">
        <f t="shared" si="18"/>
        <v/>
      </c>
      <c r="AF282" s="63" t="str">
        <f>rel_cen!B282</f>
        <v/>
      </c>
      <c r="AG282" s="64" t="str">
        <f>rel_cen!C282</f>
        <v/>
      </c>
      <c r="AH282" s="64" t="str">
        <f>rel_cen!F282</f>
        <v/>
      </c>
      <c r="AI282" s="64" t="str">
        <f t="shared" si="19"/>
        <v/>
      </c>
    </row>
    <row r="283" spans="30:35" x14ac:dyDescent="0.25">
      <c r="AD283" s="66">
        <f t="shared" si="20"/>
        <v>2.7700000000000023E-4</v>
      </c>
      <c r="AE283" s="64" t="str">
        <f t="shared" si="18"/>
        <v/>
      </c>
      <c r="AF283" s="63" t="str">
        <f>rel_cen!B283</f>
        <v/>
      </c>
      <c r="AG283" s="64" t="str">
        <f>rel_cen!C283</f>
        <v/>
      </c>
      <c r="AH283" s="64" t="str">
        <f>rel_cen!F283</f>
        <v/>
      </c>
      <c r="AI283" s="64" t="str">
        <f t="shared" si="19"/>
        <v/>
      </c>
    </row>
    <row r="284" spans="30:35" x14ac:dyDescent="0.25">
      <c r="AD284" s="66">
        <f t="shared" si="20"/>
        <v>2.7800000000000025E-4</v>
      </c>
      <c r="AE284" s="64" t="str">
        <f t="shared" si="18"/>
        <v/>
      </c>
      <c r="AF284" s="63" t="str">
        <f>rel_cen!B284</f>
        <v/>
      </c>
      <c r="AG284" s="64" t="str">
        <f>rel_cen!C284</f>
        <v/>
      </c>
      <c r="AH284" s="64" t="str">
        <f>rel_cen!F284</f>
        <v/>
      </c>
      <c r="AI284" s="64" t="str">
        <f t="shared" si="19"/>
        <v/>
      </c>
    </row>
    <row r="285" spans="30:35" x14ac:dyDescent="0.25">
      <c r="AD285" s="66">
        <f t="shared" si="20"/>
        <v>2.7900000000000028E-4</v>
      </c>
      <c r="AE285" s="64" t="str">
        <f t="shared" si="18"/>
        <v/>
      </c>
      <c r="AF285" s="63" t="str">
        <f>rel_cen!B285</f>
        <v/>
      </c>
      <c r="AG285" s="64" t="str">
        <f>rel_cen!C285</f>
        <v/>
      </c>
      <c r="AH285" s="64" t="str">
        <f>rel_cen!F285</f>
        <v/>
      </c>
      <c r="AI285" s="64" t="str">
        <f t="shared" si="19"/>
        <v/>
      </c>
    </row>
    <row r="286" spans="30:35" x14ac:dyDescent="0.25">
      <c r="AD286" s="66">
        <f t="shared" si="20"/>
        <v>2.800000000000003E-4</v>
      </c>
      <c r="AE286" s="64" t="str">
        <f t="shared" si="18"/>
        <v/>
      </c>
      <c r="AF286" s="63" t="str">
        <f>rel_cen!B286</f>
        <v/>
      </c>
      <c r="AG286" s="64" t="str">
        <f>rel_cen!C286</f>
        <v/>
      </c>
      <c r="AH286" s="64" t="str">
        <f>rel_cen!F286</f>
        <v/>
      </c>
      <c r="AI286" s="64" t="str">
        <f t="shared" si="19"/>
        <v/>
      </c>
    </row>
    <row r="287" spans="30:35" x14ac:dyDescent="0.25">
      <c r="AD287" s="66">
        <f t="shared" si="20"/>
        <v>2.8100000000000033E-4</v>
      </c>
      <c r="AE287" s="64" t="str">
        <f t="shared" si="18"/>
        <v/>
      </c>
      <c r="AF287" s="63" t="str">
        <f>rel_cen!B287</f>
        <v/>
      </c>
      <c r="AG287" s="64" t="str">
        <f>rel_cen!C287</f>
        <v/>
      </c>
      <c r="AH287" s="64" t="str">
        <f>rel_cen!F287</f>
        <v/>
      </c>
      <c r="AI287" s="64" t="str">
        <f t="shared" si="19"/>
        <v/>
      </c>
    </row>
    <row r="288" spans="30:35" x14ac:dyDescent="0.25">
      <c r="AD288" s="66">
        <f t="shared" si="20"/>
        <v>2.8200000000000035E-4</v>
      </c>
      <c r="AE288" s="64" t="str">
        <f t="shared" si="18"/>
        <v/>
      </c>
      <c r="AF288" s="63" t="str">
        <f>rel_cen!B288</f>
        <v/>
      </c>
      <c r="AG288" s="64" t="str">
        <f>rel_cen!C288</f>
        <v/>
      </c>
      <c r="AH288" s="64" t="str">
        <f>rel_cen!F288</f>
        <v/>
      </c>
      <c r="AI288" s="64" t="str">
        <f t="shared" si="19"/>
        <v/>
      </c>
    </row>
    <row r="289" spans="30:35" x14ac:dyDescent="0.25">
      <c r="AD289" s="66">
        <f t="shared" si="20"/>
        <v>2.8300000000000037E-4</v>
      </c>
      <c r="AE289" s="64" t="str">
        <f t="shared" si="18"/>
        <v/>
      </c>
      <c r="AF289" s="63" t="str">
        <f>rel_cen!B289</f>
        <v/>
      </c>
      <c r="AG289" s="64" t="str">
        <f>rel_cen!C289</f>
        <v/>
      </c>
      <c r="AH289" s="64" t="str">
        <f>rel_cen!F289</f>
        <v/>
      </c>
      <c r="AI289" s="64" t="str">
        <f t="shared" si="19"/>
        <v/>
      </c>
    </row>
    <row r="290" spans="30:35" x14ac:dyDescent="0.25">
      <c r="AD290" s="66">
        <f t="shared" si="20"/>
        <v>2.840000000000004E-4</v>
      </c>
      <c r="AE290" s="64" t="str">
        <f t="shared" si="18"/>
        <v/>
      </c>
      <c r="AF290" s="63" t="str">
        <f>rel_cen!B290</f>
        <v/>
      </c>
      <c r="AG290" s="64" t="str">
        <f>rel_cen!C290</f>
        <v/>
      </c>
      <c r="AH290" s="64" t="str">
        <f>rel_cen!F290</f>
        <v/>
      </c>
      <c r="AI290" s="64" t="str">
        <f t="shared" si="19"/>
        <v/>
      </c>
    </row>
    <row r="291" spans="30:35" x14ac:dyDescent="0.25">
      <c r="AD291" s="66">
        <f t="shared" si="20"/>
        <v>2.8500000000000042E-4</v>
      </c>
      <c r="AE291" s="64" t="str">
        <f t="shared" si="18"/>
        <v/>
      </c>
      <c r="AF291" s="63" t="str">
        <f>rel_cen!B291</f>
        <v/>
      </c>
      <c r="AG291" s="64" t="str">
        <f>rel_cen!C291</f>
        <v/>
      </c>
      <c r="AH291" s="64" t="str">
        <f>rel_cen!F291</f>
        <v/>
      </c>
      <c r="AI291" s="64" t="str">
        <f t="shared" si="19"/>
        <v/>
      </c>
    </row>
    <row r="292" spans="30:35" x14ac:dyDescent="0.25">
      <c r="AD292" s="66">
        <f t="shared" si="20"/>
        <v>2.8600000000000045E-4</v>
      </c>
      <c r="AE292" s="64" t="str">
        <f t="shared" si="18"/>
        <v/>
      </c>
      <c r="AF292" s="63" t="str">
        <f>rel_cen!B292</f>
        <v/>
      </c>
      <c r="AG292" s="64" t="str">
        <f>rel_cen!C292</f>
        <v/>
      </c>
      <c r="AH292" s="64" t="str">
        <f>rel_cen!F292</f>
        <v/>
      </c>
      <c r="AI292" s="64" t="str">
        <f t="shared" si="19"/>
        <v/>
      </c>
    </row>
    <row r="293" spans="30:35" x14ac:dyDescent="0.25">
      <c r="AD293" s="66">
        <f t="shared" si="20"/>
        <v>2.8700000000000047E-4</v>
      </c>
      <c r="AE293" s="64" t="str">
        <f t="shared" si="18"/>
        <v/>
      </c>
      <c r="AF293" s="63" t="str">
        <f>rel_cen!B293</f>
        <v/>
      </c>
      <c r="AG293" s="64" t="str">
        <f>rel_cen!C293</f>
        <v/>
      </c>
      <c r="AH293" s="64" t="str">
        <f>rel_cen!F293</f>
        <v/>
      </c>
      <c r="AI293" s="64" t="str">
        <f t="shared" si="19"/>
        <v/>
      </c>
    </row>
    <row r="294" spans="30:35" x14ac:dyDescent="0.25">
      <c r="AD294" s="66">
        <f t="shared" si="20"/>
        <v>2.880000000000005E-4</v>
      </c>
      <c r="AE294" s="64" t="str">
        <f t="shared" si="18"/>
        <v/>
      </c>
      <c r="AF294" s="63" t="str">
        <f>rel_cen!B294</f>
        <v/>
      </c>
      <c r="AG294" s="64" t="str">
        <f>rel_cen!C294</f>
        <v/>
      </c>
      <c r="AH294" s="64" t="str">
        <f>rel_cen!F294</f>
        <v/>
      </c>
      <c r="AI294" s="64" t="str">
        <f t="shared" si="19"/>
        <v/>
      </c>
    </row>
    <row r="295" spans="30:35" x14ac:dyDescent="0.25">
      <c r="AD295" s="66">
        <f t="shared" si="20"/>
        <v>2.8900000000000052E-4</v>
      </c>
      <c r="AE295" s="64" t="str">
        <f t="shared" si="18"/>
        <v/>
      </c>
      <c r="AF295" s="63" t="str">
        <f>rel_cen!B295</f>
        <v/>
      </c>
      <c r="AG295" s="64" t="str">
        <f>rel_cen!C295</f>
        <v/>
      </c>
      <c r="AH295" s="64" t="str">
        <f>rel_cen!F295</f>
        <v/>
      </c>
      <c r="AI295" s="64" t="str">
        <f t="shared" si="19"/>
        <v/>
      </c>
    </row>
    <row r="296" spans="30:35" x14ac:dyDescent="0.25">
      <c r="AD296" s="66">
        <f t="shared" si="20"/>
        <v>2.9000000000000054E-4</v>
      </c>
      <c r="AE296" s="64" t="str">
        <f t="shared" si="18"/>
        <v/>
      </c>
      <c r="AF296" s="63" t="str">
        <f>rel_cen!B296</f>
        <v/>
      </c>
      <c r="AG296" s="64" t="str">
        <f>rel_cen!C296</f>
        <v/>
      </c>
      <c r="AH296" s="64" t="str">
        <f>rel_cen!F296</f>
        <v/>
      </c>
      <c r="AI296" s="64" t="str">
        <f t="shared" si="19"/>
        <v/>
      </c>
    </row>
    <row r="297" spans="30:35" x14ac:dyDescent="0.25">
      <c r="AD297" s="66">
        <f t="shared" si="20"/>
        <v>2.9100000000000057E-4</v>
      </c>
      <c r="AE297" s="64" t="str">
        <f t="shared" si="18"/>
        <v/>
      </c>
      <c r="AF297" s="63" t="str">
        <f>rel_cen!B297</f>
        <v/>
      </c>
      <c r="AG297" s="64" t="str">
        <f>rel_cen!C297</f>
        <v/>
      </c>
      <c r="AH297" s="64" t="str">
        <f>rel_cen!F297</f>
        <v/>
      </c>
      <c r="AI297" s="64" t="str">
        <f t="shared" si="19"/>
        <v/>
      </c>
    </row>
    <row r="298" spans="30:35" x14ac:dyDescent="0.25">
      <c r="AD298" s="66">
        <f t="shared" si="20"/>
        <v>2.9200000000000059E-4</v>
      </c>
      <c r="AE298" s="64" t="str">
        <f t="shared" si="18"/>
        <v/>
      </c>
      <c r="AF298" s="63" t="str">
        <f>rel_cen!B298</f>
        <v/>
      </c>
      <c r="AG298" s="64" t="str">
        <f>rel_cen!C298</f>
        <v/>
      </c>
      <c r="AH298" s="64" t="str">
        <f>rel_cen!F298</f>
        <v/>
      </c>
      <c r="AI298" s="64" t="str">
        <f t="shared" si="19"/>
        <v/>
      </c>
    </row>
    <row r="299" spans="30:35" x14ac:dyDescent="0.25">
      <c r="AD299" s="66">
        <f t="shared" si="20"/>
        <v>2.9300000000000062E-4</v>
      </c>
      <c r="AE299" s="64" t="str">
        <f t="shared" si="18"/>
        <v/>
      </c>
      <c r="AF299" s="63" t="str">
        <f>rel_cen!B299</f>
        <v/>
      </c>
      <c r="AG299" s="64" t="str">
        <f>rel_cen!C299</f>
        <v/>
      </c>
      <c r="AH299" s="64" t="str">
        <f>rel_cen!F299</f>
        <v/>
      </c>
      <c r="AI299" s="64" t="str">
        <f t="shared" si="19"/>
        <v/>
      </c>
    </row>
    <row r="300" spans="30:35" x14ac:dyDescent="0.25">
      <c r="AD300" s="66">
        <f t="shared" si="20"/>
        <v>2.9400000000000064E-4</v>
      </c>
      <c r="AE300" s="64" t="str">
        <f t="shared" si="18"/>
        <v/>
      </c>
      <c r="AF300" s="63" t="str">
        <f>rel_cen!B300</f>
        <v/>
      </c>
      <c r="AG300" s="64" t="str">
        <f>rel_cen!C300</f>
        <v/>
      </c>
      <c r="AH300" s="64" t="str">
        <f>rel_cen!F300</f>
        <v/>
      </c>
      <c r="AI300" s="64" t="str">
        <f t="shared" si="19"/>
        <v/>
      </c>
    </row>
    <row r="301" spans="30:35" x14ac:dyDescent="0.25">
      <c r="AD301" s="66">
        <f t="shared" si="20"/>
        <v>2.9500000000000067E-4</v>
      </c>
      <c r="AE301" s="64" t="str">
        <f t="shared" si="18"/>
        <v/>
      </c>
      <c r="AF301" s="63" t="str">
        <f>rel_cen!B301</f>
        <v/>
      </c>
      <c r="AG301" s="64" t="str">
        <f>rel_cen!C301</f>
        <v/>
      </c>
      <c r="AH301" s="64" t="str">
        <f>rel_cen!F301</f>
        <v/>
      </c>
      <c r="AI301" s="64" t="str">
        <f t="shared" si="19"/>
        <v/>
      </c>
    </row>
    <row r="302" spans="30:35" x14ac:dyDescent="0.25">
      <c r="AD302" s="66">
        <f t="shared" si="20"/>
        <v>2.9600000000000069E-4</v>
      </c>
      <c r="AE302" s="64" t="str">
        <f t="shared" si="18"/>
        <v/>
      </c>
      <c r="AF302" s="63" t="str">
        <f>rel_cen!B302</f>
        <v/>
      </c>
      <c r="AG302" s="64" t="str">
        <f>rel_cen!C302</f>
        <v/>
      </c>
      <c r="AH302" s="64" t="str">
        <f>rel_cen!F302</f>
        <v/>
      </c>
      <c r="AI302" s="64" t="str">
        <f t="shared" si="19"/>
        <v/>
      </c>
    </row>
    <row r="303" spans="30:35" x14ac:dyDescent="0.25">
      <c r="AD303" s="66">
        <f t="shared" si="20"/>
        <v>2.9700000000000071E-4</v>
      </c>
      <c r="AE303" s="64" t="str">
        <f t="shared" si="18"/>
        <v/>
      </c>
      <c r="AF303" s="63" t="str">
        <f>rel_cen!B303</f>
        <v/>
      </c>
      <c r="AG303" s="64" t="str">
        <f>rel_cen!C303</f>
        <v/>
      </c>
      <c r="AH303" s="64" t="str">
        <f>rel_cen!F303</f>
        <v/>
      </c>
      <c r="AI303" s="64" t="str">
        <f t="shared" si="19"/>
        <v/>
      </c>
    </row>
    <row r="304" spans="30:35" x14ac:dyDescent="0.25">
      <c r="AD304" s="66">
        <f t="shared" si="20"/>
        <v>2.9800000000000074E-4</v>
      </c>
      <c r="AE304" s="64" t="str">
        <f t="shared" si="18"/>
        <v/>
      </c>
      <c r="AF304" s="63" t="str">
        <f>rel_cen!B304</f>
        <v/>
      </c>
      <c r="AG304" s="64" t="str">
        <f>rel_cen!C304</f>
        <v/>
      </c>
      <c r="AH304" s="64" t="str">
        <f>rel_cen!F304</f>
        <v/>
      </c>
      <c r="AI304" s="64" t="str">
        <f t="shared" si="19"/>
        <v/>
      </c>
    </row>
    <row r="305" spans="30:35" x14ac:dyDescent="0.25">
      <c r="AD305" s="66">
        <f t="shared" si="20"/>
        <v>2.9900000000000076E-4</v>
      </c>
      <c r="AE305" s="64" t="str">
        <f t="shared" si="18"/>
        <v/>
      </c>
      <c r="AF305" s="63" t="str">
        <f>rel_cen!B305</f>
        <v/>
      </c>
      <c r="AG305" s="64" t="str">
        <f>rel_cen!C305</f>
        <v/>
      </c>
      <c r="AH305" s="64" t="str">
        <f>rel_cen!F305</f>
        <v/>
      </c>
      <c r="AI305" s="64" t="str">
        <f t="shared" si="19"/>
        <v/>
      </c>
    </row>
    <row r="306" spans="30:35" x14ac:dyDescent="0.25">
      <c r="AD306" s="66">
        <f t="shared" si="20"/>
        <v>3.0000000000000079E-4</v>
      </c>
      <c r="AE306" s="64" t="str">
        <f t="shared" si="18"/>
        <v/>
      </c>
      <c r="AF306" s="63" t="str">
        <f>rel_cen!B306</f>
        <v/>
      </c>
      <c r="AG306" s="64" t="str">
        <f>rel_cen!C306</f>
        <v/>
      </c>
      <c r="AH306" s="64" t="str">
        <f>rel_cen!F306</f>
        <v/>
      </c>
      <c r="AI306" s="64" t="str">
        <f t="shared" si="19"/>
        <v/>
      </c>
    </row>
    <row r="307" spans="30:35" x14ac:dyDescent="0.25">
      <c r="AD307" s="66">
        <f t="shared" si="20"/>
        <v>3.0100000000000081E-4</v>
      </c>
      <c r="AE307" s="64" t="str">
        <f t="shared" si="18"/>
        <v/>
      </c>
      <c r="AF307" s="63" t="str">
        <f>rel_cen!B307</f>
        <v/>
      </c>
      <c r="AG307" s="64" t="str">
        <f>rel_cen!C307</f>
        <v/>
      </c>
      <c r="AH307" s="64" t="str">
        <f>rel_cen!F307</f>
        <v/>
      </c>
      <c r="AI307" s="64" t="str">
        <f t="shared" si="19"/>
        <v/>
      </c>
    </row>
    <row r="308" spans="30:35" x14ac:dyDescent="0.25">
      <c r="AD308" s="66">
        <f t="shared" si="20"/>
        <v>3.0200000000000084E-4</v>
      </c>
      <c r="AE308" s="64" t="str">
        <f t="shared" si="18"/>
        <v/>
      </c>
      <c r="AF308" s="63" t="str">
        <f>rel_cen!B308</f>
        <v/>
      </c>
      <c r="AG308" s="64" t="str">
        <f>rel_cen!C308</f>
        <v/>
      </c>
      <c r="AH308" s="64" t="str">
        <f>rel_cen!F308</f>
        <v/>
      </c>
      <c r="AI308" s="64" t="str">
        <f t="shared" si="19"/>
        <v/>
      </c>
    </row>
    <row r="309" spans="30:35" x14ac:dyDescent="0.25">
      <c r="AD309" s="66">
        <f t="shared" si="20"/>
        <v>3.0300000000000086E-4</v>
      </c>
      <c r="AE309" s="64" t="str">
        <f t="shared" si="18"/>
        <v/>
      </c>
      <c r="AF309" s="63" t="str">
        <f>rel_cen!B309</f>
        <v/>
      </c>
      <c r="AG309" s="64" t="str">
        <f>rel_cen!C309</f>
        <v/>
      </c>
      <c r="AH309" s="64" t="str">
        <f>rel_cen!F309</f>
        <v/>
      </c>
      <c r="AI309" s="64" t="str">
        <f t="shared" si="19"/>
        <v/>
      </c>
    </row>
    <row r="310" spans="30:35" x14ac:dyDescent="0.25">
      <c r="AD310" s="66">
        <f t="shared" si="20"/>
        <v>3.0400000000000088E-4</v>
      </c>
      <c r="AE310" s="64" t="str">
        <f t="shared" si="18"/>
        <v/>
      </c>
      <c r="AF310" s="63" t="str">
        <f>rel_cen!B310</f>
        <v/>
      </c>
      <c r="AG310" s="64" t="str">
        <f>rel_cen!C310</f>
        <v/>
      </c>
      <c r="AH310" s="64" t="str">
        <f>rel_cen!F310</f>
        <v/>
      </c>
      <c r="AI310" s="64" t="str">
        <f t="shared" si="19"/>
        <v/>
      </c>
    </row>
    <row r="311" spans="30:35" x14ac:dyDescent="0.25">
      <c r="AD311" s="66">
        <f t="shared" si="20"/>
        <v>3.0500000000000091E-4</v>
      </c>
      <c r="AE311" s="64" t="str">
        <f t="shared" si="18"/>
        <v/>
      </c>
      <c r="AF311" s="63" t="str">
        <f>rel_cen!B311</f>
        <v/>
      </c>
      <c r="AG311" s="64" t="str">
        <f>rel_cen!C311</f>
        <v/>
      </c>
      <c r="AH311" s="64" t="str">
        <f>rel_cen!F311</f>
        <v/>
      </c>
      <c r="AI311" s="64" t="str">
        <f t="shared" si="19"/>
        <v/>
      </c>
    </row>
    <row r="312" spans="30:35" x14ac:dyDescent="0.25">
      <c r="AD312" s="66">
        <f t="shared" si="20"/>
        <v>3.0600000000000093E-4</v>
      </c>
      <c r="AE312" s="64" t="str">
        <f t="shared" si="18"/>
        <v/>
      </c>
      <c r="AF312" s="63" t="str">
        <f>rel_cen!B312</f>
        <v/>
      </c>
      <c r="AG312" s="64" t="str">
        <f>rel_cen!C312</f>
        <v/>
      </c>
      <c r="AH312" s="64" t="str">
        <f>rel_cen!F312</f>
        <v/>
      </c>
      <c r="AI312" s="64" t="str">
        <f t="shared" si="19"/>
        <v/>
      </c>
    </row>
    <row r="313" spans="30:35" x14ac:dyDescent="0.25">
      <c r="AD313" s="66">
        <f t="shared" si="20"/>
        <v>3.0700000000000096E-4</v>
      </c>
      <c r="AE313" s="64" t="str">
        <f t="shared" si="18"/>
        <v/>
      </c>
      <c r="AF313" s="63" t="str">
        <f>rel_cen!B313</f>
        <v/>
      </c>
      <c r="AG313" s="64" t="str">
        <f>rel_cen!C313</f>
        <v/>
      </c>
      <c r="AH313" s="64" t="str">
        <f>rel_cen!F313</f>
        <v/>
      </c>
      <c r="AI313" s="64" t="str">
        <f t="shared" si="19"/>
        <v/>
      </c>
    </row>
    <row r="314" spans="30:35" x14ac:dyDescent="0.25">
      <c r="AD314" s="66">
        <f t="shared" si="20"/>
        <v>3.0800000000000098E-4</v>
      </c>
      <c r="AE314" s="64" t="str">
        <f t="shared" si="18"/>
        <v/>
      </c>
      <c r="AF314" s="63" t="str">
        <f>rel_cen!B314</f>
        <v/>
      </c>
      <c r="AG314" s="64" t="str">
        <f>rel_cen!C314</f>
        <v/>
      </c>
      <c r="AH314" s="64" t="str">
        <f>rel_cen!F314</f>
        <v/>
      </c>
      <c r="AI314" s="64" t="str">
        <f t="shared" si="19"/>
        <v/>
      </c>
    </row>
    <row r="315" spans="30:35" x14ac:dyDescent="0.25">
      <c r="AD315" s="66">
        <f t="shared" si="20"/>
        <v>3.0900000000000101E-4</v>
      </c>
      <c r="AE315" s="64" t="str">
        <f t="shared" si="18"/>
        <v/>
      </c>
      <c r="AF315" s="63" t="str">
        <f>rel_cen!B315</f>
        <v/>
      </c>
      <c r="AG315" s="64" t="str">
        <f>rel_cen!C315</f>
        <v/>
      </c>
      <c r="AH315" s="64" t="str">
        <f>rel_cen!F315</f>
        <v/>
      </c>
      <c r="AI315" s="64" t="str">
        <f t="shared" si="19"/>
        <v/>
      </c>
    </row>
    <row r="316" spans="30:35" x14ac:dyDescent="0.25">
      <c r="AD316" s="66">
        <f t="shared" si="20"/>
        <v>3.1000000000000103E-4</v>
      </c>
      <c r="AE316" s="64" t="str">
        <f t="shared" si="18"/>
        <v/>
      </c>
      <c r="AF316" s="63" t="str">
        <f>rel_cen!B316</f>
        <v/>
      </c>
      <c r="AG316" s="64" t="str">
        <f>rel_cen!C316</f>
        <v/>
      </c>
      <c r="AH316" s="64" t="str">
        <f>rel_cen!F316</f>
        <v/>
      </c>
      <c r="AI316" s="64" t="str">
        <f t="shared" si="19"/>
        <v/>
      </c>
    </row>
    <row r="317" spans="30:35" x14ac:dyDescent="0.25">
      <c r="AD317" s="66">
        <f t="shared" si="20"/>
        <v>3.1100000000000105E-4</v>
      </c>
      <c r="AE317" s="64" t="str">
        <f t="shared" si="18"/>
        <v/>
      </c>
      <c r="AF317" s="63" t="str">
        <f>rel_cen!B317</f>
        <v/>
      </c>
      <c r="AG317" s="64" t="str">
        <f>rel_cen!C317</f>
        <v/>
      </c>
      <c r="AH317" s="64" t="str">
        <f>rel_cen!F317</f>
        <v/>
      </c>
      <c r="AI317" s="64" t="str">
        <f t="shared" si="19"/>
        <v/>
      </c>
    </row>
    <row r="318" spans="30:35" x14ac:dyDescent="0.25">
      <c r="AD318" s="66">
        <f t="shared" si="20"/>
        <v>3.1200000000000108E-4</v>
      </c>
      <c r="AE318" s="64" t="str">
        <f t="shared" si="18"/>
        <v/>
      </c>
      <c r="AF318" s="63" t="str">
        <f>rel_cen!B318</f>
        <v/>
      </c>
      <c r="AG318" s="64" t="str">
        <f>rel_cen!C318</f>
        <v/>
      </c>
      <c r="AH318" s="64" t="str">
        <f>rel_cen!F318</f>
        <v/>
      </c>
      <c r="AI318" s="64" t="str">
        <f t="shared" si="19"/>
        <v/>
      </c>
    </row>
    <row r="319" spans="30:35" x14ac:dyDescent="0.25">
      <c r="AD319" s="66">
        <f t="shared" si="20"/>
        <v>3.130000000000011E-4</v>
      </c>
      <c r="AE319" s="64" t="str">
        <f t="shared" si="18"/>
        <v/>
      </c>
      <c r="AF319" s="63" t="str">
        <f>rel_cen!B319</f>
        <v/>
      </c>
      <c r="AG319" s="64" t="str">
        <f>rel_cen!C319</f>
        <v/>
      </c>
      <c r="AH319" s="64" t="str">
        <f>rel_cen!F319</f>
        <v/>
      </c>
      <c r="AI319" s="64" t="str">
        <f t="shared" si="19"/>
        <v/>
      </c>
    </row>
    <row r="320" spans="30:35" x14ac:dyDescent="0.25">
      <c r="AD320" s="66">
        <f t="shared" si="20"/>
        <v>3.1400000000000113E-4</v>
      </c>
      <c r="AE320" s="64" t="str">
        <f t="shared" si="18"/>
        <v/>
      </c>
      <c r="AF320" s="63" t="str">
        <f>rel_cen!B320</f>
        <v/>
      </c>
      <c r="AG320" s="64" t="str">
        <f>rel_cen!C320</f>
        <v/>
      </c>
      <c r="AH320" s="64" t="str">
        <f>rel_cen!F320</f>
        <v/>
      </c>
      <c r="AI320" s="64" t="str">
        <f t="shared" si="19"/>
        <v/>
      </c>
    </row>
    <row r="321" spans="30:35" x14ac:dyDescent="0.25">
      <c r="AD321" s="66">
        <f t="shared" si="20"/>
        <v>3.1500000000000115E-4</v>
      </c>
      <c r="AE321" s="64" t="str">
        <f t="shared" si="18"/>
        <v/>
      </c>
      <c r="AF321" s="63" t="str">
        <f>rel_cen!B321</f>
        <v/>
      </c>
      <c r="AG321" s="64" t="str">
        <f>rel_cen!C321</f>
        <v/>
      </c>
      <c r="AH321" s="64" t="str">
        <f>rel_cen!F321</f>
        <v/>
      </c>
      <c r="AI321" s="64" t="str">
        <f t="shared" si="19"/>
        <v/>
      </c>
    </row>
    <row r="322" spans="30:35" x14ac:dyDescent="0.25">
      <c r="AD322" s="66">
        <f t="shared" si="20"/>
        <v>3.1600000000000118E-4</v>
      </c>
      <c r="AE322" s="64" t="str">
        <f t="shared" si="18"/>
        <v/>
      </c>
      <c r="AF322" s="63" t="str">
        <f>rel_cen!B322</f>
        <v/>
      </c>
      <c r="AG322" s="64" t="str">
        <f>rel_cen!C322</f>
        <v/>
      </c>
      <c r="AH322" s="64" t="str">
        <f>rel_cen!F322</f>
        <v/>
      </c>
      <c r="AI322" s="64" t="str">
        <f t="shared" si="19"/>
        <v/>
      </c>
    </row>
    <row r="323" spans="30:35" x14ac:dyDescent="0.25">
      <c r="AD323" s="66">
        <f t="shared" si="20"/>
        <v>3.170000000000012E-4</v>
      </c>
      <c r="AE323" s="64" t="str">
        <f t="shared" si="18"/>
        <v/>
      </c>
      <c r="AF323" s="63" t="str">
        <f>rel_cen!B323</f>
        <v/>
      </c>
      <c r="AG323" s="64" t="str">
        <f>rel_cen!C323</f>
        <v/>
      </c>
      <c r="AH323" s="64" t="str">
        <f>rel_cen!F323</f>
        <v/>
      </c>
      <c r="AI323" s="64" t="str">
        <f t="shared" si="19"/>
        <v/>
      </c>
    </row>
    <row r="324" spans="30:35" x14ac:dyDescent="0.25">
      <c r="AD324" s="66">
        <f t="shared" si="20"/>
        <v>3.1800000000000122E-4</v>
      </c>
      <c r="AE324" s="64" t="str">
        <f t="shared" si="18"/>
        <v/>
      </c>
      <c r="AF324" s="63" t="str">
        <f>rel_cen!B324</f>
        <v/>
      </c>
      <c r="AG324" s="64" t="str">
        <f>rel_cen!C324</f>
        <v/>
      </c>
      <c r="AH324" s="64" t="str">
        <f>rel_cen!F324</f>
        <v/>
      </c>
      <c r="AI324" s="64" t="str">
        <f t="shared" si="19"/>
        <v/>
      </c>
    </row>
    <row r="325" spans="30:35" x14ac:dyDescent="0.25">
      <c r="AD325" s="66">
        <f t="shared" si="20"/>
        <v>3.1900000000000125E-4</v>
      </c>
      <c r="AE325" s="64" t="str">
        <f t="shared" si="18"/>
        <v/>
      </c>
      <c r="AF325" s="63" t="str">
        <f>rel_cen!B325</f>
        <v/>
      </c>
      <c r="AG325" s="64" t="str">
        <f>rel_cen!C325</f>
        <v/>
      </c>
      <c r="AH325" s="64" t="str">
        <f>rel_cen!F325</f>
        <v/>
      </c>
      <c r="AI325" s="64" t="str">
        <f t="shared" si="19"/>
        <v/>
      </c>
    </row>
    <row r="326" spans="30:35" x14ac:dyDescent="0.25">
      <c r="AD326" s="66">
        <f t="shared" si="20"/>
        <v>3.2000000000000127E-4</v>
      </c>
      <c r="AE326" s="64" t="str">
        <f t="shared" si="18"/>
        <v/>
      </c>
      <c r="AF326" s="63" t="str">
        <f>rel_cen!B326</f>
        <v/>
      </c>
      <c r="AG326" s="64" t="str">
        <f>rel_cen!C326</f>
        <v/>
      </c>
      <c r="AH326" s="64" t="str">
        <f>rel_cen!F326</f>
        <v/>
      </c>
      <c r="AI326" s="64" t="str">
        <f t="shared" si="19"/>
        <v/>
      </c>
    </row>
    <row r="327" spans="30:35" x14ac:dyDescent="0.25">
      <c r="AD327" s="66">
        <f t="shared" si="20"/>
        <v>3.210000000000013E-4</v>
      </c>
      <c r="AE327" s="64" t="str">
        <f t="shared" si="18"/>
        <v/>
      </c>
      <c r="AF327" s="63" t="str">
        <f>rel_cen!B327</f>
        <v/>
      </c>
      <c r="AG327" s="64" t="str">
        <f>rel_cen!C327</f>
        <v/>
      </c>
      <c r="AH327" s="64" t="str">
        <f>rel_cen!F327</f>
        <v/>
      </c>
      <c r="AI327" s="64" t="str">
        <f t="shared" si="19"/>
        <v/>
      </c>
    </row>
    <row r="328" spans="30:35" x14ac:dyDescent="0.25">
      <c r="AD328" s="66">
        <f t="shared" si="20"/>
        <v>3.2200000000000132E-4</v>
      </c>
      <c r="AE328" s="64" t="str">
        <f t="shared" ref="AE328:AE391" si="21">IF(AF328="","",AD328+AI328)</f>
        <v/>
      </c>
      <c r="AF328" s="63" t="str">
        <f>rel_cen!B328</f>
        <v/>
      </c>
      <c r="AG328" s="64" t="str">
        <f>rel_cen!C328</f>
        <v/>
      </c>
      <c r="AH328" s="64" t="str">
        <f>rel_cen!F328</f>
        <v/>
      </c>
      <c r="AI328" s="64" t="str">
        <f t="shared" ref="AI328:AI391" si="22">IF(AG328="","",AG328*AH328)</f>
        <v/>
      </c>
    </row>
    <row r="329" spans="30:35" x14ac:dyDescent="0.25">
      <c r="AD329" s="66">
        <f t="shared" ref="AD329:AD392" si="23">AD328+$AD$7</f>
        <v>3.2300000000000135E-4</v>
      </c>
      <c r="AE329" s="64" t="str">
        <f t="shared" si="21"/>
        <v/>
      </c>
      <c r="AF329" s="63" t="str">
        <f>rel_cen!B329</f>
        <v/>
      </c>
      <c r="AG329" s="64" t="str">
        <f>rel_cen!C329</f>
        <v/>
      </c>
      <c r="AH329" s="64" t="str">
        <f>rel_cen!F329</f>
        <v/>
      </c>
      <c r="AI329" s="64" t="str">
        <f t="shared" si="22"/>
        <v/>
      </c>
    </row>
    <row r="330" spans="30:35" x14ac:dyDescent="0.25">
      <c r="AD330" s="66">
        <f t="shared" si="23"/>
        <v>3.2400000000000137E-4</v>
      </c>
      <c r="AE330" s="64" t="str">
        <f t="shared" si="21"/>
        <v/>
      </c>
      <c r="AF330" s="63" t="str">
        <f>rel_cen!B330</f>
        <v/>
      </c>
      <c r="AG330" s="64" t="str">
        <f>rel_cen!C330</f>
        <v/>
      </c>
      <c r="AH330" s="64" t="str">
        <f>rel_cen!F330</f>
        <v/>
      </c>
      <c r="AI330" s="64" t="str">
        <f t="shared" si="22"/>
        <v/>
      </c>
    </row>
    <row r="331" spans="30:35" x14ac:dyDescent="0.25">
      <c r="AD331" s="66">
        <f t="shared" si="23"/>
        <v>3.2500000000000139E-4</v>
      </c>
      <c r="AE331" s="64" t="str">
        <f t="shared" si="21"/>
        <v/>
      </c>
      <c r="AF331" s="63" t="str">
        <f>rel_cen!B331</f>
        <v/>
      </c>
      <c r="AG331" s="64" t="str">
        <f>rel_cen!C331</f>
        <v/>
      </c>
      <c r="AH331" s="64" t="str">
        <f>rel_cen!F331</f>
        <v/>
      </c>
      <c r="AI331" s="64" t="str">
        <f t="shared" si="22"/>
        <v/>
      </c>
    </row>
    <row r="332" spans="30:35" x14ac:dyDescent="0.25">
      <c r="AD332" s="66">
        <f t="shared" si="23"/>
        <v>3.2600000000000142E-4</v>
      </c>
      <c r="AE332" s="64" t="str">
        <f t="shared" si="21"/>
        <v/>
      </c>
      <c r="AF332" s="63" t="str">
        <f>rel_cen!B332</f>
        <v/>
      </c>
      <c r="AG332" s="64" t="str">
        <f>rel_cen!C332</f>
        <v/>
      </c>
      <c r="AH332" s="64" t="str">
        <f>rel_cen!F332</f>
        <v/>
      </c>
      <c r="AI332" s="64" t="str">
        <f t="shared" si="22"/>
        <v/>
      </c>
    </row>
    <row r="333" spans="30:35" x14ac:dyDescent="0.25">
      <c r="AD333" s="66">
        <f t="shared" si="23"/>
        <v>3.2700000000000144E-4</v>
      </c>
      <c r="AE333" s="64" t="str">
        <f t="shared" si="21"/>
        <v/>
      </c>
      <c r="AF333" s="63" t="str">
        <f>rel_cen!B333</f>
        <v/>
      </c>
      <c r="AG333" s="64" t="str">
        <f>rel_cen!C333</f>
        <v/>
      </c>
      <c r="AH333" s="64" t="str">
        <f>rel_cen!F333</f>
        <v/>
      </c>
      <c r="AI333" s="64" t="str">
        <f t="shared" si="22"/>
        <v/>
      </c>
    </row>
    <row r="334" spans="30:35" x14ac:dyDescent="0.25">
      <c r="AD334" s="66">
        <f t="shared" si="23"/>
        <v>3.2800000000000147E-4</v>
      </c>
      <c r="AE334" s="64" t="str">
        <f t="shared" si="21"/>
        <v/>
      </c>
      <c r="AF334" s="63" t="str">
        <f>rel_cen!B334</f>
        <v/>
      </c>
      <c r="AG334" s="64" t="str">
        <f>rel_cen!C334</f>
        <v/>
      </c>
      <c r="AH334" s="64" t="str">
        <f>rel_cen!F334</f>
        <v/>
      </c>
      <c r="AI334" s="64" t="str">
        <f t="shared" si="22"/>
        <v/>
      </c>
    </row>
    <row r="335" spans="30:35" x14ac:dyDescent="0.25">
      <c r="AD335" s="66">
        <f t="shared" si="23"/>
        <v>3.2900000000000149E-4</v>
      </c>
      <c r="AE335" s="64" t="str">
        <f t="shared" si="21"/>
        <v/>
      </c>
      <c r="AF335" s="63" t="str">
        <f>rel_cen!B335</f>
        <v/>
      </c>
      <c r="AG335" s="64" t="str">
        <f>rel_cen!C335</f>
        <v/>
      </c>
      <c r="AH335" s="64" t="str">
        <f>rel_cen!F335</f>
        <v/>
      </c>
      <c r="AI335" s="64" t="str">
        <f t="shared" si="22"/>
        <v/>
      </c>
    </row>
    <row r="336" spans="30:35" x14ac:dyDescent="0.25">
      <c r="AD336" s="66">
        <f t="shared" si="23"/>
        <v>3.3000000000000152E-4</v>
      </c>
      <c r="AE336" s="64" t="str">
        <f t="shared" si="21"/>
        <v/>
      </c>
      <c r="AF336" s="63" t="str">
        <f>rel_cen!B336</f>
        <v/>
      </c>
      <c r="AG336" s="64" t="str">
        <f>rel_cen!C336</f>
        <v/>
      </c>
      <c r="AH336" s="64" t="str">
        <f>rel_cen!F336</f>
        <v/>
      </c>
      <c r="AI336" s="64" t="str">
        <f t="shared" si="22"/>
        <v/>
      </c>
    </row>
    <row r="337" spans="30:35" x14ac:dyDescent="0.25">
      <c r="AD337" s="66">
        <f t="shared" si="23"/>
        <v>3.3100000000000154E-4</v>
      </c>
      <c r="AE337" s="64" t="str">
        <f t="shared" si="21"/>
        <v/>
      </c>
      <c r="AF337" s="63" t="str">
        <f>rel_cen!B337</f>
        <v/>
      </c>
      <c r="AG337" s="64" t="str">
        <f>rel_cen!C337</f>
        <v/>
      </c>
      <c r="AH337" s="64" t="str">
        <f>rel_cen!F337</f>
        <v/>
      </c>
      <c r="AI337" s="64" t="str">
        <f t="shared" si="22"/>
        <v/>
      </c>
    </row>
    <row r="338" spans="30:35" x14ac:dyDescent="0.25">
      <c r="AD338" s="66">
        <f t="shared" si="23"/>
        <v>3.3200000000000156E-4</v>
      </c>
      <c r="AE338" s="64" t="str">
        <f t="shared" si="21"/>
        <v/>
      </c>
      <c r="AF338" s="63" t="str">
        <f>rel_cen!B338</f>
        <v/>
      </c>
      <c r="AG338" s="64" t="str">
        <f>rel_cen!C338</f>
        <v/>
      </c>
      <c r="AH338" s="64" t="str">
        <f>rel_cen!F338</f>
        <v/>
      </c>
      <c r="AI338" s="64" t="str">
        <f t="shared" si="22"/>
        <v/>
      </c>
    </row>
    <row r="339" spans="30:35" x14ac:dyDescent="0.25">
      <c r="AD339" s="66">
        <f t="shared" si="23"/>
        <v>3.3300000000000159E-4</v>
      </c>
      <c r="AE339" s="64" t="str">
        <f t="shared" si="21"/>
        <v/>
      </c>
      <c r="AF339" s="63" t="str">
        <f>rel_cen!B339</f>
        <v/>
      </c>
      <c r="AG339" s="64" t="str">
        <f>rel_cen!C339</f>
        <v/>
      </c>
      <c r="AH339" s="64" t="str">
        <f>rel_cen!F339</f>
        <v/>
      </c>
      <c r="AI339" s="64" t="str">
        <f t="shared" si="22"/>
        <v/>
      </c>
    </row>
    <row r="340" spans="30:35" x14ac:dyDescent="0.25">
      <c r="AD340" s="66">
        <f t="shared" si="23"/>
        <v>3.3400000000000161E-4</v>
      </c>
      <c r="AE340" s="64" t="str">
        <f t="shared" si="21"/>
        <v/>
      </c>
      <c r="AF340" s="63" t="str">
        <f>rel_cen!B340</f>
        <v/>
      </c>
      <c r="AG340" s="64" t="str">
        <f>rel_cen!C340</f>
        <v/>
      </c>
      <c r="AH340" s="64" t="str">
        <f>rel_cen!F340</f>
        <v/>
      </c>
      <c r="AI340" s="64" t="str">
        <f t="shared" si="22"/>
        <v/>
      </c>
    </row>
    <row r="341" spans="30:35" x14ac:dyDescent="0.25">
      <c r="AD341" s="66">
        <f t="shared" si="23"/>
        <v>3.3500000000000164E-4</v>
      </c>
      <c r="AE341" s="64" t="str">
        <f t="shared" si="21"/>
        <v/>
      </c>
      <c r="AF341" s="63" t="str">
        <f>rel_cen!B341</f>
        <v/>
      </c>
      <c r="AG341" s="64" t="str">
        <f>rel_cen!C341</f>
        <v/>
      </c>
      <c r="AH341" s="64" t="str">
        <f>rel_cen!F341</f>
        <v/>
      </c>
      <c r="AI341" s="64" t="str">
        <f t="shared" si="22"/>
        <v/>
      </c>
    </row>
    <row r="342" spans="30:35" x14ac:dyDescent="0.25">
      <c r="AD342" s="66">
        <f t="shared" si="23"/>
        <v>3.3600000000000166E-4</v>
      </c>
      <c r="AE342" s="64" t="str">
        <f t="shared" si="21"/>
        <v/>
      </c>
      <c r="AF342" s="63" t="str">
        <f>rel_cen!B342</f>
        <v/>
      </c>
      <c r="AG342" s="64" t="str">
        <f>rel_cen!C342</f>
        <v/>
      </c>
      <c r="AH342" s="64" t="str">
        <f>rel_cen!F342</f>
        <v/>
      </c>
      <c r="AI342" s="64" t="str">
        <f t="shared" si="22"/>
        <v/>
      </c>
    </row>
    <row r="343" spans="30:35" x14ac:dyDescent="0.25">
      <c r="AD343" s="66">
        <f t="shared" si="23"/>
        <v>3.3700000000000169E-4</v>
      </c>
      <c r="AE343" s="64" t="str">
        <f t="shared" si="21"/>
        <v/>
      </c>
      <c r="AF343" s="63" t="str">
        <f>rel_cen!B343</f>
        <v/>
      </c>
      <c r="AG343" s="64" t="str">
        <f>rel_cen!C343</f>
        <v/>
      </c>
      <c r="AH343" s="64" t="str">
        <f>rel_cen!F343</f>
        <v/>
      </c>
      <c r="AI343" s="64" t="str">
        <f t="shared" si="22"/>
        <v/>
      </c>
    </row>
    <row r="344" spans="30:35" x14ac:dyDescent="0.25">
      <c r="AD344" s="66">
        <f t="shared" si="23"/>
        <v>3.3800000000000171E-4</v>
      </c>
      <c r="AE344" s="64" t="str">
        <f t="shared" si="21"/>
        <v/>
      </c>
      <c r="AF344" s="63" t="str">
        <f>rel_cen!B344</f>
        <v/>
      </c>
      <c r="AG344" s="64" t="str">
        <f>rel_cen!C344</f>
        <v/>
      </c>
      <c r="AH344" s="64" t="str">
        <f>rel_cen!F344</f>
        <v/>
      </c>
      <c r="AI344" s="64" t="str">
        <f t="shared" si="22"/>
        <v/>
      </c>
    </row>
    <row r="345" spans="30:35" x14ac:dyDescent="0.25">
      <c r="AD345" s="66">
        <f t="shared" si="23"/>
        <v>3.3900000000000173E-4</v>
      </c>
      <c r="AE345" s="64" t="str">
        <f t="shared" si="21"/>
        <v/>
      </c>
      <c r="AF345" s="63" t="str">
        <f>rel_cen!B345</f>
        <v/>
      </c>
      <c r="AG345" s="64" t="str">
        <f>rel_cen!C345</f>
        <v/>
      </c>
      <c r="AH345" s="64" t="str">
        <f>rel_cen!F345</f>
        <v/>
      </c>
      <c r="AI345" s="64" t="str">
        <f t="shared" si="22"/>
        <v/>
      </c>
    </row>
    <row r="346" spans="30:35" x14ac:dyDescent="0.25">
      <c r="AD346" s="66">
        <f t="shared" si="23"/>
        <v>3.4000000000000176E-4</v>
      </c>
      <c r="AE346" s="64" t="str">
        <f t="shared" si="21"/>
        <v/>
      </c>
      <c r="AF346" s="63" t="str">
        <f>rel_cen!B346</f>
        <v/>
      </c>
      <c r="AG346" s="64" t="str">
        <f>rel_cen!C346</f>
        <v/>
      </c>
      <c r="AH346" s="64" t="str">
        <f>rel_cen!F346</f>
        <v/>
      </c>
      <c r="AI346" s="64" t="str">
        <f t="shared" si="22"/>
        <v/>
      </c>
    </row>
    <row r="347" spans="30:35" x14ac:dyDescent="0.25">
      <c r="AD347" s="66">
        <f t="shared" si="23"/>
        <v>3.4100000000000178E-4</v>
      </c>
      <c r="AE347" s="64" t="str">
        <f t="shared" si="21"/>
        <v/>
      </c>
      <c r="AF347" s="63" t="str">
        <f>rel_cen!B347</f>
        <v/>
      </c>
      <c r="AG347" s="64" t="str">
        <f>rel_cen!C347</f>
        <v/>
      </c>
      <c r="AH347" s="64" t="str">
        <f>rel_cen!F347</f>
        <v/>
      </c>
      <c r="AI347" s="64" t="str">
        <f t="shared" si="22"/>
        <v/>
      </c>
    </row>
    <row r="348" spans="30:35" x14ac:dyDescent="0.25">
      <c r="AD348" s="66">
        <f t="shared" si="23"/>
        <v>3.4200000000000181E-4</v>
      </c>
      <c r="AE348" s="64" t="str">
        <f t="shared" si="21"/>
        <v/>
      </c>
      <c r="AF348" s="63" t="str">
        <f>rel_cen!B348</f>
        <v/>
      </c>
      <c r="AG348" s="64" t="str">
        <f>rel_cen!C348</f>
        <v/>
      </c>
      <c r="AH348" s="64" t="str">
        <f>rel_cen!F348</f>
        <v/>
      </c>
      <c r="AI348" s="64" t="str">
        <f t="shared" si="22"/>
        <v/>
      </c>
    </row>
    <row r="349" spans="30:35" x14ac:dyDescent="0.25">
      <c r="AD349" s="66">
        <f t="shared" si="23"/>
        <v>3.4300000000000183E-4</v>
      </c>
      <c r="AE349" s="64" t="str">
        <f t="shared" si="21"/>
        <v/>
      </c>
      <c r="AF349" s="63" t="str">
        <f>rel_cen!B349</f>
        <v/>
      </c>
      <c r="AG349" s="64" t="str">
        <f>rel_cen!C349</f>
        <v/>
      </c>
      <c r="AH349" s="64" t="str">
        <f>rel_cen!F349</f>
        <v/>
      </c>
      <c r="AI349" s="64" t="str">
        <f t="shared" si="22"/>
        <v/>
      </c>
    </row>
    <row r="350" spans="30:35" x14ac:dyDescent="0.25">
      <c r="AD350" s="66">
        <f t="shared" si="23"/>
        <v>3.4400000000000186E-4</v>
      </c>
      <c r="AE350" s="64" t="str">
        <f t="shared" si="21"/>
        <v/>
      </c>
      <c r="AF350" s="63" t="str">
        <f>rel_cen!B350</f>
        <v/>
      </c>
      <c r="AG350" s="64" t="str">
        <f>rel_cen!C350</f>
        <v/>
      </c>
      <c r="AH350" s="64" t="str">
        <f>rel_cen!F350</f>
        <v/>
      </c>
      <c r="AI350" s="64" t="str">
        <f t="shared" si="22"/>
        <v/>
      </c>
    </row>
    <row r="351" spans="30:35" x14ac:dyDescent="0.25">
      <c r="AD351" s="66">
        <f t="shared" si="23"/>
        <v>3.4500000000000188E-4</v>
      </c>
      <c r="AE351" s="64" t="str">
        <f t="shared" si="21"/>
        <v/>
      </c>
      <c r="AF351" s="63" t="str">
        <f>rel_cen!B351</f>
        <v/>
      </c>
      <c r="AG351" s="64" t="str">
        <f>rel_cen!C351</f>
        <v/>
      </c>
      <c r="AH351" s="64" t="str">
        <f>rel_cen!F351</f>
        <v/>
      </c>
      <c r="AI351" s="64" t="str">
        <f t="shared" si="22"/>
        <v/>
      </c>
    </row>
    <row r="352" spans="30:35" x14ac:dyDescent="0.25">
      <c r="AD352" s="66">
        <f t="shared" si="23"/>
        <v>3.460000000000019E-4</v>
      </c>
      <c r="AE352" s="64" t="str">
        <f t="shared" si="21"/>
        <v/>
      </c>
      <c r="AF352" s="63" t="str">
        <f>rel_cen!B352</f>
        <v/>
      </c>
      <c r="AG352" s="64" t="str">
        <f>rel_cen!C352</f>
        <v/>
      </c>
      <c r="AH352" s="64" t="str">
        <f>rel_cen!F352</f>
        <v/>
      </c>
      <c r="AI352" s="64" t="str">
        <f t="shared" si="22"/>
        <v/>
      </c>
    </row>
    <row r="353" spans="30:35" x14ac:dyDescent="0.25">
      <c r="AD353" s="66">
        <f t="shared" si="23"/>
        <v>3.4700000000000193E-4</v>
      </c>
      <c r="AE353" s="64" t="str">
        <f t="shared" si="21"/>
        <v/>
      </c>
      <c r="AF353" s="63" t="str">
        <f>rel_cen!B353</f>
        <v/>
      </c>
      <c r="AG353" s="64" t="str">
        <f>rel_cen!C353</f>
        <v/>
      </c>
      <c r="AH353" s="64" t="str">
        <f>rel_cen!F353</f>
        <v/>
      </c>
      <c r="AI353" s="64" t="str">
        <f t="shared" si="22"/>
        <v/>
      </c>
    </row>
    <row r="354" spans="30:35" x14ac:dyDescent="0.25">
      <c r="AD354" s="66">
        <f t="shared" si="23"/>
        <v>3.4800000000000195E-4</v>
      </c>
      <c r="AE354" s="64" t="str">
        <f t="shared" si="21"/>
        <v/>
      </c>
      <c r="AF354" s="63" t="str">
        <f>rel_cen!B354</f>
        <v/>
      </c>
      <c r="AG354" s="64" t="str">
        <f>rel_cen!C354</f>
        <v/>
      </c>
      <c r="AH354" s="64" t="str">
        <f>rel_cen!F354</f>
        <v/>
      </c>
      <c r="AI354" s="64" t="str">
        <f t="shared" si="22"/>
        <v/>
      </c>
    </row>
    <row r="355" spans="30:35" x14ac:dyDescent="0.25">
      <c r="AD355" s="66">
        <f t="shared" si="23"/>
        <v>3.4900000000000198E-4</v>
      </c>
      <c r="AE355" s="64" t="str">
        <f t="shared" si="21"/>
        <v/>
      </c>
      <c r="AF355" s="63" t="str">
        <f>rel_cen!B355</f>
        <v/>
      </c>
      <c r="AG355" s="64" t="str">
        <f>rel_cen!C355</f>
        <v/>
      </c>
      <c r="AH355" s="64" t="str">
        <f>rel_cen!F355</f>
        <v/>
      </c>
      <c r="AI355" s="64" t="str">
        <f t="shared" si="22"/>
        <v/>
      </c>
    </row>
    <row r="356" spans="30:35" x14ac:dyDescent="0.25">
      <c r="AD356" s="66">
        <f t="shared" si="23"/>
        <v>3.50000000000002E-4</v>
      </c>
      <c r="AE356" s="64" t="str">
        <f t="shared" si="21"/>
        <v/>
      </c>
      <c r="AF356" s="63" t="str">
        <f>rel_cen!B356</f>
        <v/>
      </c>
      <c r="AG356" s="64" t="str">
        <f>rel_cen!C356</f>
        <v/>
      </c>
      <c r="AH356" s="64" t="str">
        <f>rel_cen!F356</f>
        <v/>
      </c>
      <c r="AI356" s="64" t="str">
        <f t="shared" si="22"/>
        <v/>
      </c>
    </row>
    <row r="357" spans="30:35" x14ac:dyDescent="0.25">
      <c r="AD357" s="66">
        <f t="shared" si="23"/>
        <v>3.5100000000000203E-4</v>
      </c>
      <c r="AE357" s="64" t="str">
        <f t="shared" si="21"/>
        <v/>
      </c>
      <c r="AF357" s="63" t="str">
        <f>rel_cen!B357</f>
        <v/>
      </c>
      <c r="AG357" s="64" t="str">
        <f>rel_cen!C357</f>
        <v/>
      </c>
      <c r="AH357" s="64" t="str">
        <f>rel_cen!F357</f>
        <v/>
      </c>
      <c r="AI357" s="64" t="str">
        <f t="shared" si="22"/>
        <v/>
      </c>
    </row>
    <row r="358" spans="30:35" x14ac:dyDescent="0.25">
      <c r="AD358" s="66">
        <f t="shared" si="23"/>
        <v>3.5200000000000205E-4</v>
      </c>
      <c r="AE358" s="64" t="str">
        <f t="shared" si="21"/>
        <v/>
      </c>
      <c r="AF358" s="63" t="str">
        <f>rel_cen!B358</f>
        <v/>
      </c>
      <c r="AG358" s="64" t="str">
        <f>rel_cen!C358</f>
        <v/>
      </c>
      <c r="AH358" s="64" t="str">
        <f>rel_cen!F358</f>
        <v/>
      </c>
      <c r="AI358" s="64" t="str">
        <f t="shared" si="22"/>
        <v/>
      </c>
    </row>
    <row r="359" spans="30:35" x14ac:dyDescent="0.25">
      <c r="AD359" s="66">
        <f t="shared" si="23"/>
        <v>3.5300000000000208E-4</v>
      </c>
      <c r="AE359" s="64" t="str">
        <f t="shared" si="21"/>
        <v/>
      </c>
      <c r="AF359" s="63" t="str">
        <f>rel_cen!B359</f>
        <v/>
      </c>
      <c r="AG359" s="64" t="str">
        <f>rel_cen!C359</f>
        <v/>
      </c>
      <c r="AH359" s="64" t="str">
        <f>rel_cen!F359</f>
        <v/>
      </c>
      <c r="AI359" s="64" t="str">
        <f t="shared" si="22"/>
        <v/>
      </c>
    </row>
    <row r="360" spans="30:35" x14ac:dyDescent="0.25">
      <c r="AD360" s="66">
        <f t="shared" si="23"/>
        <v>3.540000000000021E-4</v>
      </c>
      <c r="AE360" s="64" t="str">
        <f t="shared" si="21"/>
        <v/>
      </c>
      <c r="AF360" s="63" t="str">
        <f>rel_cen!B360</f>
        <v/>
      </c>
      <c r="AG360" s="64" t="str">
        <f>rel_cen!C360</f>
        <v/>
      </c>
      <c r="AH360" s="64" t="str">
        <f>rel_cen!F360</f>
        <v/>
      </c>
      <c r="AI360" s="64" t="str">
        <f t="shared" si="22"/>
        <v/>
      </c>
    </row>
    <row r="361" spans="30:35" x14ac:dyDescent="0.25">
      <c r="AD361" s="66">
        <f t="shared" si="23"/>
        <v>3.5500000000000212E-4</v>
      </c>
      <c r="AE361" s="64" t="str">
        <f t="shared" si="21"/>
        <v/>
      </c>
      <c r="AF361" s="63" t="str">
        <f>rel_cen!B361</f>
        <v/>
      </c>
      <c r="AG361" s="64" t="str">
        <f>rel_cen!C361</f>
        <v/>
      </c>
      <c r="AH361" s="64" t="str">
        <f>rel_cen!F361</f>
        <v/>
      </c>
      <c r="AI361" s="64" t="str">
        <f t="shared" si="22"/>
        <v/>
      </c>
    </row>
    <row r="362" spans="30:35" x14ac:dyDescent="0.25">
      <c r="AD362" s="66">
        <f t="shared" si="23"/>
        <v>3.5600000000000215E-4</v>
      </c>
      <c r="AE362" s="64" t="str">
        <f t="shared" si="21"/>
        <v/>
      </c>
      <c r="AF362" s="63" t="str">
        <f>rel_cen!B362</f>
        <v/>
      </c>
      <c r="AG362" s="64" t="str">
        <f>rel_cen!C362</f>
        <v/>
      </c>
      <c r="AH362" s="64" t="str">
        <f>rel_cen!F362</f>
        <v/>
      </c>
      <c r="AI362" s="64" t="str">
        <f t="shared" si="22"/>
        <v/>
      </c>
    </row>
    <row r="363" spans="30:35" x14ac:dyDescent="0.25">
      <c r="AD363" s="66">
        <f t="shared" si="23"/>
        <v>3.5700000000000217E-4</v>
      </c>
      <c r="AE363" s="64" t="str">
        <f t="shared" si="21"/>
        <v/>
      </c>
      <c r="AF363" s="63" t="str">
        <f>rel_cen!B363</f>
        <v/>
      </c>
      <c r="AG363" s="64" t="str">
        <f>rel_cen!C363</f>
        <v/>
      </c>
      <c r="AH363" s="64" t="str">
        <f>rel_cen!F363</f>
        <v/>
      </c>
      <c r="AI363" s="64" t="str">
        <f t="shared" si="22"/>
        <v/>
      </c>
    </row>
    <row r="364" spans="30:35" x14ac:dyDescent="0.25">
      <c r="AD364" s="66">
        <f t="shared" si="23"/>
        <v>3.580000000000022E-4</v>
      </c>
      <c r="AE364" s="64" t="str">
        <f t="shared" si="21"/>
        <v/>
      </c>
      <c r="AF364" s="63" t="str">
        <f>rel_cen!B364</f>
        <v/>
      </c>
      <c r="AG364" s="64" t="str">
        <f>rel_cen!C364</f>
        <v/>
      </c>
      <c r="AH364" s="64" t="str">
        <f>rel_cen!F364</f>
        <v/>
      </c>
      <c r="AI364" s="64" t="str">
        <f t="shared" si="22"/>
        <v/>
      </c>
    </row>
    <row r="365" spans="30:35" x14ac:dyDescent="0.25">
      <c r="AD365" s="66">
        <f t="shared" si="23"/>
        <v>3.5900000000000222E-4</v>
      </c>
      <c r="AE365" s="64" t="str">
        <f t="shared" si="21"/>
        <v/>
      </c>
      <c r="AF365" s="63" t="str">
        <f>rel_cen!B365</f>
        <v/>
      </c>
      <c r="AG365" s="64" t="str">
        <f>rel_cen!C365</f>
        <v/>
      </c>
      <c r="AH365" s="64" t="str">
        <f>rel_cen!F365</f>
        <v/>
      </c>
      <c r="AI365" s="64" t="str">
        <f t="shared" si="22"/>
        <v/>
      </c>
    </row>
    <row r="366" spans="30:35" x14ac:dyDescent="0.25">
      <c r="AD366" s="66">
        <f t="shared" si="23"/>
        <v>3.6000000000000225E-4</v>
      </c>
      <c r="AE366" s="64" t="str">
        <f t="shared" si="21"/>
        <v/>
      </c>
      <c r="AF366" s="63" t="str">
        <f>rel_cen!B366</f>
        <v/>
      </c>
      <c r="AG366" s="64" t="str">
        <f>rel_cen!C366</f>
        <v/>
      </c>
      <c r="AH366" s="64" t="str">
        <f>rel_cen!F366</f>
        <v/>
      </c>
      <c r="AI366" s="64" t="str">
        <f t="shared" si="22"/>
        <v/>
      </c>
    </row>
    <row r="367" spans="30:35" x14ac:dyDescent="0.25">
      <c r="AD367" s="66">
        <f t="shared" si="23"/>
        <v>3.6100000000000227E-4</v>
      </c>
      <c r="AE367" s="64" t="str">
        <f t="shared" si="21"/>
        <v/>
      </c>
      <c r="AF367" s="63" t="str">
        <f>rel_cen!B367</f>
        <v/>
      </c>
      <c r="AG367" s="64" t="str">
        <f>rel_cen!C367</f>
        <v/>
      </c>
      <c r="AH367" s="64" t="str">
        <f>rel_cen!F367</f>
        <v/>
      </c>
      <c r="AI367" s="64" t="str">
        <f t="shared" si="22"/>
        <v/>
      </c>
    </row>
    <row r="368" spans="30:35" x14ac:dyDescent="0.25">
      <c r="AD368" s="66">
        <f t="shared" si="23"/>
        <v>3.6200000000000229E-4</v>
      </c>
      <c r="AE368" s="64" t="str">
        <f t="shared" si="21"/>
        <v/>
      </c>
      <c r="AF368" s="63" t="str">
        <f>rel_cen!B368</f>
        <v/>
      </c>
      <c r="AG368" s="64" t="str">
        <f>rel_cen!C368</f>
        <v/>
      </c>
      <c r="AH368" s="64" t="str">
        <f>rel_cen!F368</f>
        <v/>
      </c>
      <c r="AI368" s="64" t="str">
        <f t="shared" si="22"/>
        <v/>
      </c>
    </row>
    <row r="369" spans="30:35" x14ac:dyDescent="0.25">
      <c r="AD369" s="66">
        <f t="shared" si="23"/>
        <v>3.6300000000000232E-4</v>
      </c>
      <c r="AE369" s="64" t="str">
        <f t="shared" si="21"/>
        <v/>
      </c>
      <c r="AF369" s="63" t="str">
        <f>rel_cen!B369</f>
        <v/>
      </c>
      <c r="AG369" s="64" t="str">
        <f>rel_cen!C369</f>
        <v/>
      </c>
      <c r="AH369" s="64" t="str">
        <f>rel_cen!F369</f>
        <v/>
      </c>
      <c r="AI369" s="64" t="str">
        <f t="shared" si="22"/>
        <v/>
      </c>
    </row>
    <row r="370" spans="30:35" x14ac:dyDescent="0.25">
      <c r="AD370" s="66">
        <f t="shared" si="23"/>
        <v>3.6400000000000234E-4</v>
      </c>
      <c r="AE370" s="64" t="str">
        <f t="shared" si="21"/>
        <v/>
      </c>
      <c r="AF370" s="63" t="str">
        <f>rel_cen!B370</f>
        <v/>
      </c>
      <c r="AG370" s="64" t="str">
        <f>rel_cen!C370</f>
        <v/>
      </c>
      <c r="AH370" s="64" t="str">
        <f>rel_cen!F370</f>
        <v/>
      </c>
      <c r="AI370" s="64" t="str">
        <f t="shared" si="22"/>
        <v/>
      </c>
    </row>
    <row r="371" spans="30:35" x14ac:dyDescent="0.25">
      <c r="AD371" s="66">
        <f t="shared" si="23"/>
        <v>3.6500000000000237E-4</v>
      </c>
      <c r="AE371" s="64" t="str">
        <f t="shared" si="21"/>
        <v/>
      </c>
      <c r="AF371" s="63" t="str">
        <f>rel_cen!B371</f>
        <v/>
      </c>
      <c r="AG371" s="64" t="str">
        <f>rel_cen!C371</f>
        <v/>
      </c>
      <c r="AH371" s="64" t="str">
        <f>rel_cen!F371</f>
        <v/>
      </c>
      <c r="AI371" s="64" t="str">
        <f t="shared" si="22"/>
        <v/>
      </c>
    </row>
    <row r="372" spans="30:35" x14ac:dyDescent="0.25">
      <c r="AD372" s="66">
        <f t="shared" si="23"/>
        <v>3.6600000000000239E-4</v>
      </c>
      <c r="AE372" s="64" t="str">
        <f t="shared" si="21"/>
        <v/>
      </c>
      <c r="AF372" s="63" t="str">
        <f>rel_cen!B372</f>
        <v/>
      </c>
      <c r="AG372" s="64" t="str">
        <f>rel_cen!C372</f>
        <v/>
      </c>
      <c r="AH372" s="64" t="str">
        <f>rel_cen!F372</f>
        <v/>
      </c>
      <c r="AI372" s="64" t="str">
        <f t="shared" si="22"/>
        <v/>
      </c>
    </row>
    <row r="373" spans="30:35" x14ac:dyDescent="0.25">
      <c r="AD373" s="66">
        <f t="shared" si="23"/>
        <v>3.6700000000000242E-4</v>
      </c>
      <c r="AE373" s="64" t="str">
        <f t="shared" si="21"/>
        <v/>
      </c>
      <c r="AF373" s="63" t="str">
        <f>rel_cen!B373</f>
        <v/>
      </c>
      <c r="AG373" s="64" t="str">
        <f>rel_cen!C373</f>
        <v/>
      </c>
      <c r="AH373" s="64" t="str">
        <f>rel_cen!F373</f>
        <v/>
      </c>
      <c r="AI373" s="64" t="str">
        <f t="shared" si="22"/>
        <v/>
      </c>
    </row>
    <row r="374" spans="30:35" x14ac:dyDescent="0.25">
      <c r="AD374" s="66">
        <f t="shared" si="23"/>
        <v>3.6800000000000244E-4</v>
      </c>
      <c r="AE374" s="64" t="str">
        <f t="shared" si="21"/>
        <v/>
      </c>
      <c r="AF374" s="63" t="str">
        <f>rel_cen!B374</f>
        <v/>
      </c>
      <c r="AG374" s="64" t="str">
        <f>rel_cen!C374</f>
        <v/>
      </c>
      <c r="AH374" s="64" t="str">
        <f>rel_cen!F374</f>
        <v/>
      </c>
      <c r="AI374" s="64" t="str">
        <f t="shared" si="22"/>
        <v/>
      </c>
    </row>
    <row r="375" spans="30:35" x14ac:dyDescent="0.25">
      <c r="AD375" s="66">
        <f t="shared" si="23"/>
        <v>3.6900000000000246E-4</v>
      </c>
      <c r="AE375" s="64" t="str">
        <f t="shared" si="21"/>
        <v/>
      </c>
      <c r="AF375" s="63" t="str">
        <f>rel_cen!B375</f>
        <v/>
      </c>
      <c r="AG375" s="64" t="str">
        <f>rel_cen!C375</f>
        <v/>
      </c>
      <c r="AH375" s="64" t="str">
        <f>rel_cen!F375</f>
        <v/>
      </c>
      <c r="AI375" s="64" t="str">
        <f t="shared" si="22"/>
        <v/>
      </c>
    </row>
    <row r="376" spans="30:35" x14ac:dyDescent="0.25">
      <c r="AD376" s="66">
        <f t="shared" si="23"/>
        <v>3.7000000000000249E-4</v>
      </c>
      <c r="AE376" s="64" t="str">
        <f t="shared" si="21"/>
        <v/>
      </c>
      <c r="AF376" s="63" t="str">
        <f>rel_cen!B376</f>
        <v/>
      </c>
      <c r="AG376" s="64" t="str">
        <f>rel_cen!C376</f>
        <v/>
      </c>
      <c r="AH376" s="64" t="str">
        <f>rel_cen!F376</f>
        <v/>
      </c>
      <c r="AI376" s="64" t="str">
        <f t="shared" si="22"/>
        <v/>
      </c>
    </row>
    <row r="377" spans="30:35" x14ac:dyDescent="0.25">
      <c r="AD377" s="66">
        <f t="shared" si="23"/>
        <v>3.7100000000000251E-4</v>
      </c>
      <c r="AE377" s="64" t="str">
        <f t="shared" si="21"/>
        <v/>
      </c>
      <c r="AF377" s="63" t="str">
        <f>rel_cen!B377</f>
        <v/>
      </c>
      <c r="AG377" s="64" t="str">
        <f>rel_cen!C377</f>
        <v/>
      </c>
      <c r="AH377" s="64" t="str">
        <f>rel_cen!F377</f>
        <v/>
      </c>
      <c r="AI377" s="64" t="str">
        <f t="shared" si="22"/>
        <v/>
      </c>
    </row>
    <row r="378" spans="30:35" x14ac:dyDescent="0.25">
      <c r="AD378" s="66">
        <f t="shared" si="23"/>
        <v>3.7200000000000254E-4</v>
      </c>
      <c r="AE378" s="64" t="str">
        <f t="shared" si="21"/>
        <v/>
      </c>
      <c r="AF378" s="63" t="str">
        <f>rel_cen!B378</f>
        <v/>
      </c>
      <c r="AG378" s="64" t="str">
        <f>rel_cen!C378</f>
        <v/>
      </c>
      <c r="AH378" s="64" t="str">
        <f>rel_cen!F378</f>
        <v/>
      </c>
      <c r="AI378" s="64" t="str">
        <f t="shared" si="22"/>
        <v/>
      </c>
    </row>
    <row r="379" spans="30:35" x14ac:dyDescent="0.25">
      <c r="AD379" s="66">
        <f t="shared" si="23"/>
        <v>3.7300000000000256E-4</v>
      </c>
      <c r="AE379" s="64" t="str">
        <f t="shared" si="21"/>
        <v/>
      </c>
      <c r="AF379" s="63" t="str">
        <f>rel_cen!B379</f>
        <v/>
      </c>
      <c r="AG379" s="64" t="str">
        <f>rel_cen!C379</f>
        <v/>
      </c>
      <c r="AH379" s="64" t="str">
        <f>rel_cen!F379</f>
        <v/>
      </c>
      <c r="AI379" s="64" t="str">
        <f t="shared" si="22"/>
        <v/>
      </c>
    </row>
    <row r="380" spans="30:35" x14ac:dyDescent="0.25">
      <c r="AD380" s="66">
        <f t="shared" si="23"/>
        <v>3.7400000000000259E-4</v>
      </c>
      <c r="AE380" s="64" t="str">
        <f t="shared" si="21"/>
        <v/>
      </c>
      <c r="AF380" s="63" t="str">
        <f>rel_cen!B380</f>
        <v/>
      </c>
      <c r="AG380" s="64" t="str">
        <f>rel_cen!C380</f>
        <v/>
      </c>
      <c r="AH380" s="64" t="str">
        <f>rel_cen!F380</f>
        <v/>
      </c>
      <c r="AI380" s="64" t="str">
        <f t="shared" si="22"/>
        <v/>
      </c>
    </row>
    <row r="381" spans="30:35" x14ac:dyDescent="0.25">
      <c r="AD381" s="66">
        <f t="shared" si="23"/>
        <v>3.7500000000000261E-4</v>
      </c>
      <c r="AE381" s="64" t="str">
        <f t="shared" si="21"/>
        <v/>
      </c>
      <c r="AF381" s="63" t="str">
        <f>rel_cen!B381</f>
        <v/>
      </c>
      <c r="AG381" s="64" t="str">
        <f>rel_cen!C381</f>
        <v/>
      </c>
      <c r="AH381" s="64" t="str">
        <f>rel_cen!F381</f>
        <v/>
      </c>
      <c r="AI381" s="64" t="str">
        <f t="shared" si="22"/>
        <v/>
      </c>
    </row>
    <row r="382" spans="30:35" x14ac:dyDescent="0.25">
      <c r="AD382" s="66">
        <f t="shared" si="23"/>
        <v>3.7600000000000263E-4</v>
      </c>
      <c r="AE382" s="64" t="str">
        <f t="shared" si="21"/>
        <v/>
      </c>
      <c r="AF382" s="63" t="str">
        <f>rel_cen!B382</f>
        <v/>
      </c>
      <c r="AG382" s="64" t="str">
        <f>rel_cen!C382</f>
        <v/>
      </c>
      <c r="AH382" s="64" t="str">
        <f>rel_cen!F382</f>
        <v/>
      </c>
      <c r="AI382" s="64" t="str">
        <f t="shared" si="22"/>
        <v/>
      </c>
    </row>
    <row r="383" spans="30:35" x14ac:dyDescent="0.25">
      <c r="AD383" s="66">
        <f t="shared" si="23"/>
        <v>3.7700000000000266E-4</v>
      </c>
      <c r="AE383" s="64" t="str">
        <f t="shared" si="21"/>
        <v/>
      </c>
      <c r="AF383" s="63" t="str">
        <f>rel_cen!B383</f>
        <v/>
      </c>
      <c r="AG383" s="64" t="str">
        <f>rel_cen!C383</f>
        <v/>
      </c>
      <c r="AH383" s="64" t="str">
        <f>rel_cen!F383</f>
        <v/>
      </c>
      <c r="AI383" s="64" t="str">
        <f t="shared" si="22"/>
        <v/>
      </c>
    </row>
    <row r="384" spans="30:35" x14ac:dyDescent="0.25">
      <c r="AD384" s="66">
        <f t="shared" si="23"/>
        <v>3.7800000000000268E-4</v>
      </c>
      <c r="AE384" s="64" t="str">
        <f t="shared" si="21"/>
        <v/>
      </c>
      <c r="AF384" s="63" t="str">
        <f>rel_cen!B384</f>
        <v/>
      </c>
      <c r="AG384" s="64" t="str">
        <f>rel_cen!C384</f>
        <v/>
      </c>
      <c r="AH384" s="64" t="str">
        <f>rel_cen!F384</f>
        <v/>
      </c>
      <c r="AI384" s="64" t="str">
        <f t="shared" si="22"/>
        <v/>
      </c>
    </row>
    <row r="385" spans="30:35" x14ac:dyDescent="0.25">
      <c r="AD385" s="66">
        <f t="shared" si="23"/>
        <v>3.7900000000000271E-4</v>
      </c>
      <c r="AE385" s="64" t="str">
        <f t="shared" si="21"/>
        <v/>
      </c>
      <c r="AF385" s="63" t="str">
        <f>rel_cen!B385</f>
        <v/>
      </c>
      <c r="AG385" s="64" t="str">
        <f>rel_cen!C385</f>
        <v/>
      </c>
      <c r="AH385" s="64" t="str">
        <f>rel_cen!F385</f>
        <v/>
      </c>
      <c r="AI385" s="64" t="str">
        <f t="shared" si="22"/>
        <v/>
      </c>
    </row>
    <row r="386" spans="30:35" x14ac:dyDescent="0.25">
      <c r="AD386" s="66">
        <f t="shared" si="23"/>
        <v>3.8000000000000273E-4</v>
      </c>
      <c r="AE386" s="64" t="str">
        <f t="shared" si="21"/>
        <v/>
      </c>
      <c r="AF386" s="63" t="str">
        <f>rel_cen!B386</f>
        <v/>
      </c>
      <c r="AG386" s="64" t="str">
        <f>rel_cen!C386</f>
        <v/>
      </c>
      <c r="AH386" s="64" t="str">
        <f>rel_cen!F386</f>
        <v/>
      </c>
      <c r="AI386" s="64" t="str">
        <f t="shared" si="22"/>
        <v/>
      </c>
    </row>
    <row r="387" spans="30:35" x14ac:dyDescent="0.25">
      <c r="AD387" s="66">
        <f t="shared" si="23"/>
        <v>3.8100000000000276E-4</v>
      </c>
      <c r="AE387" s="64" t="str">
        <f t="shared" si="21"/>
        <v/>
      </c>
      <c r="AF387" s="63" t="str">
        <f>rel_cen!B387</f>
        <v/>
      </c>
      <c r="AG387" s="64" t="str">
        <f>rel_cen!C387</f>
        <v/>
      </c>
      <c r="AH387" s="64" t="str">
        <f>rel_cen!F387</f>
        <v/>
      </c>
      <c r="AI387" s="64" t="str">
        <f t="shared" si="22"/>
        <v/>
      </c>
    </row>
    <row r="388" spans="30:35" x14ac:dyDescent="0.25">
      <c r="AD388" s="66">
        <f t="shared" si="23"/>
        <v>3.8200000000000278E-4</v>
      </c>
      <c r="AE388" s="64" t="str">
        <f t="shared" si="21"/>
        <v/>
      </c>
      <c r="AF388" s="63" t="str">
        <f>rel_cen!B388</f>
        <v/>
      </c>
      <c r="AG388" s="64" t="str">
        <f>rel_cen!C388</f>
        <v/>
      </c>
      <c r="AH388" s="64" t="str">
        <f>rel_cen!F388</f>
        <v/>
      </c>
      <c r="AI388" s="64" t="str">
        <f t="shared" si="22"/>
        <v/>
      </c>
    </row>
    <row r="389" spans="30:35" x14ac:dyDescent="0.25">
      <c r="AD389" s="66">
        <f t="shared" si="23"/>
        <v>3.830000000000028E-4</v>
      </c>
      <c r="AE389" s="64" t="str">
        <f t="shared" si="21"/>
        <v/>
      </c>
      <c r="AF389" s="63" t="str">
        <f>rel_cen!B389</f>
        <v/>
      </c>
      <c r="AG389" s="64" t="str">
        <f>rel_cen!C389</f>
        <v/>
      </c>
      <c r="AH389" s="64" t="str">
        <f>rel_cen!F389</f>
        <v/>
      </c>
      <c r="AI389" s="64" t="str">
        <f t="shared" si="22"/>
        <v/>
      </c>
    </row>
    <row r="390" spans="30:35" x14ac:dyDescent="0.25">
      <c r="AD390" s="66">
        <f t="shared" si="23"/>
        <v>3.8400000000000283E-4</v>
      </c>
      <c r="AE390" s="64" t="str">
        <f t="shared" si="21"/>
        <v/>
      </c>
      <c r="AF390" s="63" t="str">
        <f>rel_cen!B390</f>
        <v/>
      </c>
      <c r="AG390" s="64" t="str">
        <f>rel_cen!C390</f>
        <v/>
      </c>
      <c r="AH390" s="64" t="str">
        <f>rel_cen!F390</f>
        <v/>
      </c>
      <c r="AI390" s="64" t="str">
        <f t="shared" si="22"/>
        <v/>
      </c>
    </row>
    <row r="391" spans="30:35" x14ac:dyDescent="0.25">
      <c r="AD391" s="66">
        <f t="shared" si="23"/>
        <v>3.8500000000000285E-4</v>
      </c>
      <c r="AE391" s="64" t="str">
        <f t="shared" si="21"/>
        <v/>
      </c>
      <c r="AF391" s="63" t="str">
        <f>rel_cen!B391</f>
        <v/>
      </c>
      <c r="AG391" s="64" t="str">
        <f>rel_cen!C391</f>
        <v/>
      </c>
      <c r="AH391" s="64" t="str">
        <f>rel_cen!F391</f>
        <v/>
      </c>
      <c r="AI391" s="64" t="str">
        <f t="shared" si="22"/>
        <v/>
      </c>
    </row>
    <row r="392" spans="30:35" x14ac:dyDescent="0.25">
      <c r="AD392" s="66">
        <f t="shared" si="23"/>
        <v>3.8600000000000288E-4</v>
      </c>
      <c r="AE392" s="64" t="str">
        <f t="shared" ref="AE392:AE455" si="24">IF(AF392="","",AD392+AI392)</f>
        <v/>
      </c>
      <c r="AF392" s="63" t="str">
        <f>rel_cen!B392</f>
        <v/>
      </c>
      <c r="AG392" s="64" t="str">
        <f>rel_cen!C392</f>
        <v/>
      </c>
      <c r="AH392" s="64" t="str">
        <f>rel_cen!F392</f>
        <v/>
      </c>
      <c r="AI392" s="64" t="str">
        <f t="shared" ref="AI392:AI455" si="25">IF(AG392="","",AG392*AH392)</f>
        <v/>
      </c>
    </row>
    <row r="393" spans="30:35" x14ac:dyDescent="0.25">
      <c r="AD393" s="66">
        <f t="shared" ref="AD393:AD456" si="26">AD392+$AD$7</f>
        <v>3.870000000000029E-4</v>
      </c>
      <c r="AE393" s="64" t="str">
        <f t="shared" si="24"/>
        <v/>
      </c>
      <c r="AF393" s="63" t="str">
        <f>rel_cen!B393</f>
        <v/>
      </c>
      <c r="AG393" s="64" t="str">
        <f>rel_cen!C393</f>
        <v/>
      </c>
      <c r="AH393" s="64" t="str">
        <f>rel_cen!F393</f>
        <v/>
      </c>
      <c r="AI393" s="64" t="str">
        <f t="shared" si="25"/>
        <v/>
      </c>
    </row>
    <row r="394" spans="30:35" x14ac:dyDescent="0.25">
      <c r="AD394" s="66">
        <f t="shared" si="26"/>
        <v>3.8800000000000293E-4</v>
      </c>
      <c r="AE394" s="64" t="str">
        <f t="shared" si="24"/>
        <v/>
      </c>
      <c r="AF394" s="63" t="str">
        <f>rel_cen!B394</f>
        <v/>
      </c>
      <c r="AG394" s="64" t="str">
        <f>rel_cen!C394</f>
        <v/>
      </c>
      <c r="AH394" s="64" t="str">
        <f>rel_cen!F394</f>
        <v/>
      </c>
      <c r="AI394" s="64" t="str">
        <f t="shared" si="25"/>
        <v/>
      </c>
    </row>
    <row r="395" spans="30:35" x14ac:dyDescent="0.25">
      <c r="AD395" s="66">
        <f t="shared" si="26"/>
        <v>3.8900000000000295E-4</v>
      </c>
      <c r="AE395" s="64" t="str">
        <f t="shared" si="24"/>
        <v/>
      </c>
      <c r="AF395" s="63" t="str">
        <f>rel_cen!B395</f>
        <v/>
      </c>
      <c r="AG395" s="64" t="str">
        <f>rel_cen!C395</f>
        <v/>
      </c>
      <c r="AH395" s="64" t="str">
        <f>rel_cen!F395</f>
        <v/>
      </c>
      <c r="AI395" s="64" t="str">
        <f t="shared" si="25"/>
        <v/>
      </c>
    </row>
    <row r="396" spans="30:35" x14ac:dyDescent="0.25">
      <c r="AD396" s="66">
        <f t="shared" si="26"/>
        <v>3.9000000000000297E-4</v>
      </c>
      <c r="AE396" s="64" t="str">
        <f t="shared" si="24"/>
        <v/>
      </c>
      <c r="AF396" s="63" t="str">
        <f>rel_cen!B396</f>
        <v/>
      </c>
      <c r="AG396" s="64" t="str">
        <f>rel_cen!C396</f>
        <v/>
      </c>
      <c r="AH396" s="64" t="str">
        <f>rel_cen!F396</f>
        <v/>
      </c>
      <c r="AI396" s="64" t="str">
        <f t="shared" si="25"/>
        <v/>
      </c>
    </row>
    <row r="397" spans="30:35" x14ac:dyDescent="0.25">
      <c r="AD397" s="66">
        <f t="shared" si="26"/>
        <v>3.91000000000003E-4</v>
      </c>
      <c r="AE397" s="64" t="str">
        <f t="shared" si="24"/>
        <v/>
      </c>
      <c r="AF397" s="63" t="str">
        <f>rel_cen!B397</f>
        <v/>
      </c>
      <c r="AG397" s="64" t="str">
        <f>rel_cen!C397</f>
        <v/>
      </c>
      <c r="AH397" s="64" t="str">
        <f>rel_cen!F397</f>
        <v/>
      </c>
      <c r="AI397" s="64" t="str">
        <f t="shared" si="25"/>
        <v/>
      </c>
    </row>
    <row r="398" spans="30:35" x14ac:dyDescent="0.25">
      <c r="AD398" s="66">
        <f t="shared" si="26"/>
        <v>3.9200000000000302E-4</v>
      </c>
      <c r="AE398" s="64" t="str">
        <f t="shared" si="24"/>
        <v/>
      </c>
      <c r="AF398" s="63" t="str">
        <f>rel_cen!B398</f>
        <v/>
      </c>
      <c r="AG398" s="64" t="str">
        <f>rel_cen!C398</f>
        <v/>
      </c>
      <c r="AH398" s="64" t="str">
        <f>rel_cen!F398</f>
        <v/>
      </c>
      <c r="AI398" s="64" t="str">
        <f t="shared" si="25"/>
        <v/>
      </c>
    </row>
    <row r="399" spans="30:35" x14ac:dyDescent="0.25">
      <c r="AD399" s="66">
        <f t="shared" si="26"/>
        <v>3.9300000000000305E-4</v>
      </c>
      <c r="AE399" s="64" t="str">
        <f t="shared" si="24"/>
        <v/>
      </c>
      <c r="AF399" s="63" t="str">
        <f>rel_cen!B399</f>
        <v/>
      </c>
      <c r="AG399" s="64" t="str">
        <f>rel_cen!C399</f>
        <v/>
      </c>
      <c r="AH399" s="64" t="str">
        <f>rel_cen!F399</f>
        <v/>
      </c>
      <c r="AI399" s="64" t="str">
        <f t="shared" si="25"/>
        <v/>
      </c>
    </row>
    <row r="400" spans="30:35" x14ac:dyDescent="0.25">
      <c r="AD400" s="66">
        <f t="shared" si="26"/>
        <v>3.9400000000000307E-4</v>
      </c>
      <c r="AE400" s="64" t="str">
        <f t="shared" si="24"/>
        <v/>
      </c>
      <c r="AF400" s="63" t="str">
        <f>rel_cen!B400</f>
        <v/>
      </c>
      <c r="AG400" s="64" t="str">
        <f>rel_cen!C400</f>
        <v/>
      </c>
      <c r="AH400" s="64" t="str">
        <f>rel_cen!F400</f>
        <v/>
      </c>
      <c r="AI400" s="64" t="str">
        <f t="shared" si="25"/>
        <v/>
      </c>
    </row>
    <row r="401" spans="30:35" x14ac:dyDescent="0.25">
      <c r="AD401" s="66">
        <f t="shared" si="26"/>
        <v>3.950000000000031E-4</v>
      </c>
      <c r="AE401" s="64" t="str">
        <f t="shared" si="24"/>
        <v/>
      </c>
      <c r="AF401" s="63" t="str">
        <f>rel_cen!B401</f>
        <v/>
      </c>
      <c r="AG401" s="64" t="str">
        <f>rel_cen!C401</f>
        <v/>
      </c>
      <c r="AH401" s="64" t="str">
        <f>rel_cen!F401</f>
        <v/>
      </c>
      <c r="AI401" s="64" t="str">
        <f t="shared" si="25"/>
        <v/>
      </c>
    </row>
    <row r="402" spans="30:35" x14ac:dyDescent="0.25">
      <c r="AD402" s="66">
        <f t="shared" si="26"/>
        <v>3.9600000000000312E-4</v>
      </c>
      <c r="AE402" s="64" t="str">
        <f t="shared" si="24"/>
        <v/>
      </c>
      <c r="AF402" s="63" t="str">
        <f>rel_cen!B402</f>
        <v/>
      </c>
      <c r="AG402" s="64" t="str">
        <f>rel_cen!C402</f>
        <v/>
      </c>
      <c r="AH402" s="64" t="str">
        <f>rel_cen!F402</f>
        <v/>
      </c>
      <c r="AI402" s="64" t="str">
        <f t="shared" si="25"/>
        <v/>
      </c>
    </row>
    <row r="403" spans="30:35" x14ac:dyDescent="0.25">
      <c r="AD403" s="66">
        <f t="shared" si="26"/>
        <v>3.9700000000000314E-4</v>
      </c>
      <c r="AE403" s="64" t="str">
        <f t="shared" si="24"/>
        <v/>
      </c>
      <c r="AF403" s="63" t="str">
        <f>rel_cen!B403</f>
        <v/>
      </c>
      <c r="AG403" s="64" t="str">
        <f>rel_cen!C403</f>
        <v/>
      </c>
      <c r="AH403" s="64" t="str">
        <f>rel_cen!F403</f>
        <v/>
      </c>
      <c r="AI403" s="64" t="str">
        <f t="shared" si="25"/>
        <v/>
      </c>
    </row>
    <row r="404" spans="30:35" x14ac:dyDescent="0.25">
      <c r="AD404" s="66">
        <f t="shared" si="26"/>
        <v>3.9800000000000317E-4</v>
      </c>
      <c r="AE404" s="64" t="str">
        <f t="shared" si="24"/>
        <v/>
      </c>
      <c r="AF404" s="63" t="str">
        <f>rel_cen!B404</f>
        <v/>
      </c>
      <c r="AG404" s="64" t="str">
        <f>rel_cen!C404</f>
        <v/>
      </c>
      <c r="AH404" s="64" t="str">
        <f>rel_cen!F404</f>
        <v/>
      </c>
      <c r="AI404" s="64" t="str">
        <f t="shared" si="25"/>
        <v/>
      </c>
    </row>
    <row r="405" spans="30:35" x14ac:dyDescent="0.25">
      <c r="AD405" s="66">
        <f t="shared" si="26"/>
        <v>3.9900000000000319E-4</v>
      </c>
      <c r="AE405" s="64" t="str">
        <f t="shared" si="24"/>
        <v/>
      </c>
      <c r="AF405" s="63" t="str">
        <f>rel_cen!B405</f>
        <v/>
      </c>
      <c r="AG405" s="64" t="str">
        <f>rel_cen!C405</f>
        <v/>
      </c>
      <c r="AH405" s="64" t="str">
        <f>rel_cen!F405</f>
        <v/>
      </c>
      <c r="AI405" s="64" t="str">
        <f t="shared" si="25"/>
        <v/>
      </c>
    </row>
    <row r="406" spans="30:35" x14ac:dyDescent="0.25">
      <c r="AD406" s="66">
        <f t="shared" si="26"/>
        <v>4.0000000000000322E-4</v>
      </c>
      <c r="AE406" s="64" t="str">
        <f t="shared" si="24"/>
        <v/>
      </c>
      <c r="AF406" s="63" t="str">
        <f>rel_cen!B406</f>
        <v/>
      </c>
      <c r="AG406" s="64" t="str">
        <f>rel_cen!C406</f>
        <v/>
      </c>
      <c r="AH406" s="64" t="str">
        <f>rel_cen!F406</f>
        <v/>
      </c>
      <c r="AI406" s="64" t="str">
        <f t="shared" si="25"/>
        <v/>
      </c>
    </row>
    <row r="407" spans="30:35" x14ac:dyDescent="0.25">
      <c r="AD407" s="66">
        <f t="shared" si="26"/>
        <v>4.0100000000000324E-4</v>
      </c>
      <c r="AE407" s="64" t="str">
        <f t="shared" si="24"/>
        <v/>
      </c>
      <c r="AF407" s="63" t="str">
        <f>rel_cen!B407</f>
        <v/>
      </c>
      <c r="AG407" s="64" t="str">
        <f>rel_cen!C407</f>
        <v/>
      </c>
      <c r="AH407" s="64" t="str">
        <f>rel_cen!F407</f>
        <v/>
      </c>
      <c r="AI407" s="64" t="str">
        <f t="shared" si="25"/>
        <v/>
      </c>
    </row>
    <row r="408" spans="30:35" x14ac:dyDescent="0.25">
      <c r="AD408" s="66">
        <f t="shared" si="26"/>
        <v>4.0200000000000327E-4</v>
      </c>
      <c r="AE408" s="64" t="str">
        <f t="shared" si="24"/>
        <v/>
      </c>
      <c r="AF408" s="63" t="str">
        <f>rel_cen!B408</f>
        <v/>
      </c>
      <c r="AG408" s="64" t="str">
        <f>rel_cen!C408</f>
        <v/>
      </c>
      <c r="AH408" s="64" t="str">
        <f>rel_cen!F408</f>
        <v/>
      </c>
      <c r="AI408" s="64" t="str">
        <f t="shared" si="25"/>
        <v/>
      </c>
    </row>
    <row r="409" spans="30:35" x14ac:dyDescent="0.25">
      <c r="AD409" s="66">
        <f t="shared" si="26"/>
        <v>4.0300000000000329E-4</v>
      </c>
      <c r="AE409" s="64" t="str">
        <f t="shared" si="24"/>
        <v/>
      </c>
      <c r="AF409" s="63" t="str">
        <f>rel_cen!B409</f>
        <v/>
      </c>
      <c r="AG409" s="64" t="str">
        <f>rel_cen!C409</f>
        <v/>
      </c>
      <c r="AH409" s="64" t="str">
        <f>rel_cen!F409</f>
        <v/>
      </c>
      <c r="AI409" s="64" t="str">
        <f t="shared" si="25"/>
        <v/>
      </c>
    </row>
    <row r="410" spans="30:35" x14ac:dyDescent="0.25">
      <c r="AD410" s="66">
        <f t="shared" si="26"/>
        <v>4.0400000000000331E-4</v>
      </c>
      <c r="AE410" s="64" t="str">
        <f t="shared" si="24"/>
        <v/>
      </c>
      <c r="AF410" s="63" t="str">
        <f>rel_cen!B410</f>
        <v/>
      </c>
      <c r="AG410" s="64" t="str">
        <f>rel_cen!C410</f>
        <v/>
      </c>
      <c r="AH410" s="64" t="str">
        <f>rel_cen!F410</f>
        <v/>
      </c>
      <c r="AI410" s="64" t="str">
        <f t="shared" si="25"/>
        <v/>
      </c>
    </row>
    <row r="411" spans="30:35" x14ac:dyDescent="0.25">
      <c r="AD411" s="66">
        <f t="shared" si="26"/>
        <v>4.0500000000000334E-4</v>
      </c>
      <c r="AE411" s="64" t="str">
        <f t="shared" si="24"/>
        <v/>
      </c>
      <c r="AF411" s="63" t="str">
        <f>rel_cen!B411</f>
        <v/>
      </c>
      <c r="AG411" s="64" t="str">
        <f>rel_cen!C411</f>
        <v/>
      </c>
      <c r="AH411" s="64" t="str">
        <f>rel_cen!F411</f>
        <v/>
      </c>
      <c r="AI411" s="64" t="str">
        <f t="shared" si="25"/>
        <v/>
      </c>
    </row>
    <row r="412" spans="30:35" x14ac:dyDescent="0.25">
      <c r="AD412" s="66">
        <f t="shared" si="26"/>
        <v>4.0600000000000336E-4</v>
      </c>
      <c r="AE412" s="64" t="str">
        <f t="shared" si="24"/>
        <v/>
      </c>
      <c r="AF412" s="63" t="str">
        <f>rel_cen!B412</f>
        <v/>
      </c>
      <c r="AG412" s="64" t="str">
        <f>rel_cen!C412</f>
        <v/>
      </c>
      <c r="AH412" s="64" t="str">
        <f>rel_cen!F412</f>
        <v/>
      </c>
      <c r="AI412" s="64" t="str">
        <f t="shared" si="25"/>
        <v/>
      </c>
    </row>
    <row r="413" spans="30:35" x14ac:dyDescent="0.25">
      <c r="AD413" s="66">
        <f t="shared" si="26"/>
        <v>4.0700000000000339E-4</v>
      </c>
      <c r="AE413" s="64" t="str">
        <f t="shared" si="24"/>
        <v/>
      </c>
      <c r="AF413" s="63" t="str">
        <f>rel_cen!B413</f>
        <v/>
      </c>
      <c r="AG413" s="64" t="str">
        <f>rel_cen!C413</f>
        <v/>
      </c>
      <c r="AH413" s="64" t="str">
        <f>rel_cen!F413</f>
        <v/>
      </c>
      <c r="AI413" s="64" t="str">
        <f t="shared" si="25"/>
        <v/>
      </c>
    </row>
    <row r="414" spans="30:35" x14ac:dyDescent="0.25">
      <c r="AD414" s="66">
        <f t="shared" si="26"/>
        <v>4.0800000000000341E-4</v>
      </c>
      <c r="AE414" s="64" t="str">
        <f t="shared" si="24"/>
        <v/>
      </c>
      <c r="AF414" s="63" t="str">
        <f>rel_cen!B414</f>
        <v/>
      </c>
      <c r="AG414" s="64" t="str">
        <f>rel_cen!C414</f>
        <v/>
      </c>
      <c r="AH414" s="64" t="str">
        <f>rel_cen!F414</f>
        <v/>
      </c>
      <c r="AI414" s="64" t="str">
        <f t="shared" si="25"/>
        <v/>
      </c>
    </row>
    <row r="415" spans="30:35" x14ac:dyDescent="0.25">
      <c r="AD415" s="66">
        <f t="shared" si="26"/>
        <v>4.0900000000000344E-4</v>
      </c>
      <c r="AE415" s="64" t="str">
        <f t="shared" si="24"/>
        <v/>
      </c>
      <c r="AF415" s="63" t="str">
        <f>rel_cen!B415</f>
        <v/>
      </c>
      <c r="AG415" s="64" t="str">
        <f>rel_cen!C415</f>
        <v/>
      </c>
      <c r="AH415" s="64" t="str">
        <f>rel_cen!F415</f>
        <v/>
      </c>
      <c r="AI415" s="64" t="str">
        <f t="shared" si="25"/>
        <v/>
      </c>
    </row>
    <row r="416" spans="30:35" x14ac:dyDescent="0.25">
      <c r="AD416" s="66">
        <f t="shared" si="26"/>
        <v>4.1000000000000346E-4</v>
      </c>
      <c r="AE416" s="64" t="str">
        <f t="shared" si="24"/>
        <v/>
      </c>
      <c r="AF416" s="63" t="str">
        <f>rel_cen!B416</f>
        <v/>
      </c>
      <c r="AG416" s="64" t="str">
        <f>rel_cen!C416</f>
        <v/>
      </c>
      <c r="AH416" s="64" t="str">
        <f>rel_cen!F416</f>
        <v/>
      </c>
      <c r="AI416" s="64" t="str">
        <f t="shared" si="25"/>
        <v/>
      </c>
    </row>
    <row r="417" spans="30:35" x14ac:dyDescent="0.25">
      <c r="AD417" s="66">
        <f t="shared" si="26"/>
        <v>4.1100000000000348E-4</v>
      </c>
      <c r="AE417" s="64" t="str">
        <f t="shared" si="24"/>
        <v/>
      </c>
      <c r="AF417" s="63" t="str">
        <f>rel_cen!B417</f>
        <v/>
      </c>
      <c r="AG417" s="64" t="str">
        <f>rel_cen!C417</f>
        <v/>
      </c>
      <c r="AH417" s="64" t="str">
        <f>rel_cen!F417</f>
        <v/>
      </c>
      <c r="AI417" s="64" t="str">
        <f t="shared" si="25"/>
        <v/>
      </c>
    </row>
    <row r="418" spans="30:35" x14ac:dyDescent="0.25">
      <c r="AD418" s="66">
        <f t="shared" si="26"/>
        <v>4.1200000000000351E-4</v>
      </c>
      <c r="AE418" s="64" t="str">
        <f t="shared" si="24"/>
        <v/>
      </c>
      <c r="AF418" s="63" t="str">
        <f>rel_cen!B418</f>
        <v/>
      </c>
      <c r="AG418" s="64" t="str">
        <f>rel_cen!C418</f>
        <v/>
      </c>
      <c r="AH418" s="64" t="str">
        <f>rel_cen!F418</f>
        <v/>
      </c>
      <c r="AI418" s="64" t="str">
        <f t="shared" si="25"/>
        <v/>
      </c>
    </row>
    <row r="419" spans="30:35" x14ac:dyDescent="0.25">
      <c r="AD419" s="66">
        <f t="shared" si="26"/>
        <v>4.1300000000000353E-4</v>
      </c>
      <c r="AE419" s="64" t="str">
        <f t="shared" si="24"/>
        <v/>
      </c>
      <c r="AF419" s="63" t="str">
        <f>rel_cen!B419</f>
        <v/>
      </c>
      <c r="AG419" s="64" t="str">
        <f>rel_cen!C419</f>
        <v/>
      </c>
      <c r="AH419" s="64" t="str">
        <f>rel_cen!F419</f>
        <v/>
      </c>
      <c r="AI419" s="64" t="str">
        <f t="shared" si="25"/>
        <v/>
      </c>
    </row>
    <row r="420" spans="30:35" x14ac:dyDescent="0.25">
      <c r="AD420" s="66">
        <f t="shared" si="26"/>
        <v>4.1400000000000356E-4</v>
      </c>
      <c r="AE420" s="64" t="str">
        <f t="shared" si="24"/>
        <v/>
      </c>
      <c r="AF420" s="63" t="str">
        <f>rel_cen!B420</f>
        <v/>
      </c>
      <c r="AG420" s="64" t="str">
        <f>rel_cen!C420</f>
        <v/>
      </c>
      <c r="AH420" s="64" t="str">
        <f>rel_cen!F420</f>
        <v/>
      </c>
      <c r="AI420" s="64" t="str">
        <f t="shared" si="25"/>
        <v/>
      </c>
    </row>
    <row r="421" spans="30:35" x14ac:dyDescent="0.25">
      <c r="AD421" s="66">
        <f t="shared" si="26"/>
        <v>4.1500000000000358E-4</v>
      </c>
      <c r="AE421" s="64" t="str">
        <f t="shared" si="24"/>
        <v/>
      </c>
      <c r="AF421" s="63" t="str">
        <f>rel_cen!B421</f>
        <v/>
      </c>
      <c r="AG421" s="64" t="str">
        <f>rel_cen!C421</f>
        <v/>
      </c>
      <c r="AH421" s="64" t="str">
        <f>rel_cen!F421</f>
        <v/>
      </c>
      <c r="AI421" s="64" t="str">
        <f t="shared" si="25"/>
        <v/>
      </c>
    </row>
    <row r="422" spans="30:35" x14ac:dyDescent="0.25">
      <c r="AD422" s="66">
        <f t="shared" si="26"/>
        <v>4.1600000000000361E-4</v>
      </c>
      <c r="AE422" s="64" t="str">
        <f t="shared" si="24"/>
        <v/>
      </c>
      <c r="AF422" s="63" t="str">
        <f>rel_cen!B422</f>
        <v/>
      </c>
      <c r="AG422" s="64" t="str">
        <f>rel_cen!C422</f>
        <v/>
      </c>
      <c r="AH422" s="64" t="str">
        <f>rel_cen!F422</f>
        <v/>
      </c>
      <c r="AI422" s="64" t="str">
        <f t="shared" si="25"/>
        <v/>
      </c>
    </row>
    <row r="423" spans="30:35" x14ac:dyDescent="0.25">
      <c r="AD423" s="66">
        <f t="shared" si="26"/>
        <v>4.1700000000000363E-4</v>
      </c>
      <c r="AE423" s="64" t="str">
        <f t="shared" si="24"/>
        <v/>
      </c>
      <c r="AF423" s="63" t="str">
        <f>rel_cen!B423</f>
        <v/>
      </c>
      <c r="AG423" s="64" t="str">
        <f>rel_cen!C423</f>
        <v/>
      </c>
      <c r="AH423" s="64" t="str">
        <f>rel_cen!F423</f>
        <v/>
      </c>
      <c r="AI423" s="64" t="str">
        <f t="shared" si="25"/>
        <v/>
      </c>
    </row>
    <row r="424" spans="30:35" x14ac:dyDescent="0.25">
      <c r="AD424" s="66">
        <f t="shared" si="26"/>
        <v>4.1800000000000366E-4</v>
      </c>
      <c r="AE424" s="64" t="str">
        <f t="shared" si="24"/>
        <v/>
      </c>
      <c r="AF424" s="63" t="str">
        <f>rel_cen!B424</f>
        <v/>
      </c>
      <c r="AG424" s="64" t="str">
        <f>rel_cen!C424</f>
        <v/>
      </c>
      <c r="AH424" s="64" t="str">
        <f>rel_cen!F424</f>
        <v/>
      </c>
      <c r="AI424" s="64" t="str">
        <f t="shared" si="25"/>
        <v/>
      </c>
    </row>
    <row r="425" spans="30:35" x14ac:dyDescent="0.25">
      <c r="AD425" s="66">
        <f t="shared" si="26"/>
        <v>4.1900000000000368E-4</v>
      </c>
      <c r="AE425" s="64" t="str">
        <f t="shared" si="24"/>
        <v/>
      </c>
      <c r="AF425" s="63" t="str">
        <f>rel_cen!B425</f>
        <v/>
      </c>
      <c r="AG425" s="64" t="str">
        <f>rel_cen!C425</f>
        <v/>
      </c>
      <c r="AH425" s="64" t="str">
        <f>rel_cen!F425</f>
        <v/>
      </c>
      <c r="AI425" s="64" t="str">
        <f t="shared" si="25"/>
        <v/>
      </c>
    </row>
    <row r="426" spans="30:35" x14ac:dyDescent="0.25">
      <c r="AD426" s="66">
        <f t="shared" si="26"/>
        <v>4.200000000000037E-4</v>
      </c>
      <c r="AE426" s="64" t="str">
        <f t="shared" si="24"/>
        <v/>
      </c>
      <c r="AF426" s="63" t="str">
        <f>rel_cen!B426</f>
        <v/>
      </c>
      <c r="AG426" s="64" t="str">
        <f>rel_cen!C426</f>
        <v/>
      </c>
      <c r="AH426" s="64" t="str">
        <f>rel_cen!F426</f>
        <v/>
      </c>
      <c r="AI426" s="64" t="str">
        <f t="shared" si="25"/>
        <v/>
      </c>
    </row>
    <row r="427" spans="30:35" x14ac:dyDescent="0.25">
      <c r="AD427" s="66">
        <f t="shared" si="26"/>
        <v>4.2100000000000373E-4</v>
      </c>
      <c r="AE427" s="64" t="str">
        <f t="shared" si="24"/>
        <v/>
      </c>
      <c r="AF427" s="63" t="str">
        <f>rel_cen!B427</f>
        <v/>
      </c>
      <c r="AG427" s="64" t="str">
        <f>rel_cen!C427</f>
        <v/>
      </c>
      <c r="AH427" s="64" t="str">
        <f>rel_cen!F427</f>
        <v/>
      </c>
      <c r="AI427" s="64" t="str">
        <f t="shared" si="25"/>
        <v/>
      </c>
    </row>
    <row r="428" spans="30:35" x14ac:dyDescent="0.25">
      <c r="AD428" s="66">
        <f t="shared" si="26"/>
        <v>4.2200000000000375E-4</v>
      </c>
      <c r="AE428" s="64" t="str">
        <f t="shared" si="24"/>
        <v/>
      </c>
      <c r="AF428" s="63" t="str">
        <f>rel_cen!B428</f>
        <v/>
      </c>
      <c r="AG428" s="64" t="str">
        <f>rel_cen!C428</f>
        <v/>
      </c>
      <c r="AH428" s="64" t="str">
        <f>rel_cen!F428</f>
        <v/>
      </c>
      <c r="AI428" s="64" t="str">
        <f t="shared" si="25"/>
        <v/>
      </c>
    </row>
    <row r="429" spans="30:35" x14ac:dyDescent="0.25">
      <c r="AD429" s="66">
        <f t="shared" si="26"/>
        <v>4.2300000000000378E-4</v>
      </c>
      <c r="AE429" s="64" t="str">
        <f t="shared" si="24"/>
        <v/>
      </c>
      <c r="AF429" s="63" t="str">
        <f>rel_cen!B429</f>
        <v/>
      </c>
      <c r="AG429" s="64" t="str">
        <f>rel_cen!C429</f>
        <v/>
      </c>
      <c r="AH429" s="64" t="str">
        <f>rel_cen!F429</f>
        <v/>
      </c>
      <c r="AI429" s="64" t="str">
        <f t="shared" si="25"/>
        <v/>
      </c>
    </row>
    <row r="430" spans="30:35" x14ac:dyDescent="0.25">
      <c r="AD430" s="66">
        <f t="shared" si="26"/>
        <v>4.240000000000038E-4</v>
      </c>
      <c r="AE430" s="64" t="str">
        <f t="shared" si="24"/>
        <v/>
      </c>
      <c r="AF430" s="63" t="str">
        <f>rel_cen!B430</f>
        <v/>
      </c>
      <c r="AG430" s="64" t="str">
        <f>rel_cen!C430</f>
        <v/>
      </c>
      <c r="AH430" s="64" t="str">
        <f>rel_cen!F430</f>
        <v/>
      </c>
      <c r="AI430" s="64" t="str">
        <f t="shared" si="25"/>
        <v/>
      </c>
    </row>
    <row r="431" spans="30:35" x14ac:dyDescent="0.25">
      <c r="AD431" s="66">
        <f t="shared" si="26"/>
        <v>4.2500000000000383E-4</v>
      </c>
      <c r="AE431" s="64" t="str">
        <f t="shared" si="24"/>
        <v/>
      </c>
      <c r="AF431" s="63" t="str">
        <f>rel_cen!B431</f>
        <v/>
      </c>
      <c r="AG431" s="64" t="str">
        <f>rel_cen!C431</f>
        <v/>
      </c>
      <c r="AH431" s="64" t="str">
        <f>rel_cen!F431</f>
        <v/>
      </c>
      <c r="AI431" s="64" t="str">
        <f t="shared" si="25"/>
        <v/>
      </c>
    </row>
    <row r="432" spans="30:35" x14ac:dyDescent="0.25">
      <c r="AD432" s="66">
        <f t="shared" si="26"/>
        <v>4.2600000000000385E-4</v>
      </c>
      <c r="AE432" s="64" t="str">
        <f t="shared" si="24"/>
        <v/>
      </c>
      <c r="AF432" s="63" t="str">
        <f>rel_cen!B432</f>
        <v/>
      </c>
      <c r="AG432" s="64" t="str">
        <f>rel_cen!C432</f>
        <v/>
      </c>
      <c r="AH432" s="64" t="str">
        <f>rel_cen!F432</f>
        <v/>
      </c>
      <c r="AI432" s="64" t="str">
        <f t="shared" si="25"/>
        <v/>
      </c>
    </row>
    <row r="433" spans="30:35" x14ac:dyDescent="0.25">
      <c r="AD433" s="66">
        <f t="shared" si="26"/>
        <v>4.2700000000000387E-4</v>
      </c>
      <c r="AE433" s="64" t="str">
        <f t="shared" si="24"/>
        <v/>
      </c>
      <c r="AF433" s="63" t="str">
        <f>rel_cen!B433</f>
        <v/>
      </c>
      <c r="AG433" s="64" t="str">
        <f>rel_cen!C433</f>
        <v/>
      </c>
      <c r="AH433" s="64" t="str">
        <f>rel_cen!F433</f>
        <v/>
      </c>
      <c r="AI433" s="64" t="str">
        <f t="shared" si="25"/>
        <v/>
      </c>
    </row>
    <row r="434" spans="30:35" x14ac:dyDescent="0.25">
      <c r="AD434" s="66">
        <f t="shared" si="26"/>
        <v>4.280000000000039E-4</v>
      </c>
      <c r="AE434" s="64" t="str">
        <f t="shared" si="24"/>
        <v/>
      </c>
      <c r="AF434" s="63" t="str">
        <f>rel_cen!B434</f>
        <v/>
      </c>
      <c r="AG434" s="64" t="str">
        <f>rel_cen!C434</f>
        <v/>
      </c>
      <c r="AH434" s="64" t="str">
        <f>rel_cen!F434</f>
        <v/>
      </c>
      <c r="AI434" s="64" t="str">
        <f t="shared" si="25"/>
        <v/>
      </c>
    </row>
    <row r="435" spans="30:35" x14ac:dyDescent="0.25">
      <c r="AD435" s="66">
        <f t="shared" si="26"/>
        <v>4.2900000000000392E-4</v>
      </c>
      <c r="AE435" s="64" t="str">
        <f t="shared" si="24"/>
        <v/>
      </c>
      <c r="AF435" s="63" t="str">
        <f>rel_cen!B435</f>
        <v/>
      </c>
      <c r="AG435" s="64" t="str">
        <f>rel_cen!C435</f>
        <v/>
      </c>
      <c r="AH435" s="64" t="str">
        <f>rel_cen!F435</f>
        <v/>
      </c>
      <c r="AI435" s="64" t="str">
        <f t="shared" si="25"/>
        <v/>
      </c>
    </row>
    <row r="436" spans="30:35" x14ac:dyDescent="0.25">
      <c r="AD436" s="66">
        <f t="shared" si="26"/>
        <v>4.3000000000000395E-4</v>
      </c>
      <c r="AE436" s="64" t="str">
        <f t="shared" si="24"/>
        <v/>
      </c>
      <c r="AF436" s="63" t="str">
        <f>rel_cen!B436</f>
        <v/>
      </c>
      <c r="AG436" s="64" t="str">
        <f>rel_cen!C436</f>
        <v/>
      </c>
      <c r="AH436" s="64" t="str">
        <f>rel_cen!F436</f>
        <v/>
      </c>
      <c r="AI436" s="64" t="str">
        <f t="shared" si="25"/>
        <v/>
      </c>
    </row>
    <row r="437" spans="30:35" x14ac:dyDescent="0.25">
      <c r="AD437" s="66">
        <f t="shared" si="26"/>
        <v>4.3100000000000397E-4</v>
      </c>
      <c r="AE437" s="64" t="str">
        <f t="shared" si="24"/>
        <v/>
      </c>
      <c r="AF437" s="63" t="str">
        <f>rel_cen!B437</f>
        <v/>
      </c>
      <c r="AG437" s="64" t="str">
        <f>rel_cen!C437</f>
        <v/>
      </c>
      <c r="AH437" s="64" t="str">
        <f>rel_cen!F437</f>
        <v/>
      </c>
      <c r="AI437" s="64" t="str">
        <f t="shared" si="25"/>
        <v/>
      </c>
    </row>
    <row r="438" spans="30:35" x14ac:dyDescent="0.25">
      <c r="AD438" s="66">
        <f t="shared" si="26"/>
        <v>4.32000000000004E-4</v>
      </c>
      <c r="AE438" s="64" t="str">
        <f t="shared" si="24"/>
        <v/>
      </c>
      <c r="AF438" s="63" t="str">
        <f>rel_cen!B438</f>
        <v/>
      </c>
      <c r="AG438" s="64" t="str">
        <f>rel_cen!C438</f>
        <v/>
      </c>
      <c r="AH438" s="64" t="str">
        <f>rel_cen!F438</f>
        <v/>
      </c>
      <c r="AI438" s="64" t="str">
        <f t="shared" si="25"/>
        <v/>
      </c>
    </row>
    <row r="439" spans="30:35" x14ac:dyDescent="0.25">
      <c r="AD439" s="66">
        <f t="shared" si="26"/>
        <v>4.3300000000000402E-4</v>
      </c>
      <c r="AE439" s="64" t="str">
        <f t="shared" si="24"/>
        <v/>
      </c>
      <c r="AF439" s="63" t="str">
        <f>rel_cen!B439</f>
        <v/>
      </c>
      <c r="AG439" s="64" t="str">
        <f>rel_cen!C439</f>
        <v/>
      </c>
      <c r="AH439" s="64" t="str">
        <f>rel_cen!F439</f>
        <v/>
      </c>
      <c r="AI439" s="64" t="str">
        <f t="shared" si="25"/>
        <v/>
      </c>
    </row>
    <row r="440" spans="30:35" x14ac:dyDescent="0.25">
      <c r="AD440" s="66">
        <f t="shared" si="26"/>
        <v>4.3400000000000404E-4</v>
      </c>
      <c r="AE440" s="64" t="str">
        <f t="shared" si="24"/>
        <v/>
      </c>
      <c r="AF440" s="63" t="str">
        <f>rel_cen!B440</f>
        <v/>
      </c>
      <c r="AG440" s="64" t="str">
        <f>rel_cen!C440</f>
        <v/>
      </c>
      <c r="AH440" s="64" t="str">
        <f>rel_cen!F440</f>
        <v/>
      </c>
      <c r="AI440" s="64" t="str">
        <f t="shared" si="25"/>
        <v/>
      </c>
    </row>
    <row r="441" spans="30:35" x14ac:dyDescent="0.25">
      <c r="AD441" s="66">
        <f t="shared" si="26"/>
        <v>4.3500000000000407E-4</v>
      </c>
      <c r="AE441" s="64" t="str">
        <f t="shared" si="24"/>
        <v/>
      </c>
      <c r="AF441" s="63" t="str">
        <f>rel_cen!B441</f>
        <v/>
      </c>
      <c r="AG441" s="64" t="str">
        <f>rel_cen!C441</f>
        <v/>
      </c>
      <c r="AH441" s="64" t="str">
        <f>rel_cen!F441</f>
        <v/>
      </c>
      <c r="AI441" s="64" t="str">
        <f t="shared" si="25"/>
        <v/>
      </c>
    </row>
    <row r="442" spans="30:35" x14ac:dyDescent="0.25">
      <c r="AD442" s="66">
        <f t="shared" si="26"/>
        <v>4.3600000000000409E-4</v>
      </c>
      <c r="AE442" s="64" t="str">
        <f t="shared" si="24"/>
        <v/>
      </c>
      <c r="AF442" s="63" t="str">
        <f>rel_cen!B442</f>
        <v/>
      </c>
      <c r="AG442" s="64" t="str">
        <f>rel_cen!C442</f>
        <v/>
      </c>
      <c r="AH442" s="64" t="str">
        <f>rel_cen!F442</f>
        <v/>
      </c>
      <c r="AI442" s="64" t="str">
        <f t="shared" si="25"/>
        <v/>
      </c>
    </row>
    <row r="443" spans="30:35" x14ac:dyDescent="0.25">
      <c r="AD443" s="66">
        <f t="shared" si="26"/>
        <v>4.3700000000000412E-4</v>
      </c>
      <c r="AE443" s="64" t="str">
        <f t="shared" si="24"/>
        <v/>
      </c>
      <c r="AF443" s="63" t="str">
        <f>rel_cen!B443</f>
        <v/>
      </c>
      <c r="AG443" s="64" t="str">
        <f>rel_cen!C443</f>
        <v/>
      </c>
      <c r="AH443" s="64" t="str">
        <f>rel_cen!F443</f>
        <v/>
      </c>
      <c r="AI443" s="64" t="str">
        <f t="shared" si="25"/>
        <v/>
      </c>
    </row>
    <row r="444" spans="30:35" x14ac:dyDescent="0.25">
      <c r="AD444" s="66">
        <f t="shared" si="26"/>
        <v>4.3800000000000414E-4</v>
      </c>
      <c r="AE444" s="64" t="str">
        <f t="shared" si="24"/>
        <v/>
      </c>
      <c r="AF444" s="63" t="str">
        <f>rel_cen!B444</f>
        <v/>
      </c>
      <c r="AG444" s="64" t="str">
        <f>rel_cen!C444</f>
        <v/>
      </c>
      <c r="AH444" s="64" t="str">
        <f>rel_cen!F444</f>
        <v/>
      </c>
      <c r="AI444" s="64" t="str">
        <f t="shared" si="25"/>
        <v/>
      </c>
    </row>
    <row r="445" spans="30:35" x14ac:dyDescent="0.25">
      <c r="AD445" s="66">
        <f t="shared" si="26"/>
        <v>4.3900000000000417E-4</v>
      </c>
      <c r="AE445" s="64" t="str">
        <f t="shared" si="24"/>
        <v/>
      </c>
      <c r="AF445" s="63" t="str">
        <f>rel_cen!B445</f>
        <v/>
      </c>
      <c r="AG445" s="64" t="str">
        <f>rel_cen!C445</f>
        <v/>
      </c>
      <c r="AH445" s="64" t="str">
        <f>rel_cen!F445</f>
        <v/>
      </c>
      <c r="AI445" s="64" t="str">
        <f t="shared" si="25"/>
        <v/>
      </c>
    </row>
    <row r="446" spans="30:35" x14ac:dyDescent="0.25">
      <c r="AD446" s="66">
        <f t="shared" si="26"/>
        <v>4.4000000000000419E-4</v>
      </c>
      <c r="AE446" s="64" t="str">
        <f t="shared" si="24"/>
        <v/>
      </c>
      <c r="AF446" s="63" t="str">
        <f>rel_cen!B446</f>
        <v/>
      </c>
      <c r="AG446" s="64" t="str">
        <f>rel_cen!C446</f>
        <v/>
      </c>
      <c r="AH446" s="64" t="str">
        <f>rel_cen!F446</f>
        <v/>
      </c>
      <c r="AI446" s="64" t="str">
        <f t="shared" si="25"/>
        <v/>
      </c>
    </row>
    <row r="447" spans="30:35" x14ac:dyDescent="0.25">
      <c r="AD447" s="66">
        <f t="shared" si="26"/>
        <v>4.4100000000000421E-4</v>
      </c>
      <c r="AE447" s="64" t="str">
        <f t="shared" si="24"/>
        <v/>
      </c>
      <c r="AF447" s="63" t="str">
        <f>rel_cen!B447</f>
        <v/>
      </c>
      <c r="AG447" s="64" t="str">
        <f>rel_cen!C447</f>
        <v/>
      </c>
      <c r="AH447" s="64" t="str">
        <f>rel_cen!F447</f>
        <v/>
      </c>
      <c r="AI447" s="64" t="str">
        <f t="shared" si="25"/>
        <v/>
      </c>
    </row>
    <row r="448" spans="30:35" x14ac:dyDescent="0.25">
      <c r="AD448" s="66">
        <f t="shared" si="26"/>
        <v>4.4200000000000424E-4</v>
      </c>
      <c r="AE448" s="64" t="str">
        <f t="shared" si="24"/>
        <v/>
      </c>
      <c r="AF448" s="63" t="str">
        <f>rel_cen!B448</f>
        <v/>
      </c>
      <c r="AG448" s="64" t="str">
        <f>rel_cen!C448</f>
        <v/>
      </c>
      <c r="AH448" s="64" t="str">
        <f>rel_cen!F448</f>
        <v/>
      </c>
      <c r="AI448" s="64" t="str">
        <f t="shared" si="25"/>
        <v/>
      </c>
    </row>
    <row r="449" spans="30:35" x14ac:dyDescent="0.25">
      <c r="AD449" s="66">
        <f t="shared" si="26"/>
        <v>4.4300000000000426E-4</v>
      </c>
      <c r="AE449" s="64" t="str">
        <f t="shared" si="24"/>
        <v/>
      </c>
      <c r="AF449" s="63" t="str">
        <f>rel_cen!B449</f>
        <v/>
      </c>
      <c r="AG449" s="64" t="str">
        <f>rel_cen!C449</f>
        <v/>
      </c>
      <c r="AH449" s="64" t="str">
        <f>rel_cen!F449</f>
        <v/>
      </c>
      <c r="AI449" s="64" t="str">
        <f t="shared" si="25"/>
        <v/>
      </c>
    </row>
    <row r="450" spans="30:35" x14ac:dyDescent="0.25">
      <c r="AD450" s="66">
        <f t="shared" si="26"/>
        <v>4.4400000000000429E-4</v>
      </c>
      <c r="AE450" s="64" t="str">
        <f t="shared" si="24"/>
        <v/>
      </c>
      <c r="AF450" s="63" t="str">
        <f>rel_cen!B450</f>
        <v/>
      </c>
      <c r="AG450" s="64" t="str">
        <f>rel_cen!C450</f>
        <v/>
      </c>
      <c r="AH450" s="64" t="str">
        <f>rel_cen!F450</f>
        <v/>
      </c>
      <c r="AI450" s="64" t="str">
        <f t="shared" si="25"/>
        <v/>
      </c>
    </row>
    <row r="451" spans="30:35" x14ac:dyDescent="0.25">
      <c r="AD451" s="66">
        <f t="shared" si="26"/>
        <v>4.4500000000000431E-4</v>
      </c>
      <c r="AE451" s="64" t="str">
        <f t="shared" si="24"/>
        <v/>
      </c>
      <c r="AF451" s="63" t="str">
        <f>rel_cen!B451</f>
        <v/>
      </c>
      <c r="AG451" s="64" t="str">
        <f>rel_cen!C451</f>
        <v/>
      </c>
      <c r="AH451" s="64" t="str">
        <f>rel_cen!F451</f>
        <v/>
      </c>
      <c r="AI451" s="64" t="str">
        <f t="shared" si="25"/>
        <v/>
      </c>
    </row>
    <row r="452" spans="30:35" x14ac:dyDescent="0.25">
      <c r="AD452" s="66">
        <f t="shared" si="26"/>
        <v>4.4600000000000434E-4</v>
      </c>
      <c r="AE452" s="64" t="str">
        <f t="shared" si="24"/>
        <v/>
      </c>
      <c r="AF452" s="63" t="str">
        <f>rel_cen!B452</f>
        <v/>
      </c>
      <c r="AG452" s="64" t="str">
        <f>rel_cen!C452</f>
        <v/>
      </c>
      <c r="AH452" s="64" t="str">
        <f>rel_cen!F452</f>
        <v/>
      </c>
      <c r="AI452" s="64" t="str">
        <f t="shared" si="25"/>
        <v/>
      </c>
    </row>
    <row r="453" spans="30:35" x14ac:dyDescent="0.25">
      <c r="AD453" s="66">
        <f t="shared" si="26"/>
        <v>4.4700000000000436E-4</v>
      </c>
      <c r="AE453" s="64" t="str">
        <f t="shared" si="24"/>
        <v/>
      </c>
      <c r="AF453" s="63" t="str">
        <f>rel_cen!B453</f>
        <v/>
      </c>
      <c r="AG453" s="64" t="str">
        <f>rel_cen!C453</f>
        <v/>
      </c>
      <c r="AH453" s="64" t="str">
        <f>rel_cen!F453</f>
        <v/>
      </c>
      <c r="AI453" s="64" t="str">
        <f t="shared" si="25"/>
        <v/>
      </c>
    </row>
    <row r="454" spans="30:35" x14ac:dyDescent="0.25">
      <c r="AD454" s="66">
        <f t="shared" si="26"/>
        <v>4.4800000000000438E-4</v>
      </c>
      <c r="AE454" s="64" t="str">
        <f t="shared" si="24"/>
        <v/>
      </c>
      <c r="AF454" s="63" t="str">
        <f>rel_cen!B454</f>
        <v/>
      </c>
      <c r="AG454" s="64" t="str">
        <f>rel_cen!C454</f>
        <v/>
      </c>
      <c r="AH454" s="64" t="str">
        <f>rel_cen!F454</f>
        <v/>
      </c>
      <c r="AI454" s="64" t="str">
        <f t="shared" si="25"/>
        <v/>
      </c>
    </row>
    <row r="455" spans="30:35" x14ac:dyDescent="0.25">
      <c r="AD455" s="66">
        <f t="shared" si="26"/>
        <v>4.4900000000000441E-4</v>
      </c>
      <c r="AE455" s="64" t="str">
        <f t="shared" si="24"/>
        <v/>
      </c>
      <c r="AF455" s="63" t="str">
        <f>rel_cen!B455</f>
        <v/>
      </c>
      <c r="AG455" s="64" t="str">
        <f>rel_cen!C455</f>
        <v/>
      </c>
      <c r="AH455" s="64" t="str">
        <f>rel_cen!F455</f>
        <v/>
      </c>
      <c r="AI455" s="64" t="str">
        <f t="shared" si="25"/>
        <v/>
      </c>
    </row>
    <row r="456" spans="30:35" x14ac:dyDescent="0.25">
      <c r="AD456" s="66">
        <f t="shared" si="26"/>
        <v>4.5000000000000443E-4</v>
      </c>
      <c r="AE456" s="64" t="str">
        <f t="shared" ref="AE456:AE506" si="27">IF(AF456="","",AD456+AI456)</f>
        <v/>
      </c>
      <c r="AF456" s="63" t="str">
        <f>rel_cen!B456</f>
        <v/>
      </c>
      <c r="AG456" s="64" t="str">
        <f>rel_cen!C456</f>
        <v/>
      </c>
      <c r="AH456" s="64" t="str">
        <f>rel_cen!F456</f>
        <v/>
      </c>
      <c r="AI456" s="64" t="str">
        <f t="shared" ref="AI456:AI506" si="28">IF(AG456="","",AG456*AH456)</f>
        <v/>
      </c>
    </row>
    <row r="457" spans="30:35" x14ac:dyDescent="0.25">
      <c r="AD457" s="66">
        <f t="shared" ref="AD457:AD506" si="29">AD456+$AD$7</f>
        <v>4.5100000000000446E-4</v>
      </c>
      <c r="AE457" s="64" t="str">
        <f t="shared" si="27"/>
        <v/>
      </c>
      <c r="AF457" s="63" t="str">
        <f>rel_cen!B457</f>
        <v/>
      </c>
      <c r="AG457" s="64" t="str">
        <f>rel_cen!C457</f>
        <v/>
      </c>
      <c r="AH457" s="64" t="str">
        <f>rel_cen!F457</f>
        <v/>
      </c>
      <c r="AI457" s="64" t="str">
        <f t="shared" si="28"/>
        <v/>
      </c>
    </row>
    <row r="458" spans="30:35" x14ac:dyDescent="0.25">
      <c r="AD458" s="66">
        <f t="shared" si="29"/>
        <v>4.5200000000000448E-4</v>
      </c>
      <c r="AE458" s="64" t="str">
        <f t="shared" si="27"/>
        <v/>
      </c>
      <c r="AF458" s="63" t="str">
        <f>rel_cen!B458</f>
        <v/>
      </c>
      <c r="AG458" s="64" t="str">
        <f>rel_cen!C458</f>
        <v/>
      </c>
      <c r="AH458" s="64" t="str">
        <f>rel_cen!F458</f>
        <v/>
      </c>
      <c r="AI458" s="64" t="str">
        <f t="shared" si="28"/>
        <v/>
      </c>
    </row>
    <row r="459" spans="30:35" x14ac:dyDescent="0.25">
      <c r="AD459" s="66">
        <f t="shared" si="29"/>
        <v>4.5300000000000451E-4</v>
      </c>
      <c r="AE459" s="64" t="str">
        <f t="shared" si="27"/>
        <v/>
      </c>
      <c r="AF459" s="63" t="str">
        <f>rel_cen!B459</f>
        <v/>
      </c>
      <c r="AG459" s="64" t="str">
        <f>rel_cen!C459</f>
        <v/>
      </c>
      <c r="AH459" s="64" t="str">
        <f>rel_cen!F459</f>
        <v/>
      </c>
      <c r="AI459" s="64" t="str">
        <f t="shared" si="28"/>
        <v/>
      </c>
    </row>
    <row r="460" spans="30:35" x14ac:dyDescent="0.25">
      <c r="AD460" s="66">
        <f t="shared" si="29"/>
        <v>4.5400000000000453E-4</v>
      </c>
      <c r="AE460" s="64" t="str">
        <f t="shared" si="27"/>
        <v/>
      </c>
      <c r="AF460" s="63" t="str">
        <f>rel_cen!B460</f>
        <v/>
      </c>
      <c r="AG460" s="64" t="str">
        <f>rel_cen!C460</f>
        <v/>
      </c>
      <c r="AH460" s="64" t="str">
        <f>rel_cen!F460</f>
        <v/>
      </c>
      <c r="AI460" s="64" t="str">
        <f t="shared" si="28"/>
        <v/>
      </c>
    </row>
    <row r="461" spans="30:35" x14ac:dyDescent="0.25">
      <c r="AD461" s="66">
        <f t="shared" si="29"/>
        <v>4.5500000000000455E-4</v>
      </c>
      <c r="AE461" s="64" t="str">
        <f t="shared" si="27"/>
        <v/>
      </c>
      <c r="AF461" s="63" t="str">
        <f>rel_cen!B461</f>
        <v/>
      </c>
      <c r="AG461" s="64" t="str">
        <f>rel_cen!C461</f>
        <v/>
      </c>
      <c r="AH461" s="64" t="str">
        <f>rel_cen!F461</f>
        <v/>
      </c>
      <c r="AI461" s="64" t="str">
        <f t="shared" si="28"/>
        <v/>
      </c>
    </row>
    <row r="462" spans="30:35" x14ac:dyDescent="0.25">
      <c r="AD462" s="66">
        <f t="shared" si="29"/>
        <v>4.5600000000000458E-4</v>
      </c>
      <c r="AE462" s="64" t="str">
        <f t="shared" si="27"/>
        <v/>
      </c>
      <c r="AF462" s="63" t="str">
        <f>rel_cen!B462</f>
        <v/>
      </c>
      <c r="AG462" s="64" t="str">
        <f>rel_cen!C462</f>
        <v/>
      </c>
      <c r="AH462" s="64" t="str">
        <f>rel_cen!F462</f>
        <v/>
      </c>
      <c r="AI462" s="64" t="str">
        <f t="shared" si="28"/>
        <v/>
      </c>
    </row>
    <row r="463" spans="30:35" x14ac:dyDescent="0.25">
      <c r="AD463" s="66">
        <f t="shared" si="29"/>
        <v>4.570000000000046E-4</v>
      </c>
      <c r="AE463" s="64" t="str">
        <f t="shared" si="27"/>
        <v/>
      </c>
      <c r="AF463" s="63" t="str">
        <f>rel_cen!B463</f>
        <v/>
      </c>
      <c r="AG463" s="64" t="str">
        <f>rel_cen!C463</f>
        <v/>
      </c>
      <c r="AH463" s="64" t="str">
        <f>rel_cen!F463</f>
        <v/>
      </c>
      <c r="AI463" s="64" t="str">
        <f t="shared" si="28"/>
        <v/>
      </c>
    </row>
    <row r="464" spans="30:35" x14ac:dyDescent="0.25">
      <c r="AD464" s="66">
        <f t="shared" si="29"/>
        <v>4.5800000000000463E-4</v>
      </c>
      <c r="AE464" s="64" t="str">
        <f t="shared" si="27"/>
        <v/>
      </c>
      <c r="AF464" s="63" t="str">
        <f>rel_cen!B464</f>
        <v/>
      </c>
      <c r="AG464" s="64" t="str">
        <f>rel_cen!C464</f>
        <v/>
      </c>
      <c r="AH464" s="64" t="str">
        <f>rel_cen!F464</f>
        <v/>
      </c>
      <c r="AI464" s="64" t="str">
        <f t="shared" si="28"/>
        <v/>
      </c>
    </row>
    <row r="465" spans="30:35" x14ac:dyDescent="0.25">
      <c r="AD465" s="66">
        <f t="shared" si="29"/>
        <v>4.5900000000000465E-4</v>
      </c>
      <c r="AE465" s="64" t="str">
        <f t="shared" si="27"/>
        <v/>
      </c>
      <c r="AF465" s="63" t="str">
        <f>rel_cen!B465</f>
        <v/>
      </c>
      <c r="AG465" s="64" t="str">
        <f>rel_cen!C465</f>
        <v/>
      </c>
      <c r="AH465" s="64" t="str">
        <f>rel_cen!F465</f>
        <v/>
      </c>
      <c r="AI465" s="64" t="str">
        <f t="shared" si="28"/>
        <v/>
      </c>
    </row>
    <row r="466" spans="30:35" x14ac:dyDescent="0.25">
      <c r="AD466" s="66">
        <f t="shared" si="29"/>
        <v>4.6000000000000468E-4</v>
      </c>
      <c r="AE466" s="64" t="str">
        <f t="shared" si="27"/>
        <v/>
      </c>
      <c r="AF466" s="63" t="str">
        <f>rel_cen!B466</f>
        <v/>
      </c>
      <c r="AG466" s="64" t="str">
        <f>rel_cen!C466</f>
        <v/>
      </c>
      <c r="AH466" s="64" t="str">
        <f>rel_cen!F466</f>
        <v/>
      </c>
      <c r="AI466" s="64" t="str">
        <f t="shared" si="28"/>
        <v/>
      </c>
    </row>
    <row r="467" spans="30:35" x14ac:dyDescent="0.25">
      <c r="AD467" s="66">
        <f t="shared" si="29"/>
        <v>4.610000000000047E-4</v>
      </c>
      <c r="AE467" s="64" t="str">
        <f t="shared" si="27"/>
        <v/>
      </c>
      <c r="AF467" s="63" t="str">
        <f>rel_cen!B467</f>
        <v/>
      </c>
      <c r="AG467" s="64" t="str">
        <f>rel_cen!C467</f>
        <v/>
      </c>
      <c r="AH467" s="64" t="str">
        <f>rel_cen!F467</f>
        <v/>
      </c>
      <c r="AI467" s="64" t="str">
        <f t="shared" si="28"/>
        <v/>
      </c>
    </row>
    <row r="468" spans="30:35" x14ac:dyDescent="0.25">
      <c r="AD468" s="66">
        <f t="shared" si="29"/>
        <v>4.6200000000000472E-4</v>
      </c>
      <c r="AE468" s="64" t="str">
        <f t="shared" si="27"/>
        <v/>
      </c>
      <c r="AF468" s="63" t="str">
        <f>rel_cen!B468</f>
        <v/>
      </c>
      <c r="AG468" s="64" t="str">
        <f>rel_cen!C468</f>
        <v/>
      </c>
      <c r="AH468" s="64" t="str">
        <f>rel_cen!F468</f>
        <v/>
      </c>
      <c r="AI468" s="64" t="str">
        <f t="shared" si="28"/>
        <v/>
      </c>
    </row>
    <row r="469" spans="30:35" x14ac:dyDescent="0.25">
      <c r="AD469" s="66">
        <f t="shared" si="29"/>
        <v>4.6300000000000475E-4</v>
      </c>
      <c r="AE469" s="64" t="str">
        <f t="shared" si="27"/>
        <v/>
      </c>
      <c r="AF469" s="63" t="str">
        <f>rel_cen!B469</f>
        <v/>
      </c>
      <c r="AG469" s="64" t="str">
        <f>rel_cen!C469</f>
        <v/>
      </c>
      <c r="AH469" s="64" t="str">
        <f>rel_cen!F469</f>
        <v/>
      </c>
      <c r="AI469" s="64" t="str">
        <f t="shared" si="28"/>
        <v/>
      </c>
    </row>
    <row r="470" spans="30:35" x14ac:dyDescent="0.25">
      <c r="AD470" s="66">
        <f t="shared" si="29"/>
        <v>4.6400000000000477E-4</v>
      </c>
      <c r="AE470" s="64" t="str">
        <f t="shared" si="27"/>
        <v/>
      </c>
      <c r="AF470" s="63" t="str">
        <f>rel_cen!B470</f>
        <v/>
      </c>
      <c r="AG470" s="64" t="str">
        <f>rel_cen!C470</f>
        <v/>
      </c>
      <c r="AH470" s="64" t="str">
        <f>rel_cen!F470</f>
        <v/>
      </c>
      <c r="AI470" s="64" t="str">
        <f t="shared" si="28"/>
        <v/>
      </c>
    </row>
    <row r="471" spans="30:35" x14ac:dyDescent="0.25">
      <c r="AD471" s="66">
        <f t="shared" si="29"/>
        <v>4.650000000000048E-4</v>
      </c>
      <c r="AE471" s="64" t="str">
        <f t="shared" si="27"/>
        <v/>
      </c>
      <c r="AF471" s="63" t="str">
        <f>rel_cen!B471</f>
        <v/>
      </c>
      <c r="AG471" s="64" t="str">
        <f>rel_cen!C471</f>
        <v/>
      </c>
      <c r="AH471" s="64" t="str">
        <f>rel_cen!F471</f>
        <v/>
      </c>
      <c r="AI471" s="64" t="str">
        <f t="shared" si="28"/>
        <v/>
      </c>
    </row>
    <row r="472" spans="30:35" x14ac:dyDescent="0.25">
      <c r="AD472" s="66">
        <f t="shared" si="29"/>
        <v>4.6600000000000482E-4</v>
      </c>
      <c r="AE472" s="64" t="str">
        <f t="shared" si="27"/>
        <v/>
      </c>
      <c r="AF472" s="63" t="str">
        <f>rel_cen!B472</f>
        <v/>
      </c>
      <c r="AG472" s="64" t="str">
        <f>rel_cen!C472</f>
        <v/>
      </c>
      <c r="AH472" s="64" t="str">
        <f>rel_cen!F472</f>
        <v/>
      </c>
      <c r="AI472" s="64" t="str">
        <f t="shared" si="28"/>
        <v/>
      </c>
    </row>
    <row r="473" spans="30:35" x14ac:dyDescent="0.25">
      <c r="AD473" s="66">
        <f t="shared" si="29"/>
        <v>4.6700000000000485E-4</v>
      </c>
      <c r="AE473" s="64" t="str">
        <f t="shared" si="27"/>
        <v/>
      </c>
      <c r="AF473" s="63" t="str">
        <f>rel_cen!B473</f>
        <v/>
      </c>
      <c r="AG473" s="64" t="str">
        <f>rel_cen!C473</f>
        <v/>
      </c>
      <c r="AH473" s="64" t="str">
        <f>rel_cen!F473</f>
        <v/>
      </c>
      <c r="AI473" s="64" t="str">
        <f t="shared" si="28"/>
        <v/>
      </c>
    </row>
    <row r="474" spans="30:35" x14ac:dyDescent="0.25">
      <c r="AD474" s="66">
        <f t="shared" si="29"/>
        <v>4.6800000000000487E-4</v>
      </c>
      <c r="AE474" s="64" t="str">
        <f t="shared" si="27"/>
        <v/>
      </c>
      <c r="AF474" s="63" t="str">
        <f>rel_cen!B474</f>
        <v/>
      </c>
      <c r="AG474" s="64" t="str">
        <f>rel_cen!C474</f>
        <v/>
      </c>
      <c r="AH474" s="64" t="str">
        <f>rel_cen!F474</f>
        <v/>
      </c>
      <c r="AI474" s="64" t="str">
        <f t="shared" si="28"/>
        <v/>
      </c>
    </row>
    <row r="475" spans="30:35" x14ac:dyDescent="0.25">
      <c r="AD475" s="66">
        <f t="shared" si="29"/>
        <v>4.6900000000000489E-4</v>
      </c>
      <c r="AE475" s="64" t="str">
        <f t="shared" si="27"/>
        <v/>
      </c>
      <c r="AF475" s="63" t="str">
        <f>rel_cen!B475</f>
        <v/>
      </c>
      <c r="AG475" s="64" t="str">
        <f>rel_cen!C475</f>
        <v/>
      </c>
      <c r="AH475" s="64" t="str">
        <f>rel_cen!F475</f>
        <v/>
      </c>
      <c r="AI475" s="64" t="str">
        <f t="shared" si="28"/>
        <v/>
      </c>
    </row>
    <row r="476" spans="30:35" x14ac:dyDescent="0.25">
      <c r="AD476" s="66">
        <f t="shared" si="29"/>
        <v>4.7000000000000492E-4</v>
      </c>
      <c r="AE476" s="64" t="str">
        <f t="shared" si="27"/>
        <v/>
      </c>
      <c r="AF476" s="63" t="str">
        <f>rel_cen!B476</f>
        <v/>
      </c>
      <c r="AG476" s="64" t="str">
        <f>rel_cen!C476</f>
        <v/>
      </c>
      <c r="AH476" s="64" t="str">
        <f>rel_cen!F476</f>
        <v/>
      </c>
      <c r="AI476" s="64" t="str">
        <f t="shared" si="28"/>
        <v/>
      </c>
    </row>
    <row r="477" spans="30:35" x14ac:dyDescent="0.25">
      <c r="AD477" s="66">
        <f t="shared" si="29"/>
        <v>4.7100000000000494E-4</v>
      </c>
      <c r="AE477" s="64" t="str">
        <f t="shared" si="27"/>
        <v/>
      </c>
      <c r="AF477" s="63" t="str">
        <f>rel_cen!B477</f>
        <v/>
      </c>
      <c r="AG477" s="64" t="str">
        <f>rel_cen!C477</f>
        <v/>
      </c>
      <c r="AH477" s="64" t="str">
        <f>rel_cen!F477</f>
        <v/>
      </c>
      <c r="AI477" s="64" t="str">
        <f t="shared" si="28"/>
        <v/>
      </c>
    </row>
    <row r="478" spans="30:35" x14ac:dyDescent="0.25">
      <c r="AD478" s="66">
        <f t="shared" si="29"/>
        <v>4.7200000000000497E-4</v>
      </c>
      <c r="AE478" s="64" t="str">
        <f t="shared" si="27"/>
        <v/>
      </c>
      <c r="AF478" s="63" t="str">
        <f>rel_cen!B478</f>
        <v/>
      </c>
      <c r="AG478" s="64" t="str">
        <f>rel_cen!C478</f>
        <v/>
      </c>
      <c r="AH478" s="64" t="str">
        <f>rel_cen!F478</f>
        <v/>
      </c>
      <c r="AI478" s="64" t="str">
        <f t="shared" si="28"/>
        <v/>
      </c>
    </row>
    <row r="479" spans="30:35" x14ac:dyDescent="0.25">
      <c r="AD479" s="66">
        <f t="shared" si="29"/>
        <v>4.7300000000000499E-4</v>
      </c>
      <c r="AE479" s="64" t="str">
        <f t="shared" si="27"/>
        <v/>
      </c>
      <c r="AF479" s="63" t="str">
        <f>rel_cen!B479</f>
        <v/>
      </c>
      <c r="AG479" s="64" t="str">
        <f>rel_cen!C479</f>
        <v/>
      </c>
      <c r="AH479" s="64" t="str">
        <f>rel_cen!F479</f>
        <v/>
      </c>
      <c r="AI479" s="64" t="str">
        <f t="shared" si="28"/>
        <v/>
      </c>
    </row>
    <row r="480" spans="30:35" x14ac:dyDescent="0.25">
      <c r="AD480" s="66">
        <f t="shared" si="29"/>
        <v>4.7400000000000502E-4</v>
      </c>
      <c r="AE480" s="64" t="str">
        <f t="shared" si="27"/>
        <v/>
      </c>
      <c r="AF480" s="63" t="str">
        <f>rel_cen!B480</f>
        <v/>
      </c>
      <c r="AG480" s="64" t="str">
        <f>rel_cen!C480</f>
        <v/>
      </c>
      <c r="AH480" s="64" t="str">
        <f>rel_cen!F480</f>
        <v/>
      </c>
      <c r="AI480" s="64" t="str">
        <f t="shared" si="28"/>
        <v/>
      </c>
    </row>
    <row r="481" spans="30:35" x14ac:dyDescent="0.25">
      <c r="AD481" s="66">
        <f t="shared" si="29"/>
        <v>4.7500000000000504E-4</v>
      </c>
      <c r="AE481" s="64" t="str">
        <f t="shared" si="27"/>
        <v/>
      </c>
      <c r="AF481" s="63" t="str">
        <f>rel_cen!B481</f>
        <v/>
      </c>
      <c r="AG481" s="64" t="str">
        <f>rel_cen!C481</f>
        <v/>
      </c>
      <c r="AH481" s="64" t="str">
        <f>rel_cen!F481</f>
        <v/>
      </c>
      <c r="AI481" s="64" t="str">
        <f t="shared" si="28"/>
        <v/>
      </c>
    </row>
    <row r="482" spans="30:35" x14ac:dyDescent="0.25">
      <c r="AD482" s="66">
        <f t="shared" si="29"/>
        <v>4.7600000000000506E-4</v>
      </c>
      <c r="AE482" s="64" t="str">
        <f t="shared" si="27"/>
        <v/>
      </c>
      <c r="AF482" s="63" t="str">
        <f>rel_cen!B482</f>
        <v/>
      </c>
      <c r="AG482" s="64" t="str">
        <f>rel_cen!C482</f>
        <v/>
      </c>
      <c r="AH482" s="64" t="str">
        <f>rel_cen!F482</f>
        <v/>
      </c>
      <c r="AI482" s="64" t="str">
        <f t="shared" si="28"/>
        <v/>
      </c>
    </row>
    <row r="483" spans="30:35" x14ac:dyDescent="0.25">
      <c r="AD483" s="66">
        <f t="shared" si="29"/>
        <v>4.7700000000000509E-4</v>
      </c>
      <c r="AE483" s="64" t="str">
        <f t="shared" si="27"/>
        <v/>
      </c>
      <c r="AF483" s="63" t="str">
        <f>rel_cen!B483</f>
        <v/>
      </c>
      <c r="AG483" s="64" t="str">
        <f>rel_cen!C483</f>
        <v/>
      </c>
      <c r="AH483" s="64" t="str">
        <f>rel_cen!F483</f>
        <v/>
      </c>
      <c r="AI483" s="64" t="str">
        <f t="shared" si="28"/>
        <v/>
      </c>
    </row>
    <row r="484" spans="30:35" x14ac:dyDescent="0.25">
      <c r="AD484" s="66">
        <f t="shared" si="29"/>
        <v>4.7800000000000511E-4</v>
      </c>
      <c r="AE484" s="64" t="str">
        <f t="shared" si="27"/>
        <v/>
      </c>
      <c r="AF484" s="63" t="str">
        <f>rel_cen!B484</f>
        <v/>
      </c>
      <c r="AG484" s="64" t="str">
        <f>rel_cen!C484</f>
        <v/>
      </c>
      <c r="AH484" s="64" t="str">
        <f>rel_cen!F484</f>
        <v/>
      </c>
      <c r="AI484" s="64" t="str">
        <f t="shared" si="28"/>
        <v/>
      </c>
    </row>
    <row r="485" spans="30:35" x14ac:dyDescent="0.25">
      <c r="AD485" s="66">
        <f t="shared" si="29"/>
        <v>4.7900000000000514E-4</v>
      </c>
      <c r="AE485" s="64" t="str">
        <f t="shared" si="27"/>
        <v/>
      </c>
      <c r="AF485" s="63" t="str">
        <f>rel_cen!B485</f>
        <v/>
      </c>
      <c r="AG485" s="64" t="str">
        <f>rel_cen!C485</f>
        <v/>
      </c>
      <c r="AH485" s="64" t="str">
        <f>rel_cen!F485</f>
        <v/>
      </c>
      <c r="AI485" s="64" t="str">
        <f t="shared" si="28"/>
        <v/>
      </c>
    </row>
    <row r="486" spans="30:35" x14ac:dyDescent="0.25">
      <c r="AD486" s="66">
        <f t="shared" si="29"/>
        <v>4.8000000000000516E-4</v>
      </c>
      <c r="AE486" s="64" t="str">
        <f t="shared" si="27"/>
        <v/>
      </c>
      <c r="AF486" s="63" t="str">
        <f>rel_cen!B486</f>
        <v/>
      </c>
      <c r="AG486" s="64" t="str">
        <f>rel_cen!C486</f>
        <v/>
      </c>
      <c r="AH486" s="64" t="str">
        <f>rel_cen!F486</f>
        <v/>
      </c>
      <c r="AI486" s="64" t="str">
        <f t="shared" si="28"/>
        <v/>
      </c>
    </row>
    <row r="487" spans="30:35" x14ac:dyDescent="0.25">
      <c r="AD487" s="66">
        <f t="shared" si="29"/>
        <v>4.8100000000000519E-4</v>
      </c>
      <c r="AE487" s="64" t="str">
        <f t="shared" si="27"/>
        <v/>
      </c>
      <c r="AF487" s="63" t="str">
        <f>rel_cen!B487</f>
        <v/>
      </c>
      <c r="AG487" s="64" t="str">
        <f>rel_cen!C487</f>
        <v/>
      </c>
      <c r="AH487" s="64" t="str">
        <f>rel_cen!F487</f>
        <v/>
      </c>
      <c r="AI487" s="64" t="str">
        <f t="shared" si="28"/>
        <v/>
      </c>
    </row>
    <row r="488" spans="30:35" x14ac:dyDescent="0.25">
      <c r="AD488" s="66">
        <f t="shared" si="29"/>
        <v>4.8200000000000521E-4</v>
      </c>
      <c r="AE488" s="64" t="str">
        <f t="shared" si="27"/>
        <v/>
      </c>
      <c r="AF488" s="63" t="str">
        <f>rel_cen!B488</f>
        <v/>
      </c>
      <c r="AG488" s="64" t="str">
        <f>rel_cen!C488</f>
        <v/>
      </c>
      <c r="AH488" s="64" t="str">
        <f>rel_cen!F488</f>
        <v/>
      </c>
      <c r="AI488" s="64" t="str">
        <f t="shared" si="28"/>
        <v/>
      </c>
    </row>
    <row r="489" spans="30:35" x14ac:dyDescent="0.25">
      <c r="AD489" s="66">
        <f t="shared" si="29"/>
        <v>4.8300000000000524E-4</v>
      </c>
      <c r="AE489" s="64" t="str">
        <f t="shared" si="27"/>
        <v/>
      </c>
      <c r="AF489" s="63" t="str">
        <f>rel_cen!B489</f>
        <v/>
      </c>
      <c r="AG489" s="64" t="str">
        <f>rel_cen!C489</f>
        <v/>
      </c>
      <c r="AH489" s="64" t="str">
        <f>rel_cen!F489</f>
        <v/>
      </c>
      <c r="AI489" s="64" t="str">
        <f t="shared" si="28"/>
        <v/>
      </c>
    </row>
    <row r="490" spans="30:35" x14ac:dyDescent="0.25">
      <c r="AD490" s="66">
        <f t="shared" si="29"/>
        <v>4.8400000000000526E-4</v>
      </c>
      <c r="AE490" s="64" t="str">
        <f t="shared" si="27"/>
        <v/>
      </c>
      <c r="AF490" s="63" t="str">
        <f>rel_cen!B490</f>
        <v/>
      </c>
      <c r="AG490" s="64" t="str">
        <f>rel_cen!C490</f>
        <v/>
      </c>
      <c r="AH490" s="64" t="str">
        <f>rel_cen!F490</f>
        <v/>
      </c>
      <c r="AI490" s="64" t="str">
        <f t="shared" si="28"/>
        <v/>
      </c>
    </row>
    <row r="491" spans="30:35" x14ac:dyDescent="0.25">
      <c r="AD491" s="66">
        <f t="shared" si="29"/>
        <v>4.8500000000000528E-4</v>
      </c>
      <c r="AE491" s="64" t="str">
        <f t="shared" si="27"/>
        <v/>
      </c>
      <c r="AF491" s="63" t="str">
        <f>rel_cen!B491</f>
        <v/>
      </c>
      <c r="AG491" s="64" t="str">
        <f>rel_cen!C491</f>
        <v/>
      </c>
      <c r="AH491" s="64" t="str">
        <f>rel_cen!F491</f>
        <v/>
      </c>
      <c r="AI491" s="64" t="str">
        <f t="shared" si="28"/>
        <v/>
      </c>
    </row>
    <row r="492" spans="30:35" x14ac:dyDescent="0.25">
      <c r="AD492" s="66">
        <f t="shared" si="29"/>
        <v>4.8600000000000531E-4</v>
      </c>
      <c r="AE492" s="64" t="str">
        <f t="shared" si="27"/>
        <v/>
      </c>
      <c r="AF492" s="63" t="str">
        <f>rel_cen!B492</f>
        <v/>
      </c>
      <c r="AG492" s="64" t="str">
        <f>rel_cen!C492</f>
        <v/>
      </c>
      <c r="AH492" s="64" t="str">
        <f>rel_cen!F492</f>
        <v/>
      </c>
      <c r="AI492" s="64" t="str">
        <f t="shared" si="28"/>
        <v/>
      </c>
    </row>
    <row r="493" spans="30:35" x14ac:dyDescent="0.25">
      <c r="AD493" s="66">
        <f t="shared" si="29"/>
        <v>4.8700000000000533E-4</v>
      </c>
      <c r="AE493" s="64" t="str">
        <f t="shared" si="27"/>
        <v/>
      </c>
      <c r="AF493" s="63" t="str">
        <f>rel_cen!B493</f>
        <v/>
      </c>
      <c r="AG493" s="64" t="str">
        <f>rel_cen!C493</f>
        <v/>
      </c>
      <c r="AH493" s="64" t="str">
        <f>rel_cen!F493</f>
        <v/>
      </c>
      <c r="AI493" s="64" t="str">
        <f t="shared" si="28"/>
        <v/>
      </c>
    </row>
    <row r="494" spans="30:35" x14ac:dyDescent="0.25">
      <c r="AD494" s="66">
        <f t="shared" si="29"/>
        <v>4.8800000000000536E-4</v>
      </c>
      <c r="AE494" s="64" t="str">
        <f t="shared" si="27"/>
        <v/>
      </c>
      <c r="AF494" s="63" t="str">
        <f>rel_cen!B494</f>
        <v/>
      </c>
      <c r="AG494" s="64" t="str">
        <f>rel_cen!C494</f>
        <v/>
      </c>
      <c r="AH494" s="64" t="str">
        <f>rel_cen!F494</f>
        <v/>
      </c>
      <c r="AI494" s="64" t="str">
        <f t="shared" si="28"/>
        <v/>
      </c>
    </row>
    <row r="495" spans="30:35" x14ac:dyDescent="0.25">
      <c r="AD495" s="66">
        <f t="shared" si="29"/>
        <v>4.8900000000000538E-4</v>
      </c>
      <c r="AE495" s="64" t="str">
        <f t="shared" si="27"/>
        <v/>
      </c>
      <c r="AF495" s="63" t="str">
        <f>rel_cen!B495</f>
        <v/>
      </c>
      <c r="AG495" s="64" t="str">
        <f>rel_cen!C495</f>
        <v/>
      </c>
      <c r="AH495" s="64" t="str">
        <f>rel_cen!F495</f>
        <v/>
      </c>
      <c r="AI495" s="64" t="str">
        <f t="shared" si="28"/>
        <v/>
      </c>
    </row>
    <row r="496" spans="30:35" x14ac:dyDescent="0.25">
      <c r="AD496" s="66">
        <f t="shared" si="29"/>
        <v>4.9000000000000541E-4</v>
      </c>
      <c r="AE496" s="64" t="str">
        <f t="shared" si="27"/>
        <v/>
      </c>
      <c r="AF496" s="63" t="str">
        <f>rel_cen!B496</f>
        <v/>
      </c>
      <c r="AG496" s="64" t="str">
        <f>rel_cen!C496</f>
        <v/>
      </c>
      <c r="AH496" s="64" t="str">
        <f>rel_cen!F496</f>
        <v/>
      </c>
      <c r="AI496" s="64" t="str">
        <f t="shared" si="28"/>
        <v/>
      </c>
    </row>
    <row r="497" spans="30:35" x14ac:dyDescent="0.25">
      <c r="AD497" s="66">
        <f t="shared" si="29"/>
        <v>4.9100000000000543E-4</v>
      </c>
      <c r="AE497" s="64" t="str">
        <f t="shared" si="27"/>
        <v/>
      </c>
      <c r="AF497" s="63" t="str">
        <f>rel_cen!B497</f>
        <v/>
      </c>
      <c r="AG497" s="64" t="str">
        <f>rel_cen!C497</f>
        <v/>
      </c>
      <c r="AH497" s="64" t="str">
        <f>rel_cen!F497</f>
        <v/>
      </c>
      <c r="AI497" s="64" t="str">
        <f t="shared" si="28"/>
        <v/>
      </c>
    </row>
    <row r="498" spans="30:35" x14ac:dyDescent="0.25">
      <c r="AD498" s="66">
        <f t="shared" si="29"/>
        <v>4.9200000000000545E-4</v>
      </c>
      <c r="AE498" s="64" t="str">
        <f t="shared" si="27"/>
        <v/>
      </c>
      <c r="AF498" s="63" t="str">
        <f>rel_cen!B498</f>
        <v/>
      </c>
      <c r="AG498" s="64" t="str">
        <f>rel_cen!C498</f>
        <v/>
      </c>
      <c r="AH498" s="64" t="str">
        <f>rel_cen!F498</f>
        <v/>
      </c>
      <c r="AI498" s="64" t="str">
        <f t="shared" si="28"/>
        <v/>
      </c>
    </row>
    <row r="499" spans="30:35" x14ac:dyDescent="0.25">
      <c r="AD499" s="66">
        <f t="shared" si="29"/>
        <v>4.9300000000000548E-4</v>
      </c>
      <c r="AE499" s="64" t="str">
        <f t="shared" si="27"/>
        <v/>
      </c>
      <c r="AF499" s="63" t="str">
        <f>rel_cen!B499</f>
        <v/>
      </c>
      <c r="AG499" s="64" t="str">
        <f>rel_cen!C499</f>
        <v/>
      </c>
      <c r="AH499" s="64" t="str">
        <f>rel_cen!F499</f>
        <v/>
      </c>
      <c r="AI499" s="64" t="str">
        <f t="shared" si="28"/>
        <v/>
      </c>
    </row>
    <row r="500" spans="30:35" x14ac:dyDescent="0.25">
      <c r="AD500" s="66">
        <f t="shared" si="29"/>
        <v>4.940000000000055E-4</v>
      </c>
      <c r="AE500" s="64" t="str">
        <f t="shared" si="27"/>
        <v/>
      </c>
      <c r="AF500" s="63" t="str">
        <f>rel_cen!B500</f>
        <v/>
      </c>
      <c r="AG500" s="64" t="str">
        <f>rel_cen!C500</f>
        <v/>
      </c>
      <c r="AH500" s="64" t="str">
        <f>rel_cen!F500</f>
        <v/>
      </c>
      <c r="AI500" s="64" t="str">
        <f t="shared" si="28"/>
        <v/>
      </c>
    </row>
    <row r="501" spans="30:35" x14ac:dyDescent="0.25">
      <c r="AD501" s="66">
        <f t="shared" si="29"/>
        <v>4.9500000000000553E-4</v>
      </c>
      <c r="AE501" s="64" t="str">
        <f t="shared" si="27"/>
        <v/>
      </c>
      <c r="AF501" s="63" t="str">
        <f>rel_cen!B501</f>
        <v/>
      </c>
      <c r="AG501" s="64" t="str">
        <f>rel_cen!C501</f>
        <v/>
      </c>
      <c r="AH501" s="64" t="str">
        <f>rel_cen!F501</f>
        <v/>
      </c>
      <c r="AI501" s="64" t="str">
        <f t="shared" si="28"/>
        <v/>
      </c>
    </row>
    <row r="502" spans="30:35" x14ac:dyDescent="0.25">
      <c r="AD502" s="66">
        <f t="shared" si="29"/>
        <v>4.9600000000000555E-4</v>
      </c>
      <c r="AE502" s="64" t="str">
        <f t="shared" si="27"/>
        <v/>
      </c>
      <c r="AF502" s="63" t="str">
        <f>rel_cen!B502</f>
        <v/>
      </c>
      <c r="AG502" s="64" t="str">
        <f>rel_cen!C502</f>
        <v/>
      </c>
      <c r="AH502" s="64" t="str">
        <f>rel_cen!F502</f>
        <v/>
      </c>
      <c r="AI502" s="64" t="str">
        <f t="shared" si="28"/>
        <v/>
      </c>
    </row>
    <row r="503" spans="30:35" x14ac:dyDescent="0.25">
      <c r="AD503" s="66">
        <f t="shared" si="29"/>
        <v>4.9700000000000558E-4</v>
      </c>
      <c r="AE503" s="64" t="str">
        <f t="shared" si="27"/>
        <v/>
      </c>
      <c r="AF503" s="63" t="str">
        <f>rel_cen!B503</f>
        <v/>
      </c>
      <c r="AG503" s="64" t="str">
        <f>rel_cen!C503</f>
        <v/>
      </c>
      <c r="AH503" s="64" t="str">
        <f>rel_cen!F503</f>
        <v/>
      </c>
      <c r="AI503" s="64" t="str">
        <f t="shared" si="28"/>
        <v/>
      </c>
    </row>
    <row r="504" spans="30:35" x14ac:dyDescent="0.25">
      <c r="AD504" s="66">
        <f t="shared" si="29"/>
        <v>4.980000000000056E-4</v>
      </c>
      <c r="AE504" s="64" t="str">
        <f t="shared" si="27"/>
        <v/>
      </c>
      <c r="AF504" s="63" t="str">
        <f>rel_cen!B504</f>
        <v/>
      </c>
      <c r="AG504" s="64" t="str">
        <f>rel_cen!C504</f>
        <v/>
      </c>
      <c r="AH504" s="64" t="str">
        <f>rel_cen!F504</f>
        <v/>
      </c>
      <c r="AI504" s="64" t="str">
        <f t="shared" si="28"/>
        <v/>
      </c>
    </row>
    <row r="505" spans="30:35" x14ac:dyDescent="0.25">
      <c r="AD505" s="66">
        <f t="shared" si="29"/>
        <v>4.9900000000000562E-4</v>
      </c>
      <c r="AE505" s="64" t="str">
        <f t="shared" si="27"/>
        <v/>
      </c>
      <c r="AF505" s="63" t="str">
        <f>rel_cen!B505</f>
        <v/>
      </c>
      <c r="AG505" s="64" t="str">
        <f>rel_cen!C505</f>
        <v/>
      </c>
      <c r="AH505" s="64" t="str">
        <f>rel_cen!F505</f>
        <v/>
      </c>
      <c r="AI505" s="64" t="str">
        <f t="shared" si="28"/>
        <v/>
      </c>
    </row>
    <row r="506" spans="30:35" x14ac:dyDescent="0.25">
      <c r="AD506" s="66">
        <f t="shared" si="29"/>
        <v>5.0000000000000565E-4</v>
      </c>
      <c r="AE506" s="64" t="str">
        <f t="shared" si="27"/>
        <v/>
      </c>
      <c r="AF506" s="63" t="str">
        <f>rel_cen!B506</f>
        <v/>
      </c>
      <c r="AG506" s="64" t="str">
        <f>rel_cen!C506</f>
        <v/>
      </c>
      <c r="AH506" s="64" t="str">
        <f>rel_cen!F506</f>
        <v/>
      </c>
      <c r="AI506" s="64" t="str">
        <f t="shared" si="28"/>
        <v/>
      </c>
    </row>
  </sheetData>
  <sheetProtection password="9004" sheet="1" objects="1" scenarios="1"/>
  <mergeCells count="10">
    <mergeCell ref="K5:L5"/>
    <mergeCell ref="K6:L6"/>
    <mergeCell ref="N5:O5"/>
    <mergeCell ref="N6:O6"/>
    <mergeCell ref="B5:C5"/>
    <mergeCell ref="B6:C6"/>
    <mergeCell ref="E5:F5"/>
    <mergeCell ref="E6:F6"/>
    <mergeCell ref="H5:I5"/>
    <mergeCell ref="H6:I6"/>
  </mergeCells>
  <printOptions horizontalCentered="1"/>
  <pageMargins left="0.23622047244094491" right="0.23622047244094491" top="0.74803149606299213" bottom="0.74803149606299213" header="0.31496062992125984" footer="0.31496062992125984"/>
  <pageSetup paperSize="9" scale="81" orientation="portrait" r:id="rId1"/>
  <headerFooter>
    <oddHeader>&amp;CFORMAÇÃO DE PREÇO PARA PRODUTO
Formação De Preço Por Custo</oddHeader>
    <oddFooter>&amp;LImpresso em &amp;D as &amp;T&amp;RPágina &amp;P de &amp;N páginas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5"/>
  <sheetViews>
    <sheetView showGridLines="0" zoomScaleNormal="100" zoomScaleSheetLayoutView="80" workbookViewId="0">
      <selection activeCell="F4" sqref="F4"/>
    </sheetView>
  </sheetViews>
  <sheetFormatPr defaultRowHeight="15" x14ac:dyDescent="0.25"/>
  <cols>
    <col min="1" max="1" width="2.7109375" style="1" customWidth="1"/>
    <col min="2" max="2" width="43.7109375" style="1" customWidth="1"/>
    <col min="3" max="3" width="2.7109375" style="1" customWidth="1"/>
    <col min="4" max="4" width="43.7109375" style="1" customWidth="1"/>
    <col min="5" max="5" width="2.7109375" style="1" customWidth="1"/>
    <col min="6" max="6" width="43.7109375" style="1" customWidth="1"/>
    <col min="7" max="7" width="3.42578125" style="1" customWidth="1"/>
    <col min="8" max="8" width="43.7109375" style="1" customWidth="1"/>
    <col min="9" max="11" width="9.5703125" style="1" customWidth="1"/>
    <col min="12" max="12" width="10.7109375" style="1" bestFit="1" customWidth="1"/>
    <col min="13" max="15" width="9.5703125" style="1" customWidth="1"/>
    <col min="16" max="16" width="9.140625" style="1"/>
    <col min="17" max="17" width="10" style="1" bestFit="1" customWidth="1"/>
    <col min="18" max="16384" width="9.140625" style="1"/>
  </cols>
  <sheetData>
    <row r="1" spans="2:18" s="5" customFormat="1" ht="30" customHeight="1" x14ac:dyDescent="0.25"/>
    <row r="2" spans="2:18" s="6" customFormat="1" ht="24.95" customHeight="1" x14ac:dyDescent="0.25"/>
    <row r="4" spans="2:18" s="12" customFormat="1" x14ac:dyDescent="0.25">
      <c r="B4" s="68" t="s">
        <v>189</v>
      </c>
      <c r="D4" s="113" t="s">
        <v>200</v>
      </c>
    </row>
    <row r="5" spans="2:18" s="12" customFormat="1" x14ac:dyDescent="0.25">
      <c r="B5" s="49"/>
      <c r="C5" s="49"/>
      <c r="D5" s="43"/>
      <c r="E5" s="49"/>
      <c r="F5" s="49"/>
      <c r="G5" s="44"/>
      <c r="H5" s="49"/>
      <c r="I5" s="49"/>
      <c r="J5" s="44"/>
      <c r="K5" s="49"/>
      <c r="L5" s="49"/>
      <c r="M5" s="43"/>
      <c r="N5" s="49"/>
      <c r="O5" s="49"/>
      <c r="P5" s="46"/>
      <c r="R5" s="45"/>
    </row>
    <row r="6" spans="2:18" s="12" customFormat="1" ht="18.75" x14ac:dyDescent="0.25">
      <c r="B6" s="53" t="s">
        <v>167</v>
      </c>
      <c r="C6" s="50"/>
      <c r="D6" s="53" t="s">
        <v>153</v>
      </c>
      <c r="E6" s="51"/>
      <c r="F6" s="54" t="s">
        <v>133</v>
      </c>
      <c r="G6" s="43"/>
      <c r="H6" s="54" t="s">
        <v>188</v>
      </c>
      <c r="I6" s="51"/>
      <c r="J6" s="43"/>
      <c r="K6" s="51"/>
      <c r="L6" s="51"/>
      <c r="M6" s="43"/>
      <c r="N6" s="52"/>
      <c r="O6" s="52"/>
      <c r="P6" s="47"/>
      <c r="R6" s="45"/>
    </row>
    <row r="7" spans="2:18" s="12" customFormat="1" ht="33.75" x14ac:dyDescent="0.25">
      <c r="B7" s="55">
        <f>IFERROR(VLOOKUP($D$4,pre_ge!$B$7:$L$506,4,FALSE),0)</f>
        <v>13.258683333333334</v>
      </c>
      <c r="C7" s="43"/>
      <c r="D7" s="55">
        <f>IFERROR(VLOOKUP($D$4,pre_ge!$B$7:$L$506,8,FALSE),0)</f>
        <v>21.996288111000002</v>
      </c>
      <c r="E7" s="43"/>
      <c r="F7" s="55">
        <f>IFERROR(VLOOKUP($D$4,pre_ge!$B$7:$L$506,9,FALSE),0)</f>
        <v>12.522827666666668</v>
      </c>
      <c r="G7" s="43"/>
      <c r="H7" s="56" t="str">
        <f>IFERROR(ROUND((peq_ge!$F$10*K9)/F7,0),0)&amp;" produtos"</f>
        <v>103 produtos</v>
      </c>
      <c r="I7" s="43"/>
      <c r="J7" s="43"/>
      <c r="K7" s="43"/>
      <c r="L7" s="43"/>
      <c r="M7" s="43"/>
      <c r="N7" s="43"/>
      <c r="O7" s="43"/>
      <c r="R7" s="45"/>
    </row>
    <row r="8" spans="2:18" s="12" customFormat="1" x14ac:dyDescent="0.25">
      <c r="B8" s="48"/>
      <c r="C8" s="43"/>
      <c r="D8" s="43"/>
      <c r="E8" s="43"/>
      <c r="F8" s="48"/>
      <c r="G8" s="43"/>
      <c r="H8" s="43"/>
      <c r="I8" s="43"/>
      <c r="J8" s="43"/>
      <c r="K8" s="57" t="s">
        <v>152</v>
      </c>
      <c r="L8" s="58"/>
      <c r="M8" s="57"/>
      <c r="N8" s="57"/>
      <c r="O8" s="57"/>
      <c r="R8" s="45"/>
    </row>
    <row r="9" spans="2:18" s="12" customFormat="1" x14ac:dyDescent="0.25">
      <c r="K9" s="59">
        <f>IFERROR(VLOOKUP($D$4,cad_pro!$C$9:$E$508,2,FALSE)/SUMIF(cad_pro!$D$9:$D$508,"&gt;"&amp;0),"")</f>
        <v>0.13333333333333333</v>
      </c>
      <c r="L9" s="3"/>
      <c r="M9" s="3"/>
      <c r="N9" s="3"/>
      <c r="O9" s="3"/>
      <c r="R9" s="45"/>
    </row>
    <row r="10" spans="2:18" s="12" customFormat="1" x14ac:dyDescent="0.25">
      <c r="K10" s="3"/>
      <c r="L10" s="3"/>
      <c r="M10" s="3"/>
      <c r="N10" s="3"/>
      <c r="O10" s="3"/>
      <c r="R10" s="45"/>
    </row>
    <row r="11" spans="2:18" s="12" customFormat="1" x14ac:dyDescent="0.25">
      <c r="K11" s="3"/>
      <c r="L11" s="3" t="s">
        <v>190</v>
      </c>
      <c r="M11" s="3" t="s">
        <v>191</v>
      </c>
      <c r="N11" s="3" t="s">
        <v>192</v>
      </c>
      <c r="O11" s="3" t="s">
        <v>193</v>
      </c>
      <c r="R11" s="45"/>
    </row>
    <row r="12" spans="2:18" s="12" customFormat="1" x14ac:dyDescent="0.25">
      <c r="K12" s="3"/>
      <c r="L12" s="3"/>
      <c r="M12" s="3"/>
      <c r="N12" s="3"/>
      <c r="O12" s="3"/>
      <c r="R12" s="45"/>
    </row>
    <row r="13" spans="2:18" s="12" customFormat="1" x14ac:dyDescent="0.25">
      <c r="K13" s="3" t="str">
        <f>D4</f>
        <v>Pizza de Calabresa</v>
      </c>
      <c r="L13" s="60">
        <f>B7</f>
        <v>13.258683333333334</v>
      </c>
      <c r="M13" s="60">
        <f>D7</f>
        <v>21.996288111000002</v>
      </c>
      <c r="N13" s="60">
        <f>F7</f>
        <v>12.522827666666668</v>
      </c>
      <c r="O13" s="59" t="str">
        <f>H7</f>
        <v>103 produtos</v>
      </c>
      <c r="R13" s="45"/>
    </row>
    <row r="14" spans="2:18" s="12" customFormat="1" x14ac:dyDescent="0.25">
      <c r="K14" s="3" t="s">
        <v>194</v>
      </c>
      <c r="L14" s="60">
        <f>das_ger!E6</f>
        <v>13.491103333333337</v>
      </c>
      <c r="M14" s="60">
        <f>peq_ge!F9</f>
        <v>22.727287298900002</v>
      </c>
      <c r="N14" s="60">
        <f>peq_ge!F11</f>
        <v>12.933238900000001</v>
      </c>
      <c r="O14" s="59">
        <f>peq_ge!F10/peq_ge!F11</f>
        <v>745.03765642185726</v>
      </c>
      <c r="R14" s="45"/>
    </row>
    <row r="15" spans="2:18" s="12" customFormat="1" x14ac:dyDescent="0.25">
      <c r="K15" s="3"/>
      <c r="L15" s="3"/>
      <c r="M15" s="3"/>
      <c r="N15" s="3"/>
      <c r="O15" s="3"/>
      <c r="R15" s="45"/>
    </row>
    <row r="16" spans="2:18" s="12" customFormat="1" x14ac:dyDescent="0.25">
      <c r="R16" s="45"/>
    </row>
    <row r="17" spans="18:18" s="12" customFormat="1" x14ac:dyDescent="0.25">
      <c r="R17" s="45"/>
    </row>
    <row r="18" spans="18:18" s="12" customFormat="1" x14ac:dyDescent="0.25">
      <c r="R18" s="45"/>
    </row>
    <row r="19" spans="18:18" s="12" customFormat="1" x14ac:dyDescent="0.25">
      <c r="R19" s="45"/>
    </row>
    <row r="20" spans="18:18" s="12" customFormat="1" x14ac:dyDescent="0.25">
      <c r="R20" s="45"/>
    </row>
    <row r="21" spans="18:18" s="12" customFormat="1" x14ac:dyDescent="0.25"/>
    <row r="22" spans="18:18" s="12" customFormat="1" x14ac:dyDescent="0.25"/>
    <row r="23" spans="18:18" s="12" customFormat="1" x14ac:dyDescent="0.25"/>
    <row r="24" spans="18:18" s="12" customFormat="1" x14ac:dyDescent="0.25"/>
    <row r="25" spans="18:18" s="12" customFormat="1" x14ac:dyDescent="0.25"/>
    <row r="26" spans="18:18" s="12" customFormat="1" x14ac:dyDescent="0.25"/>
    <row r="27" spans="18:18" s="12" customFormat="1" x14ac:dyDescent="0.25"/>
    <row r="28" spans="18:18" s="12" customFormat="1" x14ac:dyDescent="0.25"/>
    <row r="29" spans="18:18" s="12" customFormat="1" x14ac:dyDescent="0.25"/>
    <row r="30" spans="18:18" s="12" customFormat="1" x14ac:dyDescent="0.25"/>
    <row r="31" spans="18:18" s="12" customFormat="1" x14ac:dyDescent="0.25"/>
    <row r="32" spans="18:18"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sheetData>
  <sheetProtection password="9004" sheet="1" objects="1" scenarios="1"/>
  <dataValidations count="1">
    <dataValidation type="list" allowBlank="1" showInputMessage="1" showErrorMessage="1" sqref="D4">
      <formula1>ListaProdutos</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oddHeader>&amp;CFORMAÇÃO DE PREÇO PARA PRODUTO
Formação De Preço Por Custo</oddHeader>
    <oddFooter>&amp;LImpresso em &amp;D as &amp;T&amp;RPágina &amp;P de &amp;N páginas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9"/>
  <sheetViews>
    <sheetView showGridLines="0" tabSelected="1" workbookViewId="0">
      <selection activeCell="S8" sqref="S8"/>
    </sheetView>
  </sheetViews>
  <sheetFormatPr defaultRowHeight="15" x14ac:dyDescent="0.25"/>
  <cols>
    <col min="1" max="1" width="2.7109375" style="1" customWidth="1"/>
    <col min="2" max="2" width="22.28515625" style="1" customWidth="1"/>
    <col min="3" max="16384" width="9.140625" style="1"/>
  </cols>
  <sheetData>
    <row r="1" spans="2:18" s="5" customFormat="1" ht="30" customHeight="1" x14ac:dyDescent="0.25"/>
    <row r="2" spans="2:18" s="6" customFormat="1" ht="24.95" customHeight="1" x14ac:dyDescent="0.25"/>
    <row r="4" spans="2:18" s="87" customFormat="1" ht="93" customHeight="1" x14ac:dyDescent="0.25">
      <c r="B4" s="86" t="s">
        <v>213</v>
      </c>
      <c r="C4" s="86"/>
      <c r="D4" s="86"/>
      <c r="E4" s="86"/>
      <c r="F4" s="86"/>
      <c r="G4" s="86"/>
      <c r="H4" s="86"/>
      <c r="I4" s="86"/>
      <c r="J4" s="86"/>
      <c r="K4" s="86"/>
      <c r="L4" s="86"/>
      <c r="M4" s="86"/>
      <c r="N4" s="86"/>
      <c r="O4" s="86"/>
      <c r="P4" s="86"/>
      <c r="Q4" s="86"/>
      <c r="R4" s="86"/>
    </row>
    <row r="5" spans="2:18" ht="5.0999999999999996" customHeight="1" x14ac:dyDescent="0.25"/>
    <row r="6" spans="2:18" ht="24.95" customHeight="1" x14ac:dyDescent="0.25">
      <c r="B6" s="88" t="s">
        <v>69</v>
      </c>
      <c r="C6" s="88"/>
      <c r="D6" s="88"/>
      <c r="E6" s="88"/>
      <c r="F6" s="88"/>
      <c r="G6" s="88"/>
      <c r="H6" s="88"/>
      <c r="I6" s="88"/>
      <c r="J6" s="88"/>
      <c r="K6" s="88"/>
      <c r="L6" s="88"/>
      <c r="M6" s="88"/>
      <c r="N6" s="88"/>
      <c r="O6" s="88"/>
      <c r="P6" s="88"/>
      <c r="Q6" s="88"/>
      <c r="R6" s="88"/>
    </row>
    <row r="8" spans="2:18" ht="37.5" customHeight="1" x14ac:dyDescent="0.25">
      <c r="B8" s="89" t="s">
        <v>195</v>
      </c>
      <c r="C8" s="90" t="s">
        <v>209</v>
      </c>
      <c r="D8" s="90"/>
      <c r="E8" s="90"/>
      <c r="F8" s="90"/>
      <c r="G8" s="90"/>
      <c r="H8" s="90"/>
      <c r="I8" s="90"/>
      <c r="J8" s="90"/>
      <c r="K8" s="90"/>
      <c r="L8" s="90"/>
      <c r="M8" s="90"/>
      <c r="N8" s="90"/>
      <c r="O8" s="90"/>
      <c r="P8" s="90"/>
      <c r="Q8" s="90"/>
      <c r="R8" s="91"/>
    </row>
    <row r="9" spans="2:18" ht="5.0999999999999996" customHeight="1" x14ac:dyDescent="0.25">
      <c r="B9" s="41"/>
    </row>
    <row r="10" spans="2:18" ht="37.5" customHeight="1" x14ac:dyDescent="0.25">
      <c r="B10" s="89" t="s">
        <v>50</v>
      </c>
      <c r="C10" s="90" t="s">
        <v>210</v>
      </c>
      <c r="D10" s="90"/>
      <c r="E10" s="90"/>
      <c r="F10" s="90"/>
      <c r="G10" s="90"/>
      <c r="H10" s="90"/>
      <c r="I10" s="90"/>
      <c r="J10" s="90"/>
      <c r="K10" s="90"/>
      <c r="L10" s="90"/>
      <c r="M10" s="90"/>
      <c r="N10" s="90"/>
      <c r="O10" s="90"/>
      <c r="P10" s="90"/>
      <c r="Q10" s="90"/>
      <c r="R10" s="91"/>
    </row>
    <row r="11" spans="2:18" ht="5.0999999999999996" customHeight="1" x14ac:dyDescent="0.25">
      <c r="B11" s="41"/>
    </row>
    <row r="12" spans="2:18" ht="37.5" customHeight="1" x14ac:dyDescent="0.25">
      <c r="B12" s="89" t="s">
        <v>147</v>
      </c>
      <c r="C12" s="90" t="s">
        <v>207</v>
      </c>
      <c r="D12" s="90"/>
      <c r="E12" s="90"/>
      <c r="F12" s="90"/>
      <c r="G12" s="90"/>
      <c r="H12" s="90"/>
      <c r="I12" s="90"/>
      <c r="J12" s="90"/>
      <c r="K12" s="90"/>
      <c r="L12" s="90"/>
      <c r="M12" s="90"/>
      <c r="N12" s="90"/>
      <c r="O12" s="90"/>
      <c r="P12" s="90"/>
      <c r="Q12" s="90"/>
      <c r="R12" s="91"/>
    </row>
    <row r="13" spans="2:18" ht="5.0999999999999996" customHeight="1" x14ac:dyDescent="0.25">
      <c r="B13" s="41"/>
    </row>
    <row r="14" spans="2:18" ht="37.5" customHeight="1" x14ac:dyDescent="0.25">
      <c r="B14" s="89" t="s">
        <v>68</v>
      </c>
      <c r="C14" s="90" t="s">
        <v>208</v>
      </c>
      <c r="D14" s="90"/>
      <c r="E14" s="90"/>
      <c r="F14" s="90"/>
      <c r="G14" s="90"/>
      <c r="H14" s="90"/>
      <c r="I14" s="90"/>
      <c r="J14" s="90"/>
      <c r="K14" s="90"/>
      <c r="L14" s="90"/>
      <c r="M14" s="90"/>
      <c r="N14" s="90"/>
      <c r="O14" s="90"/>
      <c r="P14" s="90"/>
      <c r="Q14" s="90"/>
      <c r="R14" s="91"/>
    </row>
    <row r="15" spans="2:18" ht="5.0999999999999996" customHeight="1" x14ac:dyDescent="0.25">
      <c r="B15" s="41"/>
    </row>
    <row r="16" spans="2:18" ht="43.5" customHeight="1" x14ac:dyDescent="0.25">
      <c r="B16" s="89" t="s">
        <v>169</v>
      </c>
      <c r="C16" s="90" t="s">
        <v>211</v>
      </c>
      <c r="D16" s="90"/>
      <c r="E16" s="90"/>
      <c r="F16" s="90"/>
      <c r="G16" s="90"/>
      <c r="H16" s="90"/>
      <c r="I16" s="90"/>
      <c r="J16" s="90"/>
      <c r="K16" s="90"/>
      <c r="L16" s="90"/>
      <c r="M16" s="90"/>
      <c r="N16" s="90"/>
      <c r="O16" s="90"/>
      <c r="P16" s="90"/>
      <c r="Q16" s="90"/>
      <c r="R16" s="91"/>
    </row>
    <row r="17" spans="2:18" ht="5.0999999999999996" customHeight="1" x14ac:dyDescent="0.25">
      <c r="B17" s="41"/>
    </row>
    <row r="18" spans="2:18" ht="37.5" customHeight="1" x14ac:dyDescent="0.25">
      <c r="B18" s="89" t="s">
        <v>196</v>
      </c>
      <c r="C18" s="90" t="s">
        <v>212</v>
      </c>
      <c r="D18" s="90"/>
      <c r="E18" s="90"/>
      <c r="F18" s="90"/>
      <c r="G18" s="90"/>
      <c r="H18" s="90"/>
      <c r="I18" s="90"/>
      <c r="J18" s="90"/>
      <c r="K18" s="90"/>
      <c r="L18" s="90"/>
      <c r="M18" s="90"/>
      <c r="N18" s="90"/>
      <c r="O18" s="90"/>
      <c r="P18" s="90"/>
      <c r="Q18" s="90"/>
      <c r="R18" s="91"/>
    </row>
    <row r="19" spans="2:18" ht="5.0999999999999996" customHeight="1" x14ac:dyDescent="0.25"/>
  </sheetData>
  <sheetProtection password="9004" sheet="1" objects="1" scenarios="1"/>
  <mergeCells count="8">
    <mergeCell ref="C10:Q10"/>
    <mergeCell ref="C8:Q8"/>
    <mergeCell ref="B6:R6"/>
    <mergeCell ref="B4:R4"/>
    <mergeCell ref="C18:Q18"/>
    <mergeCell ref="C16:Q16"/>
    <mergeCell ref="C14:Q14"/>
    <mergeCell ref="C12:Q12"/>
  </mergeCell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showGridLines="0" workbookViewId="0"/>
  </sheetViews>
  <sheetFormatPr defaultRowHeight="15" x14ac:dyDescent="0.25"/>
  <cols>
    <col min="1" max="1" width="2.7109375" style="1" customWidth="1"/>
    <col min="2" max="2" width="58.140625" style="1" customWidth="1"/>
    <col min="3" max="3" width="2.7109375" style="1" customWidth="1"/>
    <col min="4" max="4" width="56.7109375" style="1" customWidth="1"/>
    <col min="5" max="5" width="2.7109375" style="1" customWidth="1"/>
    <col min="6" max="6" width="56.7109375" style="1" customWidth="1"/>
    <col min="7" max="16384" width="9.140625" style="1"/>
  </cols>
  <sheetData>
    <row r="1" spans="2:6" s="5" customFormat="1" ht="30" customHeight="1" x14ac:dyDescent="0.25"/>
    <row r="2" spans="2:6" s="6" customFormat="1" ht="24.95" customHeight="1" x14ac:dyDescent="0.25"/>
    <row r="4" spans="2:6" ht="21" x14ac:dyDescent="0.35">
      <c r="B4" s="4" t="s">
        <v>67</v>
      </c>
    </row>
    <row r="6" spans="2:6" s="93" customFormat="1" ht="20.100000000000001" customHeight="1" x14ac:dyDescent="0.25">
      <c r="B6" s="92" t="s">
        <v>52</v>
      </c>
      <c r="D6" s="92" t="s">
        <v>54</v>
      </c>
      <c r="F6" s="92" t="s">
        <v>55</v>
      </c>
    </row>
    <row r="7" spans="2:6" ht="75" customHeight="1" x14ac:dyDescent="0.25">
      <c r="B7" s="94" t="s">
        <v>53</v>
      </c>
      <c r="D7" s="94" t="s">
        <v>53</v>
      </c>
      <c r="F7" s="94" t="s">
        <v>56</v>
      </c>
    </row>
    <row r="9" spans="2:6" s="93" customFormat="1" ht="20.100000000000001" customHeight="1" x14ac:dyDescent="0.25">
      <c r="B9" s="95" t="s">
        <v>57</v>
      </c>
      <c r="D9" s="92" t="s">
        <v>59</v>
      </c>
      <c r="F9" s="92" t="s">
        <v>61</v>
      </c>
    </row>
    <row r="10" spans="2:6" ht="75" customHeight="1" x14ac:dyDescent="0.25">
      <c r="B10" s="94" t="s">
        <v>58</v>
      </c>
      <c r="D10" s="94" t="s">
        <v>60</v>
      </c>
      <c r="F10" s="94" t="s">
        <v>62</v>
      </c>
    </row>
    <row r="12" spans="2:6" s="93" customFormat="1" ht="20.100000000000001" customHeight="1" x14ac:dyDescent="0.25">
      <c r="B12" s="92" t="s">
        <v>63</v>
      </c>
      <c r="D12" s="92" t="s">
        <v>65</v>
      </c>
    </row>
    <row r="13" spans="2:6" ht="75" customHeight="1" x14ac:dyDescent="0.25">
      <c r="B13" s="94" t="s">
        <v>64</v>
      </c>
      <c r="D13" s="94" t="s">
        <v>66</v>
      </c>
    </row>
  </sheetData>
  <sheetProtection password="9004" sheet="1" objects="1" scenarios="1"/>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
  <sheetViews>
    <sheetView showGridLines="0" workbookViewId="0"/>
  </sheetViews>
  <sheetFormatPr defaultRowHeight="15" x14ac:dyDescent="0.25"/>
  <cols>
    <col min="1" max="1" width="2.7109375" style="1" customWidth="1"/>
    <col min="2" max="2" width="5.7109375" style="1" customWidth="1"/>
    <col min="3" max="3" width="42.140625" style="1" bestFit="1" customWidth="1"/>
    <col min="4" max="4" width="11.85546875" style="1" customWidth="1"/>
    <col min="5" max="5" width="60" style="1" customWidth="1"/>
    <col min="6" max="16384" width="9.140625" style="1"/>
  </cols>
  <sheetData>
    <row r="1" spans="2:5" s="5" customFormat="1" ht="30" customHeight="1" x14ac:dyDescent="0.25"/>
    <row r="2" spans="2:5" s="6" customFormat="1" ht="24.95" customHeight="1" x14ac:dyDescent="0.25"/>
    <row r="4" spans="2:5" ht="21" x14ac:dyDescent="0.35">
      <c r="B4" s="4" t="s">
        <v>75</v>
      </c>
    </row>
    <row r="6" spans="2:5" ht="20.100000000000001" customHeight="1" x14ac:dyDescent="0.25">
      <c r="B6" s="7" t="s">
        <v>74</v>
      </c>
      <c r="C6" s="7" t="s">
        <v>26</v>
      </c>
      <c r="D6" s="7" t="s">
        <v>27</v>
      </c>
      <c r="E6" s="7" t="s">
        <v>49</v>
      </c>
    </row>
    <row r="7" spans="2:5" ht="35.1" customHeight="1" x14ac:dyDescent="0.25">
      <c r="B7" s="98">
        <v>1</v>
      </c>
      <c r="C7" s="99" t="s">
        <v>0</v>
      </c>
      <c r="D7" s="102">
        <v>0</v>
      </c>
      <c r="E7" s="30" t="s">
        <v>78</v>
      </c>
    </row>
    <row r="8" spans="2:5" ht="35.1" customHeight="1" x14ac:dyDescent="0.25">
      <c r="B8" s="98">
        <v>2</v>
      </c>
      <c r="C8" s="99" t="s">
        <v>1</v>
      </c>
      <c r="D8" s="102">
        <v>0</v>
      </c>
      <c r="E8" s="30" t="s">
        <v>79</v>
      </c>
    </row>
    <row r="9" spans="2:5" ht="35.1" customHeight="1" x14ac:dyDescent="0.25">
      <c r="B9" s="98">
        <v>3</v>
      </c>
      <c r="C9" s="23" t="s">
        <v>2</v>
      </c>
      <c r="D9" s="101">
        <v>0</v>
      </c>
      <c r="E9" s="30" t="s">
        <v>80</v>
      </c>
    </row>
    <row r="10" spans="2:5" ht="35.1" customHeight="1" x14ac:dyDescent="0.25">
      <c r="B10" s="98">
        <v>4</v>
      </c>
      <c r="C10" s="23" t="s">
        <v>3</v>
      </c>
      <c r="D10" s="101">
        <v>0</v>
      </c>
      <c r="E10" s="30" t="s">
        <v>81</v>
      </c>
    </row>
    <row r="11" spans="2:5" ht="35.1" customHeight="1" x14ac:dyDescent="0.25">
      <c r="B11" s="98">
        <v>5</v>
      </c>
      <c r="C11" s="23" t="s">
        <v>4</v>
      </c>
      <c r="D11" s="101">
        <v>0</v>
      </c>
      <c r="E11" s="30" t="s">
        <v>82</v>
      </c>
    </row>
    <row r="12" spans="2:5" ht="35.1" customHeight="1" x14ac:dyDescent="0.25">
      <c r="B12" s="98">
        <v>6</v>
      </c>
      <c r="C12" s="23" t="s">
        <v>5</v>
      </c>
      <c r="D12" s="101">
        <v>0</v>
      </c>
      <c r="E12" s="30" t="s">
        <v>83</v>
      </c>
    </row>
    <row r="13" spans="2:5" ht="35.1" customHeight="1" x14ac:dyDescent="0.25">
      <c r="B13" s="98">
        <v>7</v>
      </c>
      <c r="C13" s="23" t="s">
        <v>6</v>
      </c>
      <c r="D13" s="101">
        <v>0</v>
      </c>
      <c r="E13" s="30" t="s">
        <v>84</v>
      </c>
    </row>
    <row r="14" spans="2:5" ht="35.1" customHeight="1" x14ac:dyDescent="0.25">
      <c r="B14" s="98">
        <v>8</v>
      </c>
      <c r="C14" s="23" t="s">
        <v>7</v>
      </c>
      <c r="D14" s="101">
        <v>0</v>
      </c>
      <c r="E14" s="30" t="s">
        <v>85</v>
      </c>
    </row>
    <row r="15" spans="2:5" ht="35.1" customHeight="1" x14ac:dyDescent="0.25">
      <c r="B15" s="98">
        <v>9</v>
      </c>
      <c r="C15" s="23" t="s">
        <v>8</v>
      </c>
      <c r="D15" s="101">
        <v>0</v>
      </c>
      <c r="E15" s="30" t="s">
        <v>86</v>
      </c>
    </row>
    <row r="16" spans="2:5" ht="35.1" customHeight="1" x14ac:dyDescent="0.25">
      <c r="B16" s="98">
        <v>10</v>
      </c>
      <c r="C16" s="23" t="s">
        <v>9</v>
      </c>
      <c r="D16" s="101">
        <v>0</v>
      </c>
      <c r="E16" s="30" t="s">
        <v>87</v>
      </c>
    </row>
    <row r="17" spans="2:5" ht="35.1" customHeight="1" x14ac:dyDescent="0.25">
      <c r="B17" s="98">
        <v>11</v>
      </c>
      <c r="C17" s="23" t="s">
        <v>10</v>
      </c>
      <c r="D17" s="101">
        <v>1E-3</v>
      </c>
      <c r="E17" s="30" t="s">
        <v>88</v>
      </c>
    </row>
    <row r="18" spans="2:5" ht="35.1" customHeight="1" x14ac:dyDescent="0.25">
      <c r="B18" s="98">
        <v>12</v>
      </c>
      <c r="C18" s="23" t="s">
        <v>30</v>
      </c>
      <c r="D18" s="101">
        <v>0.05</v>
      </c>
      <c r="E18" s="30" t="s">
        <v>89</v>
      </c>
    </row>
    <row r="19" spans="2:5" ht="35.1" customHeight="1" x14ac:dyDescent="0.25">
      <c r="B19" s="98">
        <v>13</v>
      </c>
      <c r="C19" s="23" t="s">
        <v>92</v>
      </c>
      <c r="D19" s="101">
        <v>0.05</v>
      </c>
      <c r="E19" s="30" t="s">
        <v>93</v>
      </c>
    </row>
    <row r="20" spans="2:5" ht="35.1" customHeight="1" x14ac:dyDescent="0.25">
      <c r="B20" s="98">
        <v>14</v>
      </c>
      <c r="C20" s="23" t="s">
        <v>76</v>
      </c>
      <c r="D20" s="101">
        <v>0</v>
      </c>
      <c r="E20" s="30" t="s">
        <v>90</v>
      </c>
    </row>
    <row r="21" spans="2:5" ht="35.1" customHeight="1" x14ac:dyDescent="0.25">
      <c r="B21" s="98">
        <v>15</v>
      </c>
      <c r="C21" s="23" t="s">
        <v>77</v>
      </c>
      <c r="D21" s="101">
        <v>0</v>
      </c>
      <c r="E21" s="30" t="s">
        <v>91</v>
      </c>
    </row>
  </sheetData>
  <sheetProtection password="9004" sheet="1" objects="1" scenarios="1"/>
  <dataValidations count="1">
    <dataValidation type="decimal" allowBlank="1" showInputMessage="1" showErrorMessage="1" sqref="D7:D21">
      <formula1>0</formula1>
      <formula2>100</formula2>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6"/>
  <sheetViews>
    <sheetView showGridLines="0" workbookViewId="0"/>
  </sheetViews>
  <sheetFormatPr defaultRowHeight="15" x14ac:dyDescent="0.25"/>
  <cols>
    <col min="1" max="1" width="2.7109375" style="1" customWidth="1"/>
    <col min="2" max="2" width="5.7109375" style="1" customWidth="1"/>
    <col min="3" max="3" width="44.42578125" style="1" customWidth="1"/>
    <col min="4" max="16384" width="9.140625" style="1"/>
  </cols>
  <sheetData>
    <row r="1" spans="2:3" s="5" customFormat="1" ht="30" customHeight="1" x14ac:dyDescent="0.25"/>
    <row r="2" spans="2:3" s="6" customFormat="1" ht="24.95" customHeight="1" x14ac:dyDescent="0.25"/>
    <row r="4" spans="2:3" ht="21" x14ac:dyDescent="0.35">
      <c r="B4" s="4" t="s">
        <v>121</v>
      </c>
    </row>
    <row r="6" spans="2:3" ht="20.100000000000001" customHeight="1" x14ac:dyDescent="0.25">
      <c r="B6" s="7" t="s">
        <v>74</v>
      </c>
      <c r="C6" s="7" t="s">
        <v>26</v>
      </c>
    </row>
    <row r="7" spans="2:3" ht="20.100000000000001" customHeight="1" x14ac:dyDescent="0.25">
      <c r="B7" s="98">
        <v>1</v>
      </c>
      <c r="C7" s="99" t="s">
        <v>33</v>
      </c>
    </row>
    <row r="8" spans="2:3" ht="20.100000000000001" customHeight="1" x14ac:dyDescent="0.25">
      <c r="B8" s="98">
        <v>2</v>
      </c>
      <c r="C8" s="99" t="s">
        <v>34</v>
      </c>
    </row>
    <row r="9" spans="2:3" ht="20.100000000000001" customHeight="1" x14ac:dyDescent="0.25">
      <c r="B9" s="98">
        <v>3</v>
      </c>
      <c r="C9" s="23" t="s">
        <v>35</v>
      </c>
    </row>
    <row r="10" spans="2:3" ht="20.100000000000001" customHeight="1" x14ac:dyDescent="0.25">
      <c r="B10" s="98">
        <v>4</v>
      </c>
      <c r="C10" s="23" t="s">
        <v>36</v>
      </c>
    </row>
    <row r="11" spans="2:3" ht="20.100000000000001" customHeight="1" x14ac:dyDescent="0.25">
      <c r="B11" s="98">
        <v>5</v>
      </c>
      <c r="C11" s="23" t="s">
        <v>38</v>
      </c>
    </row>
    <row r="12" spans="2:3" ht="20.100000000000001" customHeight="1" x14ac:dyDescent="0.25">
      <c r="B12" s="98">
        <v>6</v>
      </c>
      <c r="C12" s="23" t="s">
        <v>37</v>
      </c>
    </row>
    <row r="13" spans="2:3" ht="20.100000000000001" customHeight="1" x14ac:dyDescent="0.25">
      <c r="B13" s="98">
        <v>7</v>
      </c>
      <c r="C13" s="23" t="s">
        <v>39</v>
      </c>
    </row>
    <row r="14" spans="2:3" ht="20.100000000000001" customHeight="1" x14ac:dyDescent="0.25">
      <c r="B14" s="98">
        <v>8</v>
      </c>
      <c r="C14" s="23" t="s">
        <v>40</v>
      </c>
    </row>
    <row r="15" spans="2:3" ht="20.100000000000001" customHeight="1" x14ac:dyDescent="0.25">
      <c r="B15" s="98">
        <v>9</v>
      </c>
      <c r="C15" s="23" t="s">
        <v>41</v>
      </c>
    </row>
    <row r="16" spans="2:3" ht="20.100000000000001" customHeight="1" x14ac:dyDescent="0.25">
      <c r="B16" s="98">
        <v>10</v>
      </c>
      <c r="C16" s="23" t="s">
        <v>202</v>
      </c>
    </row>
    <row r="17" spans="2:3" ht="20.100000000000001" customHeight="1" x14ac:dyDescent="0.25">
      <c r="B17" s="98">
        <v>11</v>
      </c>
      <c r="C17" s="23" t="s">
        <v>42</v>
      </c>
    </row>
    <row r="18" spans="2:3" ht="20.100000000000001" customHeight="1" x14ac:dyDescent="0.25">
      <c r="B18" s="98">
        <v>12</v>
      </c>
      <c r="C18" s="23" t="s">
        <v>43</v>
      </c>
    </row>
    <row r="19" spans="2:3" ht="20.100000000000001" customHeight="1" x14ac:dyDescent="0.25">
      <c r="B19" s="98">
        <v>13</v>
      </c>
      <c r="C19" s="23" t="s">
        <v>70</v>
      </c>
    </row>
    <row r="20" spans="2:3" ht="20.100000000000001" customHeight="1" x14ac:dyDescent="0.25">
      <c r="B20" s="98">
        <v>14</v>
      </c>
      <c r="C20" s="23" t="s">
        <v>71</v>
      </c>
    </row>
    <row r="21" spans="2:3" ht="20.100000000000001" customHeight="1" x14ac:dyDescent="0.25">
      <c r="B21" s="98">
        <v>15</v>
      </c>
      <c r="C21" s="23" t="s">
        <v>72</v>
      </c>
    </row>
    <row r="22" spans="2:3" ht="20.100000000000001" customHeight="1" x14ac:dyDescent="0.25">
      <c r="B22" s="98">
        <v>16</v>
      </c>
      <c r="C22" s="23" t="s">
        <v>73</v>
      </c>
    </row>
    <row r="23" spans="2:3" ht="20.100000000000001" customHeight="1" x14ac:dyDescent="0.25">
      <c r="B23" s="98">
        <v>17</v>
      </c>
      <c r="C23" s="23" t="s">
        <v>132</v>
      </c>
    </row>
    <row r="24" spans="2:3" ht="20.100000000000001" customHeight="1" x14ac:dyDescent="0.25">
      <c r="B24" s="98">
        <v>18</v>
      </c>
      <c r="C24" s="23" t="s">
        <v>203</v>
      </c>
    </row>
    <row r="25" spans="2:3" ht="20.100000000000001" customHeight="1" x14ac:dyDescent="0.25">
      <c r="B25" s="98">
        <v>19</v>
      </c>
      <c r="C25" s="23" t="s">
        <v>204</v>
      </c>
    </row>
    <row r="26" spans="2:3" ht="20.100000000000001" customHeight="1" x14ac:dyDescent="0.25">
      <c r="B26" s="98">
        <v>20</v>
      </c>
      <c r="C26" s="23" t="s">
        <v>205</v>
      </c>
    </row>
    <row r="27" spans="2:3" ht="20.100000000000001" customHeight="1" x14ac:dyDescent="0.25"/>
    <row r="28" spans="2:3" ht="20.100000000000001" customHeight="1" x14ac:dyDescent="0.25"/>
    <row r="29" spans="2:3" ht="20.100000000000001" customHeight="1" x14ac:dyDescent="0.25"/>
    <row r="30" spans="2:3" ht="20.100000000000001" customHeight="1" x14ac:dyDescent="0.25"/>
    <row r="31" spans="2:3" ht="20.100000000000001" customHeight="1" x14ac:dyDescent="0.25"/>
    <row r="32" spans="2:3"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sheetData>
  <sheetProtection password="9004" sheet="1" objects="1" scenarios="1"/>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09"/>
  <sheetViews>
    <sheetView showGridLines="0"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2.7109375" style="1" customWidth="1"/>
    <col min="2" max="2" width="6.140625" style="1" customWidth="1"/>
    <col min="3" max="3" width="30.28515625" style="1" customWidth="1"/>
    <col min="4" max="4" width="15.28515625" style="1" customWidth="1"/>
    <col min="5" max="5" width="16.7109375" style="1" customWidth="1"/>
    <col min="6" max="25" width="19.140625" style="1" customWidth="1"/>
    <col min="26" max="16384" width="9.140625" style="1"/>
  </cols>
  <sheetData>
    <row r="1" spans="2:25" s="5" customFormat="1" ht="30" customHeight="1" x14ac:dyDescent="0.25"/>
    <row r="2" spans="2:25" s="6" customFormat="1" ht="24.95" customHeight="1" x14ac:dyDescent="0.25"/>
    <row r="4" spans="2:25" ht="21" x14ac:dyDescent="0.35">
      <c r="B4" s="4" t="s">
        <v>119</v>
      </c>
    </row>
    <row r="5" spans="2:25" ht="15" customHeight="1" x14ac:dyDescent="0.35">
      <c r="B5" s="4"/>
    </row>
    <row r="6" spans="2:25" ht="20.100000000000001" customHeight="1" x14ac:dyDescent="0.25">
      <c r="B6" s="76" t="s">
        <v>123</v>
      </c>
      <c r="C6" s="76"/>
      <c r="D6" s="106">
        <v>150</v>
      </c>
    </row>
    <row r="7" spans="2:25" ht="15" customHeight="1" x14ac:dyDescent="0.25"/>
    <row r="8" spans="2:25" ht="30" x14ac:dyDescent="0.25">
      <c r="B8" s="7" t="s">
        <v>74</v>
      </c>
      <c r="C8" s="7" t="s">
        <v>117</v>
      </c>
      <c r="D8" s="8" t="s">
        <v>118</v>
      </c>
      <c r="E8" s="8" t="s">
        <v>120</v>
      </c>
      <c r="F8" s="8" t="str">
        <f>cad_mp!C7</f>
        <v>Farinha de trigo</v>
      </c>
      <c r="G8" s="8" t="str">
        <f>cad_mp!C8</f>
        <v>Fermento biológico</v>
      </c>
      <c r="H8" s="8" t="str">
        <f>cad_mp!C9</f>
        <v>Óleo de soja</v>
      </c>
      <c r="I8" s="8" t="str">
        <f>cad_mp!C10</f>
        <v>Molho de tomate</v>
      </c>
      <c r="J8" s="8" t="str">
        <f>cad_mp!C11</f>
        <v>Queijo mussarela</v>
      </c>
      <c r="K8" s="8" t="str">
        <f>cad_mp!C12</f>
        <v>Queijo parmesão ralado</v>
      </c>
      <c r="L8" s="8" t="str">
        <f>cad_mp!C13</f>
        <v>Tomate</v>
      </c>
      <c r="M8" s="8" t="str">
        <f>cad_mp!C14</f>
        <v>Pimentão</v>
      </c>
      <c r="N8" s="8" t="str">
        <f>cad_mp!C15</f>
        <v>Cebola</v>
      </c>
      <c r="O8" s="8" t="str">
        <f>cad_mp!C16</f>
        <v>Tempeiros verdes</v>
      </c>
      <c r="P8" s="8" t="str">
        <f>cad_mp!C17</f>
        <v>Presunto</v>
      </c>
      <c r="Q8" s="8" t="str">
        <f>cad_mp!C18</f>
        <v>Linguiça calabresa</v>
      </c>
      <c r="R8" s="8" t="str">
        <f>cad_mp!C19</f>
        <v>Açucar</v>
      </c>
      <c r="S8" s="8" t="str">
        <f>cad_mp!C20</f>
        <v>Ovo</v>
      </c>
      <c r="T8" s="8" t="str">
        <f>cad_mp!C21</f>
        <v>Azeitona</v>
      </c>
      <c r="U8" s="8" t="str">
        <f>cad_mp!C22</f>
        <v>Sal</v>
      </c>
      <c r="V8" s="8" t="str">
        <f>cad_mp!C23</f>
        <v>Embalagem</v>
      </c>
      <c r="W8" s="8" t="str">
        <f>cad_mp!C24</f>
        <v>Matéria-prima 18</v>
      </c>
      <c r="X8" s="8" t="str">
        <f>cad_mp!C25</f>
        <v>Matéria-prima 19</v>
      </c>
      <c r="Y8" s="8" t="str">
        <f>cad_mp!C26</f>
        <v>Matéria-prima 20</v>
      </c>
    </row>
    <row r="9" spans="2:25" ht="24.95" customHeight="1" x14ac:dyDescent="0.25">
      <c r="B9" s="98">
        <v>1</v>
      </c>
      <c r="C9" s="104" t="s">
        <v>201</v>
      </c>
      <c r="D9" s="106">
        <v>100</v>
      </c>
      <c r="E9" s="11">
        <f>IF(C9="","",SUM(F9:Y9))</f>
        <v>6.6641500000000002</v>
      </c>
      <c r="F9" s="107">
        <v>1.575</v>
      </c>
      <c r="G9" s="107">
        <v>0.84</v>
      </c>
      <c r="H9" s="107">
        <v>0.71</v>
      </c>
      <c r="I9" s="107">
        <v>0.17499999999999999</v>
      </c>
      <c r="J9" s="107">
        <v>1.3125</v>
      </c>
      <c r="K9" s="107">
        <v>0</v>
      </c>
      <c r="L9" s="105">
        <v>0</v>
      </c>
      <c r="M9" s="105">
        <v>0</v>
      </c>
      <c r="N9" s="105">
        <v>0</v>
      </c>
      <c r="O9" s="105">
        <v>0.03</v>
      </c>
      <c r="P9" s="105">
        <v>0</v>
      </c>
      <c r="Q9" s="105">
        <v>0</v>
      </c>
      <c r="R9" s="105">
        <v>1.95E-2</v>
      </c>
      <c r="S9" s="105">
        <v>0</v>
      </c>
      <c r="T9" s="105">
        <v>0</v>
      </c>
      <c r="U9" s="105">
        <v>2.15E-3</v>
      </c>
      <c r="V9" s="105">
        <v>2</v>
      </c>
      <c r="W9" s="105"/>
      <c r="X9" s="105"/>
      <c r="Y9" s="105"/>
    </row>
    <row r="10" spans="2:25" ht="24.95" customHeight="1" x14ac:dyDescent="0.25">
      <c r="B10" s="98">
        <v>2</v>
      </c>
      <c r="C10" s="104" t="s">
        <v>200</v>
      </c>
      <c r="D10" s="103">
        <v>200</v>
      </c>
      <c r="E10" s="11">
        <f t="shared" ref="E10:E16" si="0">IF(C10="","",SUM(F10:Y10))</f>
        <v>6.8348500000000003</v>
      </c>
      <c r="F10" s="105">
        <v>1.575</v>
      </c>
      <c r="G10" s="105">
        <v>0.84</v>
      </c>
      <c r="H10" s="105">
        <v>0.71</v>
      </c>
      <c r="I10" s="105">
        <v>0.17499999999999999</v>
      </c>
      <c r="J10" s="105">
        <v>1.3125</v>
      </c>
      <c r="K10" s="105">
        <v>0</v>
      </c>
      <c r="L10" s="105">
        <v>0</v>
      </c>
      <c r="M10" s="105">
        <v>0</v>
      </c>
      <c r="N10" s="105">
        <v>4.4900000000000002E-2</v>
      </c>
      <c r="O10" s="105">
        <v>0.03</v>
      </c>
      <c r="P10" s="105">
        <v>0</v>
      </c>
      <c r="Q10" s="105">
        <v>0.1258</v>
      </c>
      <c r="R10" s="105">
        <v>1.95E-2</v>
      </c>
      <c r="S10" s="105">
        <v>0</v>
      </c>
      <c r="T10" s="105">
        <v>0</v>
      </c>
      <c r="U10" s="105">
        <v>2.15E-3</v>
      </c>
      <c r="V10" s="105">
        <v>2</v>
      </c>
      <c r="W10" s="105"/>
      <c r="X10" s="105"/>
      <c r="Y10" s="105"/>
    </row>
    <row r="11" spans="2:25" ht="24.95" customHeight="1" x14ac:dyDescent="0.25">
      <c r="B11" s="98">
        <v>3</v>
      </c>
      <c r="C11" s="104" t="s">
        <v>199</v>
      </c>
      <c r="D11" s="103">
        <v>300</v>
      </c>
      <c r="E11" s="11">
        <f t="shared" si="0"/>
        <v>7.1056499999999998</v>
      </c>
      <c r="F11" s="105">
        <v>1.575</v>
      </c>
      <c r="G11" s="105">
        <v>0.84</v>
      </c>
      <c r="H11" s="105">
        <v>0.71</v>
      </c>
      <c r="I11" s="105">
        <v>0.17499999999999999</v>
      </c>
      <c r="J11" s="105">
        <v>1.3125</v>
      </c>
      <c r="K11" s="105">
        <v>0</v>
      </c>
      <c r="L11" s="105">
        <v>0</v>
      </c>
      <c r="M11" s="105">
        <v>0</v>
      </c>
      <c r="N11" s="105">
        <v>0</v>
      </c>
      <c r="O11" s="105">
        <v>0.03</v>
      </c>
      <c r="P11" s="105">
        <v>0.4415</v>
      </c>
      <c r="Q11" s="105">
        <v>0</v>
      </c>
      <c r="R11" s="105">
        <v>1.95E-2</v>
      </c>
      <c r="S11" s="105">
        <v>0</v>
      </c>
      <c r="T11" s="105">
        <v>0</v>
      </c>
      <c r="U11" s="105">
        <v>2.15E-3</v>
      </c>
      <c r="V11" s="105">
        <v>2</v>
      </c>
      <c r="W11" s="105"/>
      <c r="X11" s="105"/>
      <c r="Y11" s="105"/>
    </row>
    <row r="12" spans="2:25" ht="24.95" customHeight="1" x14ac:dyDescent="0.25">
      <c r="B12" s="98">
        <v>4</v>
      </c>
      <c r="C12" s="104" t="s">
        <v>197</v>
      </c>
      <c r="D12" s="103">
        <v>400</v>
      </c>
      <c r="E12" s="11">
        <f t="shared" si="0"/>
        <v>6.7040500000000005</v>
      </c>
      <c r="F12" s="105">
        <v>1.575</v>
      </c>
      <c r="G12" s="105">
        <v>0.84</v>
      </c>
      <c r="H12" s="105">
        <v>0.71</v>
      </c>
      <c r="I12" s="105">
        <v>0.17499999999999999</v>
      </c>
      <c r="J12" s="105">
        <v>1.3125</v>
      </c>
      <c r="K12" s="105">
        <v>0</v>
      </c>
      <c r="L12" s="105">
        <v>3.9900000000000005E-2</v>
      </c>
      <c r="M12" s="105">
        <v>0</v>
      </c>
      <c r="N12" s="105">
        <v>0</v>
      </c>
      <c r="O12" s="105">
        <v>0.03</v>
      </c>
      <c r="P12" s="105">
        <v>0</v>
      </c>
      <c r="Q12" s="105">
        <v>0</v>
      </c>
      <c r="R12" s="105">
        <v>1.95E-2</v>
      </c>
      <c r="S12" s="105">
        <v>0</v>
      </c>
      <c r="T12" s="105">
        <v>0</v>
      </c>
      <c r="U12" s="105">
        <v>2.15E-3</v>
      </c>
      <c r="V12" s="105">
        <v>2</v>
      </c>
      <c r="W12" s="105"/>
      <c r="X12" s="105"/>
      <c r="Y12" s="105"/>
    </row>
    <row r="13" spans="2:25" ht="24.95" customHeight="1" x14ac:dyDescent="0.25">
      <c r="B13" s="98">
        <v>5</v>
      </c>
      <c r="C13" s="104" t="s">
        <v>198</v>
      </c>
      <c r="D13" s="103">
        <v>500</v>
      </c>
      <c r="E13" s="11">
        <f t="shared" si="0"/>
        <v>8.0276500000000013</v>
      </c>
      <c r="F13" s="105">
        <v>1.575</v>
      </c>
      <c r="G13" s="105">
        <v>0.84</v>
      </c>
      <c r="H13" s="105">
        <v>0.71</v>
      </c>
      <c r="I13" s="105">
        <v>0.17499999999999999</v>
      </c>
      <c r="J13" s="105">
        <v>1.3125</v>
      </c>
      <c r="K13" s="105">
        <v>0.23849999999999999</v>
      </c>
      <c r="L13" s="105">
        <v>3.9900000000000005E-2</v>
      </c>
      <c r="M13" s="105">
        <v>6.9900000000000004E-2</v>
      </c>
      <c r="N13" s="105">
        <v>4.4900000000000002E-2</v>
      </c>
      <c r="O13" s="105">
        <v>0.03</v>
      </c>
      <c r="P13" s="105">
        <v>0.4415</v>
      </c>
      <c r="Q13" s="105">
        <v>0.1258</v>
      </c>
      <c r="R13" s="105">
        <v>1.95E-2</v>
      </c>
      <c r="S13" s="105">
        <v>0.4</v>
      </c>
      <c r="T13" s="105">
        <v>3.0000000000000001E-3</v>
      </c>
      <c r="U13" s="105">
        <v>2.15E-3</v>
      </c>
      <c r="V13" s="105">
        <v>2</v>
      </c>
      <c r="W13" s="105"/>
      <c r="X13" s="105"/>
      <c r="Y13" s="105"/>
    </row>
    <row r="14" spans="2:25" ht="24.95" customHeight="1" x14ac:dyDescent="0.25">
      <c r="B14" s="98">
        <v>6</v>
      </c>
      <c r="C14" s="104"/>
      <c r="D14" s="103"/>
      <c r="E14" s="11" t="str">
        <f t="shared" si="0"/>
        <v/>
      </c>
      <c r="F14" s="105"/>
      <c r="G14" s="105"/>
      <c r="H14" s="105"/>
      <c r="I14" s="105"/>
      <c r="J14" s="105"/>
      <c r="K14" s="105"/>
      <c r="L14" s="105"/>
      <c r="M14" s="105"/>
      <c r="N14" s="105"/>
      <c r="O14" s="105"/>
      <c r="P14" s="105"/>
      <c r="Q14" s="105"/>
      <c r="R14" s="105"/>
      <c r="S14" s="105"/>
      <c r="T14" s="105"/>
      <c r="U14" s="105"/>
      <c r="V14" s="105"/>
      <c r="W14" s="105"/>
      <c r="X14" s="105"/>
      <c r="Y14" s="105"/>
    </row>
    <row r="15" spans="2:25" ht="24.95" customHeight="1" x14ac:dyDescent="0.25">
      <c r="B15" s="98">
        <v>7</v>
      </c>
      <c r="C15" s="104"/>
      <c r="D15" s="103"/>
      <c r="E15" s="11" t="str">
        <f t="shared" si="0"/>
        <v/>
      </c>
      <c r="F15" s="105"/>
      <c r="G15" s="105"/>
      <c r="H15" s="105"/>
      <c r="I15" s="105"/>
      <c r="J15" s="105"/>
      <c r="K15" s="105"/>
      <c r="L15" s="105"/>
      <c r="M15" s="105"/>
      <c r="N15" s="105"/>
      <c r="O15" s="105"/>
      <c r="P15" s="105"/>
      <c r="Q15" s="105"/>
      <c r="R15" s="105"/>
      <c r="S15" s="105"/>
      <c r="T15" s="105"/>
      <c r="U15" s="105"/>
      <c r="V15" s="105"/>
      <c r="W15" s="105"/>
      <c r="X15" s="105"/>
      <c r="Y15" s="105"/>
    </row>
    <row r="16" spans="2:25" ht="24.95" customHeight="1" x14ac:dyDescent="0.25">
      <c r="B16" s="98">
        <v>8</v>
      </c>
      <c r="C16" s="104"/>
      <c r="D16" s="103"/>
      <c r="E16" s="11" t="str">
        <f t="shared" si="0"/>
        <v/>
      </c>
      <c r="F16" s="105"/>
      <c r="G16" s="105"/>
      <c r="H16" s="105"/>
      <c r="I16" s="105"/>
      <c r="J16" s="105"/>
      <c r="K16" s="105"/>
      <c r="L16" s="105"/>
      <c r="M16" s="105"/>
      <c r="N16" s="105"/>
      <c r="O16" s="105"/>
      <c r="P16" s="105"/>
      <c r="Q16" s="105"/>
      <c r="R16" s="105"/>
      <c r="S16" s="105"/>
      <c r="T16" s="105"/>
      <c r="U16" s="105"/>
      <c r="V16" s="105"/>
      <c r="W16" s="105"/>
      <c r="X16" s="105"/>
      <c r="Y16" s="105"/>
    </row>
    <row r="17" spans="2:25" ht="24.95" customHeight="1" x14ac:dyDescent="0.25">
      <c r="B17" s="98">
        <v>9</v>
      </c>
      <c r="C17" s="104"/>
      <c r="D17" s="103"/>
      <c r="E17" s="11" t="str">
        <f t="shared" ref="E17:E80" si="1">IF(C17="","",SUM(F17:Y17))</f>
        <v/>
      </c>
      <c r="F17" s="105"/>
      <c r="G17" s="105"/>
      <c r="H17" s="105"/>
      <c r="I17" s="105"/>
      <c r="J17" s="105"/>
      <c r="K17" s="105"/>
      <c r="L17" s="105"/>
      <c r="M17" s="105"/>
      <c r="N17" s="105"/>
      <c r="O17" s="105"/>
      <c r="P17" s="105"/>
      <c r="Q17" s="105"/>
      <c r="R17" s="105"/>
      <c r="S17" s="105"/>
      <c r="T17" s="105"/>
      <c r="U17" s="105"/>
      <c r="V17" s="105"/>
      <c r="W17" s="105"/>
      <c r="X17" s="105"/>
      <c r="Y17" s="105"/>
    </row>
    <row r="18" spans="2:25" ht="24.95" customHeight="1" x14ac:dyDescent="0.25">
      <c r="B18" s="98">
        <v>10</v>
      </c>
      <c r="C18" s="104"/>
      <c r="D18" s="103"/>
      <c r="E18" s="11" t="str">
        <f t="shared" si="1"/>
        <v/>
      </c>
      <c r="F18" s="105"/>
      <c r="G18" s="105"/>
      <c r="H18" s="105"/>
      <c r="I18" s="105"/>
      <c r="J18" s="105"/>
      <c r="K18" s="105"/>
      <c r="L18" s="105"/>
      <c r="M18" s="105"/>
      <c r="N18" s="105"/>
      <c r="O18" s="105"/>
      <c r="P18" s="105"/>
      <c r="Q18" s="105"/>
      <c r="R18" s="105"/>
      <c r="S18" s="105"/>
      <c r="T18" s="105"/>
      <c r="U18" s="105"/>
      <c r="V18" s="105"/>
      <c r="W18" s="105"/>
      <c r="X18" s="105"/>
      <c r="Y18" s="105"/>
    </row>
    <row r="19" spans="2:25" ht="24.95" customHeight="1" x14ac:dyDescent="0.25">
      <c r="B19" s="98">
        <v>11</v>
      </c>
      <c r="C19" s="104"/>
      <c r="D19" s="103"/>
      <c r="E19" s="11" t="str">
        <f t="shared" si="1"/>
        <v/>
      </c>
      <c r="F19" s="105"/>
      <c r="G19" s="105"/>
      <c r="H19" s="105"/>
      <c r="I19" s="105"/>
      <c r="J19" s="105"/>
      <c r="K19" s="105"/>
      <c r="L19" s="105"/>
      <c r="M19" s="105"/>
      <c r="N19" s="105"/>
      <c r="O19" s="105"/>
      <c r="P19" s="105"/>
      <c r="Q19" s="105"/>
      <c r="R19" s="105"/>
      <c r="S19" s="105"/>
      <c r="T19" s="105"/>
      <c r="U19" s="105"/>
      <c r="V19" s="105"/>
      <c r="W19" s="105"/>
      <c r="X19" s="105"/>
      <c r="Y19" s="105"/>
    </row>
    <row r="20" spans="2:25" ht="24.95" customHeight="1" x14ac:dyDescent="0.25">
      <c r="B20" s="98">
        <v>12</v>
      </c>
      <c r="C20" s="104"/>
      <c r="D20" s="103"/>
      <c r="E20" s="11" t="str">
        <f t="shared" si="1"/>
        <v/>
      </c>
      <c r="F20" s="105"/>
      <c r="G20" s="105"/>
      <c r="H20" s="105"/>
      <c r="I20" s="105"/>
      <c r="J20" s="105"/>
      <c r="K20" s="105"/>
      <c r="L20" s="105"/>
      <c r="M20" s="105"/>
      <c r="N20" s="105"/>
      <c r="O20" s="105"/>
      <c r="P20" s="105"/>
      <c r="Q20" s="105"/>
      <c r="R20" s="105"/>
      <c r="S20" s="105"/>
      <c r="T20" s="105"/>
      <c r="U20" s="105"/>
      <c r="V20" s="105"/>
      <c r="W20" s="105"/>
      <c r="X20" s="105"/>
      <c r="Y20" s="105"/>
    </row>
    <row r="21" spans="2:25" ht="24.95" customHeight="1" x14ac:dyDescent="0.25">
      <c r="B21" s="98">
        <v>13</v>
      </c>
      <c r="C21" s="104"/>
      <c r="D21" s="103"/>
      <c r="E21" s="11" t="str">
        <f t="shared" si="1"/>
        <v/>
      </c>
      <c r="F21" s="105"/>
      <c r="G21" s="105"/>
      <c r="H21" s="105"/>
      <c r="I21" s="105"/>
      <c r="J21" s="105"/>
      <c r="K21" s="105"/>
      <c r="L21" s="105"/>
      <c r="M21" s="105"/>
      <c r="N21" s="105"/>
      <c r="O21" s="105"/>
      <c r="P21" s="105"/>
      <c r="Q21" s="105"/>
      <c r="R21" s="105"/>
      <c r="S21" s="105"/>
      <c r="T21" s="105"/>
      <c r="U21" s="105"/>
      <c r="V21" s="105"/>
      <c r="W21" s="105"/>
      <c r="X21" s="105"/>
      <c r="Y21" s="105"/>
    </row>
    <row r="22" spans="2:25" ht="24.95" customHeight="1" x14ac:dyDescent="0.25">
      <c r="B22" s="98">
        <v>14</v>
      </c>
      <c r="C22" s="104"/>
      <c r="D22" s="103"/>
      <c r="E22" s="11" t="str">
        <f t="shared" si="1"/>
        <v/>
      </c>
      <c r="F22" s="105"/>
      <c r="G22" s="105"/>
      <c r="H22" s="105"/>
      <c r="I22" s="105"/>
      <c r="J22" s="105"/>
      <c r="K22" s="105"/>
      <c r="L22" s="105"/>
      <c r="M22" s="105"/>
      <c r="N22" s="105"/>
      <c r="O22" s="105"/>
      <c r="P22" s="105"/>
      <c r="Q22" s="105"/>
      <c r="R22" s="105"/>
      <c r="S22" s="105"/>
      <c r="T22" s="105"/>
      <c r="U22" s="105"/>
      <c r="V22" s="105"/>
      <c r="W22" s="105"/>
      <c r="X22" s="105"/>
      <c r="Y22" s="105"/>
    </row>
    <row r="23" spans="2:25" ht="24.95" customHeight="1" x14ac:dyDescent="0.25">
      <c r="B23" s="98">
        <v>15</v>
      </c>
      <c r="C23" s="104"/>
      <c r="D23" s="103"/>
      <c r="E23" s="11" t="str">
        <f t="shared" si="1"/>
        <v/>
      </c>
      <c r="F23" s="105"/>
      <c r="G23" s="105"/>
      <c r="H23" s="105"/>
      <c r="I23" s="105"/>
      <c r="J23" s="105"/>
      <c r="K23" s="105"/>
      <c r="L23" s="105"/>
      <c r="M23" s="105"/>
      <c r="N23" s="105"/>
      <c r="O23" s="105"/>
      <c r="P23" s="105"/>
      <c r="Q23" s="105"/>
      <c r="R23" s="105"/>
      <c r="S23" s="105"/>
      <c r="T23" s="105"/>
      <c r="U23" s="105"/>
      <c r="V23" s="105"/>
      <c r="W23" s="105"/>
      <c r="X23" s="105"/>
      <c r="Y23" s="105"/>
    </row>
    <row r="24" spans="2:25" ht="24.95" customHeight="1" x14ac:dyDescent="0.25">
      <c r="B24" s="98">
        <v>16</v>
      </c>
      <c r="C24" s="104"/>
      <c r="D24" s="103"/>
      <c r="E24" s="11" t="str">
        <f t="shared" si="1"/>
        <v/>
      </c>
      <c r="F24" s="105"/>
      <c r="G24" s="105"/>
      <c r="H24" s="105"/>
      <c r="I24" s="105"/>
      <c r="J24" s="105"/>
      <c r="K24" s="105"/>
      <c r="L24" s="105"/>
      <c r="M24" s="105"/>
      <c r="N24" s="105"/>
      <c r="O24" s="105"/>
      <c r="P24" s="105"/>
      <c r="Q24" s="105"/>
      <c r="R24" s="105"/>
      <c r="S24" s="105"/>
      <c r="T24" s="105"/>
      <c r="U24" s="105"/>
      <c r="V24" s="105"/>
      <c r="W24" s="105"/>
      <c r="X24" s="105"/>
      <c r="Y24" s="105"/>
    </row>
    <row r="25" spans="2:25" ht="24.95" customHeight="1" x14ac:dyDescent="0.25">
      <c r="B25" s="98">
        <v>17</v>
      </c>
      <c r="C25" s="104"/>
      <c r="D25" s="103"/>
      <c r="E25" s="11" t="str">
        <f t="shared" si="1"/>
        <v/>
      </c>
      <c r="F25" s="105"/>
      <c r="G25" s="105"/>
      <c r="H25" s="105"/>
      <c r="I25" s="105"/>
      <c r="J25" s="105"/>
      <c r="K25" s="105"/>
      <c r="L25" s="105"/>
      <c r="M25" s="105"/>
      <c r="N25" s="105"/>
      <c r="O25" s="105"/>
      <c r="P25" s="105"/>
      <c r="Q25" s="105"/>
      <c r="R25" s="105"/>
      <c r="S25" s="105"/>
      <c r="T25" s="105"/>
      <c r="U25" s="105"/>
      <c r="V25" s="105"/>
      <c r="W25" s="105"/>
      <c r="X25" s="105"/>
      <c r="Y25" s="105"/>
    </row>
    <row r="26" spans="2:25" ht="24.95" customHeight="1" x14ac:dyDescent="0.25">
      <c r="B26" s="98">
        <v>18</v>
      </c>
      <c r="C26" s="104"/>
      <c r="D26" s="103"/>
      <c r="E26" s="11" t="str">
        <f t="shared" si="1"/>
        <v/>
      </c>
      <c r="F26" s="105"/>
      <c r="G26" s="105"/>
      <c r="H26" s="105"/>
      <c r="I26" s="105"/>
      <c r="J26" s="105"/>
      <c r="K26" s="105"/>
      <c r="L26" s="105"/>
      <c r="M26" s="105"/>
      <c r="N26" s="105"/>
      <c r="O26" s="105"/>
      <c r="P26" s="105"/>
      <c r="Q26" s="105"/>
      <c r="R26" s="105"/>
      <c r="S26" s="105"/>
      <c r="T26" s="105"/>
      <c r="U26" s="105"/>
      <c r="V26" s="105"/>
      <c r="W26" s="105"/>
      <c r="X26" s="105"/>
      <c r="Y26" s="105"/>
    </row>
    <row r="27" spans="2:25" ht="24.95" customHeight="1" x14ac:dyDescent="0.25">
      <c r="B27" s="98">
        <v>19</v>
      </c>
      <c r="C27" s="104"/>
      <c r="D27" s="103"/>
      <c r="E27" s="11" t="str">
        <f t="shared" si="1"/>
        <v/>
      </c>
      <c r="F27" s="105"/>
      <c r="G27" s="105"/>
      <c r="H27" s="105"/>
      <c r="I27" s="105"/>
      <c r="J27" s="105"/>
      <c r="K27" s="105"/>
      <c r="L27" s="105"/>
      <c r="M27" s="105"/>
      <c r="N27" s="105"/>
      <c r="O27" s="105"/>
      <c r="P27" s="105"/>
      <c r="Q27" s="105"/>
      <c r="R27" s="105"/>
      <c r="S27" s="105"/>
      <c r="T27" s="105"/>
      <c r="U27" s="105"/>
      <c r="V27" s="105"/>
      <c r="W27" s="105"/>
      <c r="X27" s="105"/>
      <c r="Y27" s="105"/>
    </row>
    <row r="28" spans="2:25" ht="24.95" customHeight="1" x14ac:dyDescent="0.25">
      <c r="B28" s="98">
        <v>20</v>
      </c>
      <c r="C28" s="104"/>
      <c r="D28" s="103"/>
      <c r="E28" s="11" t="str">
        <f t="shared" si="1"/>
        <v/>
      </c>
      <c r="F28" s="105"/>
      <c r="G28" s="105"/>
      <c r="H28" s="105"/>
      <c r="I28" s="105"/>
      <c r="J28" s="105"/>
      <c r="K28" s="105"/>
      <c r="L28" s="105"/>
      <c r="M28" s="105"/>
      <c r="N28" s="105"/>
      <c r="O28" s="105"/>
      <c r="P28" s="105"/>
      <c r="Q28" s="105"/>
      <c r="R28" s="105"/>
      <c r="S28" s="105"/>
      <c r="T28" s="105"/>
      <c r="U28" s="105"/>
      <c r="V28" s="105"/>
      <c r="W28" s="105"/>
      <c r="X28" s="105"/>
      <c r="Y28" s="105"/>
    </row>
    <row r="29" spans="2:25" ht="24.95" customHeight="1" x14ac:dyDescent="0.25">
      <c r="B29" s="98">
        <v>21</v>
      </c>
      <c r="C29" s="104"/>
      <c r="D29" s="103"/>
      <c r="E29" s="11" t="str">
        <f t="shared" si="1"/>
        <v/>
      </c>
      <c r="F29" s="105"/>
      <c r="G29" s="105"/>
      <c r="H29" s="105"/>
      <c r="I29" s="105"/>
      <c r="J29" s="105"/>
      <c r="K29" s="105"/>
      <c r="L29" s="105"/>
      <c r="M29" s="105"/>
      <c r="N29" s="105"/>
      <c r="O29" s="105"/>
      <c r="P29" s="105"/>
      <c r="Q29" s="105"/>
      <c r="R29" s="105"/>
      <c r="S29" s="105"/>
      <c r="T29" s="105"/>
      <c r="U29" s="105"/>
      <c r="V29" s="105"/>
      <c r="W29" s="105"/>
      <c r="X29" s="105"/>
      <c r="Y29" s="105"/>
    </row>
    <row r="30" spans="2:25" ht="24.95" customHeight="1" x14ac:dyDescent="0.25">
      <c r="B30" s="98">
        <v>22</v>
      </c>
      <c r="C30" s="104"/>
      <c r="D30" s="103"/>
      <c r="E30" s="11" t="str">
        <f t="shared" si="1"/>
        <v/>
      </c>
      <c r="F30" s="105"/>
      <c r="G30" s="105"/>
      <c r="H30" s="105"/>
      <c r="I30" s="105"/>
      <c r="J30" s="105"/>
      <c r="K30" s="105"/>
      <c r="L30" s="105"/>
      <c r="M30" s="105"/>
      <c r="N30" s="105"/>
      <c r="O30" s="105"/>
      <c r="P30" s="105"/>
      <c r="Q30" s="105"/>
      <c r="R30" s="105"/>
      <c r="S30" s="105"/>
      <c r="T30" s="105"/>
      <c r="U30" s="105"/>
      <c r="V30" s="105"/>
      <c r="W30" s="105"/>
      <c r="X30" s="105"/>
      <c r="Y30" s="105"/>
    </row>
    <row r="31" spans="2:25" ht="24.95" customHeight="1" x14ac:dyDescent="0.25">
      <c r="B31" s="98">
        <v>23</v>
      </c>
      <c r="C31" s="104"/>
      <c r="D31" s="103"/>
      <c r="E31" s="11" t="str">
        <f t="shared" si="1"/>
        <v/>
      </c>
      <c r="F31" s="105"/>
      <c r="G31" s="105"/>
      <c r="H31" s="105"/>
      <c r="I31" s="105"/>
      <c r="J31" s="105"/>
      <c r="K31" s="105"/>
      <c r="L31" s="105"/>
      <c r="M31" s="105"/>
      <c r="N31" s="105"/>
      <c r="O31" s="105"/>
      <c r="P31" s="105"/>
      <c r="Q31" s="105"/>
      <c r="R31" s="105"/>
      <c r="S31" s="105"/>
      <c r="T31" s="105"/>
      <c r="U31" s="105"/>
      <c r="V31" s="105"/>
      <c r="W31" s="105"/>
      <c r="X31" s="105"/>
      <c r="Y31" s="105"/>
    </row>
    <row r="32" spans="2:25" ht="24.95" customHeight="1" x14ac:dyDescent="0.25">
      <c r="B32" s="98">
        <v>24</v>
      </c>
      <c r="C32" s="104"/>
      <c r="D32" s="103"/>
      <c r="E32" s="11" t="str">
        <f t="shared" si="1"/>
        <v/>
      </c>
      <c r="F32" s="105"/>
      <c r="G32" s="105"/>
      <c r="H32" s="105"/>
      <c r="I32" s="105"/>
      <c r="J32" s="105"/>
      <c r="K32" s="105"/>
      <c r="L32" s="105"/>
      <c r="M32" s="105"/>
      <c r="N32" s="105"/>
      <c r="O32" s="105"/>
      <c r="P32" s="105"/>
      <c r="Q32" s="105"/>
      <c r="R32" s="105"/>
      <c r="S32" s="105"/>
      <c r="T32" s="105"/>
      <c r="U32" s="105"/>
      <c r="V32" s="105"/>
      <c r="W32" s="105"/>
      <c r="X32" s="105"/>
      <c r="Y32" s="105"/>
    </row>
    <row r="33" spans="2:25" ht="24.95" customHeight="1" x14ac:dyDescent="0.25">
      <c r="B33" s="98">
        <v>25</v>
      </c>
      <c r="C33" s="104"/>
      <c r="D33" s="103"/>
      <c r="E33" s="11" t="str">
        <f t="shared" si="1"/>
        <v/>
      </c>
      <c r="F33" s="105"/>
      <c r="G33" s="105"/>
      <c r="H33" s="105"/>
      <c r="I33" s="105"/>
      <c r="J33" s="105"/>
      <c r="K33" s="105"/>
      <c r="L33" s="105"/>
      <c r="M33" s="105"/>
      <c r="N33" s="105"/>
      <c r="O33" s="105"/>
      <c r="P33" s="105"/>
      <c r="Q33" s="105"/>
      <c r="R33" s="105"/>
      <c r="S33" s="105"/>
      <c r="T33" s="105"/>
      <c r="U33" s="105"/>
      <c r="V33" s="105"/>
      <c r="W33" s="105"/>
      <c r="X33" s="105"/>
      <c r="Y33" s="105"/>
    </row>
    <row r="34" spans="2:25" ht="24.95" customHeight="1" x14ac:dyDescent="0.25">
      <c r="B34" s="98">
        <v>26</v>
      </c>
      <c r="C34" s="104"/>
      <c r="D34" s="103"/>
      <c r="E34" s="11" t="str">
        <f t="shared" si="1"/>
        <v/>
      </c>
      <c r="F34" s="105"/>
      <c r="G34" s="105"/>
      <c r="H34" s="105"/>
      <c r="I34" s="105"/>
      <c r="J34" s="105"/>
      <c r="K34" s="105"/>
      <c r="L34" s="105"/>
      <c r="M34" s="105"/>
      <c r="N34" s="105"/>
      <c r="O34" s="105"/>
      <c r="P34" s="105"/>
      <c r="Q34" s="105"/>
      <c r="R34" s="105"/>
      <c r="S34" s="105"/>
      <c r="T34" s="105"/>
      <c r="U34" s="105"/>
      <c r="V34" s="105"/>
      <c r="W34" s="105"/>
      <c r="X34" s="105"/>
      <c r="Y34" s="105"/>
    </row>
    <row r="35" spans="2:25" ht="24.95" customHeight="1" x14ac:dyDescent="0.25">
      <c r="B35" s="98">
        <v>27</v>
      </c>
      <c r="C35" s="104"/>
      <c r="D35" s="103"/>
      <c r="E35" s="11" t="str">
        <f t="shared" si="1"/>
        <v/>
      </c>
      <c r="F35" s="105"/>
      <c r="G35" s="105"/>
      <c r="H35" s="105"/>
      <c r="I35" s="105"/>
      <c r="J35" s="105"/>
      <c r="K35" s="105"/>
      <c r="L35" s="105"/>
      <c r="M35" s="105"/>
      <c r="N35" s="105"/>
      <c r="O35" s="105"/>
      <c r="P35" s="105"/>
      <c r="Q35" s="105"/>
      <c r="R35" s="105"/>
      <c r="S35" s="105"/>
      <c r="T35" s="105"/>
      <c r="U35" s="105"/>
      <c r="V35" s="105"/>
      <c r="W35" s="105"/>
      <c r="X35" s="105"/>
      <c r="Y35" s="105"/>
    </row>
    <row r="36" spans="2:25" ht="24.95" customHeight="1" x14ac:dyDescent="0.25">
      <c r="B36" s="98">
        <v>28</v>
      </c>
      <c r="C36" s="104"/>
      <c r="D36" s="103"/>
      <c r="E36" s="11" t="str">
        <f t="shared" si="1"/>
        <v/>
      </c>
      <c r="F36" s="105"/>
      <c r="G36" s="105"/>
      <c r="H36" s="105"/>
      <c r="I36" s="105"/>
      <c r="J36" s="105"/>
      <c r="K36" s="105"/>
      <c r="L36" s="105"/>
      <c r="M36" s="105"/>
      <c r="N36" s="105"/>
      <c r="O36" s="105"/>
      <c r="P36" s="105"/>
      <c r="Q36" s="105"/>
      <c r="R36" s="105"/>
      <c r="S36" s="105"/>
      <c r="T36" s="105"/>
      <c r="U36" s="105"/>
      <c r="V36" s="105"/>
      <c r="W36" s="105"/>
      <c r="X36" s="105"/>
      <c r="Y36" s="105"/>
    </row>
    <row r="37" spans="2:25" ht="24.95" customHeight="1" x14ac:dyDescent="0.25">
      <c r="B37" s="98">
        <v>29</v>
      </c>
      <c r="C37" s="104"/>
      <c r="D37" s="103"/>
      <c r="E37" s="11" t="str">
        <f t="shared" si="1"/>
        <v/>
      </c>
      <c r="F37" s="105"/>
      <c r="G37" s="105"/>
      <c r="H37" s="105"/>
      <c r="I37" s="105"/>
      <c r="J37" s="105"/>
      <c r="K37" s="105"/>
      <c r="L37" s="105"/>
      <c r="M37" s="105"/>
      <c r="N37" s="105"/>
      <c r="O37" s="105"/>
      <c r="P37" s="105"/>
      <c r="Q37" s="105"/>
      <c r="R37" s="105"/>
      <c r="S37" s="105"/>
      <c r="T37" s="105"/>
      <c r="U37" s="105"/>
      <c r="V37" s="105"/>
      <c r="W37" s="105"/>
      <c r="X37" s="105"/>
      <c r="Y37" s="105"/>
    </row>
    <row r="38" spans="2:25" ht="24.95" customHeight="1" x14ac:dyDescent="0.25">
      <c r="B38" s="98">
        <v>30</v>
      </c>
      <c r="C38" s="104"/>
      <c r="D38" s="103"/>
      <c r="E38" s="11" t="str">
        <f t="shared" si="1"/>
        <v/>
      </c>
      <c r="F38" s="105"/>
      <c r="G38" s="105"/>
      <c r="H38" s="105"/>
      <c r="I38" s="105"/>
      <c r="J38" s="105"/>
      <c r="K38" s="105"/>
      <c r="L38" s="105"/>
      <c r="M38" s="105"/>
      <c r="N38" s="105"/>
      <c r="O38" s="105"/>
      <c r="P38" s="105"/>
      <c r="Q38" s="105"/>
      <c r="R38" s="105"/>
      <c r="S38" s="105"/>
      <c r="T38" s="105"/>
      <c r="U38" s="105"/>
      <c r="V38" s="105"/>
      <c r="W38" s="105"/>
      <c r="X38" s="105"/>
      <c r="Y38" s="105"/>
    </row>
    <row r="39" spans="2:25" ht="24.95" customHeight="1" x14ac:dyDescent="0.25">
      <c r="B39" s="98">
        <v>31</v>
      </c>
      <c r="C39" s="104"/>
      <c r="D39" s="103"/>
      <c r="E39" s="11" t="str">
        <f t="shared" si="1"/>
        <v/>
      </c>
      <c r="F39" s="105"/>
      <c r="G39" s="105"/>
      <c r="H39" s="105"/>
      <c r="I39" s="105"/>
      <c r="J39" s="105"/>
      <c r="K39" s="105"/>
      <c r="L39" s="105"/>
      <c r="M39" s="105"/>
      <c r="N39" s="105"/>
      <c r="O39" s="105"/>
      <c r="P39" s="105"/>
      <c r="Q39" s="105"/>
      <c r="R39" s="105"/>
      <c r="S39" s="105"/>
      <c r="T39" s="105"/>
      <c r="U39" s="105"/>
      <c r="V39" s="105"/>
      <c r="W39" s="105"/>
      <c r="X39" s="105"/>
      <c r="Y39" s="105"/>
    </row>
    <row r="40" spans="2:25" ht="24.95" customHeight="1" x14ac:dyDescent="0.25">
      <c r="B40" s="98">
        <v>32</v>
      </c>
      <c r="C40" s="104"/>
      <c r="D40" s="103"/>
      <c r="E40" s="11" t="str">
        <f t="shared" si="1"/>
        <v/>
      </c>
      <c r="F40" s="105"/>
      <c r="G40" s="105"/>
      <c r="H40" s="105"/>
      <c r="I40" s="105"/>
      <c r="J40" s="105"/>
      <c r="K40" s="105"/>
      <c r="L40" s="105"/>
      <c r="M40" s="105"/>
      <c r="N40" s="105"/>
      <c r="O40" s="105"/>
      <c r="P40" s="105"/>
      <c r="Q40" s="105"/>
      <c r="R40" s="105"/>
      <c r="S40" s="105"/>
      <c r="T40" s="105"/>
      <c r="U40" s="105"/>
      <c r="V40" s="105"/>
      <c r="W40" s="105"/>
      <c r="X40" s="105"/>
      <c r="Y40" s="105"/>
    </row>
    <row r="41" spans="2:25" ht="24.95" customHeight="1" x14ac:dyDescent="0.25">
      <c r="B41" s="98">
        <v>33</v>
      </c>
      <c r="C41" s="104"/>
      <c r="D41" s="103"/>
      <c r="E41" s="11" t="str">
        <f t="shared" si="1"/>
        <v/>
      </c>
      <c r="F41" s="105"/>
      <c r="G41" s="105"/>
      <c r="H41" s="105"/>
      <c r="I41" s="105"/>
      <c r="J41" s="105"/>
      <c r="K41" s="105"/>
      <c r="L41" s="105"/>
      <c r="M41" s="105"/>
      <c r="N41" s="105"/>
      <c r="O41" s="105"/>
      <c r="P41" s="105"/>
      <c r="Q41" s="105"/>
      <c r="R41" s="105"/>
      <c r="S41" s="105"/>
      <c r="T41" s="105"/>
      <c r="U41" s="105"/>
      <c r="V41" s="105"/>
      <c r="W41" s="105"/>
      <c r="X41" s="105"/>
      <c r="Y41" s="105"/>
    </row>
    <row r="42" spans="2:25" ht="24.95" customHeight="1" x14ac:dyDescent="0.25">
      <c r="B42" s="98">
        <v>34</v>
      </c>
      <c r="C42" s="104"/>
      <c r="D42" s="103"/>
      <c r="E42" s="11" t="str">
        <f t="shared" si="1"/>
        <v/>
      </c>
      <c r="F42" s="105"/>
      <c r="G42" s="105"/>
      <c r="H42" s="105"/>
      <c r="I42" s="105"/>
      <c r="J42" s="105"/>
      <c r="K42" s="105"/>
      <c r="L42" s="105"/>
      <c r="M42" s="105"/>
      <c r="N42" s="105"/>
      <c r="O42" s="105"/>
      <c r="P42" s="105"/>
      <c r="Q42" s="105"/>
      <c r="R42" s="105"/>
      <c r="S42" s="105"/>
      <c r="T42" s="105"/>
      <c r="U42" s="105"/>
      <c r="V42" s="105"/>
      <c r="W42" s="105"/>
      <c r="X42" s="105"/>
      <c r="Y42" s="105"/>
    </row>
    <row r="43" spans="2:25" ht="24.95" customHeight="1" x14ac:dyDescent="0.25">
      <c r="B43" s="98">
        <v>35</v>
      </c>
      <c r="C43" s="104"/>
      <c r="D43" s="103"/>
      <c r="E43" s="11" t="str">
        <f t="shared" si="1"/>
        <v/>
      </c>
      <c r="F43" s="105"/>
      <c r="G43" s="105"/>
      <c r="H43" s="105"/>
      <c r="I43" s="105"/>
      <c r="J43" s="105"/>
      <c r="K43" s="105"/>
      <c r="L43" s="105"/>
      <c r="M43" s="105"/>
      <c r="N43" s="105"/>
      <c r="O43" s="105"/>
      <c r="P43" s="105"/>
      <c r="Q43" s="105"/>
      <c r="R43" s="105"/>
      <c r="S43" s="105"/>
      <c r="T43" s="105"/>
      <c r="U43" s="105"/>
      <c r="V43" s="105"/>
      <c r="W43" s="105"/>
      <c r="X43" s="105"/>
      <c r="Y43" s="105"/>
    </row>
    <row r="44" spans="2:25" ht="24.95" customHeight="1" x14ac:dyDescent="0.25">
      <c r="B44" s="98">
        <v>36</v>
      </c>
      <c r="C44" s="104"/>
      <c r="D44" s="103"/>
      <c r="E44" s="11" t="str">
        <f t="shared" si="1"/>
        <v/>
      </c>
      <c r="F44" s="105"/>
      <c r="G44" s="105"/>
      <c r="H44" s="105"/>
      <c r="I44" s="105"/>
      <c r="J44" s="105"/>
      <c r="K44" s="105"/>
      <c r="L44" s="105"/>
      <c r="M44" s="105"/>
      <c r="N44" s="105"/>
      <c r="O44" s="105"/>
      <c r="P44" s="105"/>
      <c r="Q44" s="105"/>
      <c r="R44" s="105"/>
      <c r="S44" s="105"/>
      <c r="T44" s="105"/>
      <c r="U44" s="105"/>
      <c r="V44" s="105"/>
      <c r="W44" s="105"/>
      <c r="X44" s="105"/>
      <c r="Y44" s="105"/>
    </row>
    <row r="45" spans="2:25" ht="24.95" customHeight="1" x14ac:dyDescent="0.25">
      <c r="B45" s="98">
        <v>37</v>
      </c>
      <c r="C45" s="104"/>
      <c r="D45" s="103"/>
      <c r="E45" s="11" t="str">
        <f t="shared" si="1"/>
        <v/>
      </c>
      <c r="F45" s="105"/>
      <c r="G45" s="105"/>
      <c r="H45" s="105"/>
      <c r="I45" s="105"/>
      <c r="J45" s="105"/>
      <c r="K45" s="105"/>
      <c r="L45" s="105"/>
      <c r="M45" s="105"/>
      <c r="N45" s="105"/>
      <c r="O45" s="105"/>
      <c r="P45" s="105"/>
      <c r="Q45" s="105"/>
      <c r="R45" s="105"/>
      <c r="S45" s="105"/>
      <c r="T45" s="105"/>
      <c r="U45" s="105"/>
      <c r="V45" s="105"/>
      <c r="W45" s="105"/>
      <c r="X45" s="105"/>
      <c r="Y45" s="105"/>
    </row>
    <row r="46" spans="2:25" ht="24.95" customHeight="1" x14ac:dyDescent="0.25">
      <c r="B46" s="98">
        <v>38</v>
      </c>
      <c r="C46" s="104"/>
      <c r="D46" s="103"/>
      <c r="E46" s="11" t="str">
        <f t="shared" si="1"/>
        <v/>
      </c>
      <c r="F46" s="105"/>
      <c r="G46" s="105"/>
      <c r="H46" s="105"/>
      <c r="I46" s="105"/>
      <c r="J46" s="105"/>
      <c r="K46" s="105"/>
      <c r="L46" s="105"/>
      <c r="M46" s="105"/>
      <c r="N46" s="105"/>
      <c r="O46" s="105"/>
      <c r="P46" s="105"/>
      <c r="Q46" s="105"/>
      <c r="R46" s="105"/>
      <c r="S46" s="105"/>
      <c r="T46" s="105"/>
      <c r="U46" s="105"/>
      <c r="V46" s="105"/>
      <c r="W46" s="105"/>
      <c r="X46" s="105"/>
      <c r="Y46" s="105"/>
    </row>
    <row r="47" spans="2:25" ht="24.95" customHeight="1" x14ac:dyDescent="0.25">
      <c r="B47" s="98">
        <v>39</v>
      </c>
      <c r="C47" s="104"/>
      <c r="D47" s="103"/>
      <c r="E47" s="11" t="str">
        <f t="shared" si="1"/>
        <v/>
      </c>
      <c r="F47" s="105"/>
      <c r="G47" s="105"/>
      <c r="H47" s="105"/>
      <c r="I47" s="105"/>
      <c r="J47" s="105"/>
      <c r="K47" s="105"/>
      <c r="L47" s="105"/>
      <c r="M47" s="105"/>
      <c r="N47" s="105"/>
      <c r="O47" s="105"/>
      <c r="P47" s="105"/>
      <c r="Q47" s="105"/>
      <c r="R47" s="105"/>
      <c r="S47" s="105"/>
      <c r="T47" s="105"/>
      <c r="U47" s="105"/>
      <c r="V47" s="105"/>
      <c r="W47" s="105"/>
      <c r="X47" s="105"/>
      <c r="Y47" s="105"/>
    </row>
    <row r="48" spans="2:25" ht="24.95" customHeight="1" x14ac:dyDescent="0.25">
      <c r="B48" s="98">
        <v>40</v>
      </c>
      <c r="C48" s="104"/>
      <c r="D48" s="103"/>
      <c r="E48" s="11" t="str">
        <f t="shared" si="1"/>
        <v/>
      </c>
      <c r="F48" s="105"/>
      <c r="G48" s="105"/>
      <c r="H48" s="105"/>
      <c r="I48" s="105"/>
      <c r="J48" s="105"/>
      <c r="K48" s="105"/>
      <c r="L48" s="105"/>
      <c r="M48" s="105"/>
      <c r="N48" s="105"/>
      <c r="O48" s="105"/>
      <c r="P48" s="105"/>
      <c r="Q48" s="105"/>
      <c r="R48" s="105"/>
      <c r="S48" s="105"/>
      <c r="T48" s="105"/>
      <c r="U48" s="105"/>
      <c r="V48" s="105"/>
      <c r="W48" s="105"/>
      <c r="X48" s="105"/>
      <c r="Y48" s="105"/>
    </row>
    <row r="49" spans="2:25" ht="24.95" customHeight="1" x14ac:dyDescent="0.25">
      <c r="B49" s="98">
        <v>41</v>
      </c>
      <c r="C49" s="104"/>
      <c r="D49" s="103"/>
      <c r="E49" s="11" t="str">
        <f t="shared" si="1"/>
        <v/>
      </c>
      <c r="F49" s="105"/>
      <c r="G49" s="105"/>
      <c r="H49" s="105"/>
      <c r="I49" s="105"/>
      <c r="J49" s="105"/>
      <c r="K49" s="105"/>
      <c r="L49" s="105"/>
      <c r="M49" s="105"/>
      <c r="N49" s="105"/>
      <c r="O49" s="105"/>
      <c r="P49" s="105"/>
      <c r="Q49" s="105"/>
      <c r="R49" s="105"/>
      <c r="S49" s="105"/>
      <c r="T49" s="105"/>
      <c r="U49" s="105"/>
      <c r="V49" s="105"/>
      <c r="W49" s="105"/>
      <c r="X49" s="105"/>
      <c r="Y49" s="105"/>
    </row>
    <row r="50" spans="2:25" ht="24.95" customHeight="1" x14ac:dyDescent="0.25">
      <c r="B50" s="98">
        <v>42</v>
      </c>
      <c r="C50" s="104"/>
      <c r="D50" s="103"/>
      <c r="E50" s="11" t="str">
        <f t="shared" si="1"/>
        <v/>
      </c>
      <c r="F50" s="105"/>
      <c r="G50" s="105"/>
      <c r="H50" s="105"/>
      <c r="I50" s="105"/>
      <c r="J50" s="105"/>
      <c r="K50" s="105"/>
      <c r="L50" s="105"/>
      <c r="M50" s="105"/>
      <c r="N50" s="105"/>
      <c r="O50" s="105"/>
      <c r="P50" s="105"/>
      <c r="Q50" s="105"/>
      <c r="R50" s="105"/>
      <c r="S50" s="105"/>
      <c r="T50" s="105"/>
      <c r="U50" s="105"/>
      <c r="V50" s="105"/>
      <c r="W50" s="105"/>
      <c r="X50" s="105"/>
      <c r="Y50" s="105"/>
    </row>
    <row r="51" spans="2:25" ht="24.95" customHeight="1" x14ac:dyDescent="0.25">
      <c r="B51" s="98">
        <v>43</v>
      </c>
      <c r="C51" s="104"/>
      <c r="D51" s="103"/>
      <c r="E51" s="11" t="str">
        <f t="shared" si="1"/>
        <v/>
      </c>
      <c r="F51" s="105"/>
      <c r="G51" s="105"/>
      <c r="H51" s="105"/>
      <c r="I51" s="105"/>
      <c r="J51" s="105"/>
      <c r="K51" s="105"/>
      <c r="L51" s="105"/>
      <c r="M51" s="105"/>
      <c r="N51" s="105"/>
      <c r="O51" s="105"/>
      <c r="P51" s="105"/>
      <c r="Q51" s="105"/>
      <c r="R51" s="105"/>
      <c r="S51" s="105"/>
      <c r="T51" s="105"/>
      <c r="U51" s="105"/>
      <c r="V51" s="105"/>
      <c r="W51" s="105"/>
      <c r="X51" s="105"/>
      <c r="Y51" s="105"/>
    </row>
    <row r="52" spans="2:25" ht="24.95" customHeight="1" x14ac:dyDescent="0.25">
      <c r="B52" s="98">
        <v>44</v>
      </c>
      <c r="C52" s="104"/>
      <c r="D52" s="103"/>
      <c r="E52" s="11" t="str">
        <f t="shared" si="1"/>
        <v/>
      </c>
      <c r="F52" s="105"/>
      <c r="G52" s="105"/>
      <c r="H52" s="105"/>
      <c r="I52" s="105"/>
      <c r="J52" s="105"/>
      <c r="K52" s="105"/>
      <c r="L52" s="105"/>
      <c r="M52" s="105"/>
      <c r="N52" s="105"/>
      <c r="O52" s="105"/>
      <c r="P52" s="105"/>
      <c r="Q52" s="105"/>
      <c r="R52" s="105"/>
      <c r="S52" s="105"/>
      <c r="T52" s="105"/>
      <c r="U52" s="105"/>
      <c r="V52" s="105"/>
      <c r="W52" s="105"/>
      <c r="X52" s="105"/>
      <c r="Y52" s="105"/>
    </row>
    <row r="53" spans="2:25" ht="24.95" customHeight="1" x14ac:dyDescent="0.25">
      <c r="B53" s="98">
        <v>45</v>
      </c>
      <c r="C53" s="104"/>
      <c r="D53" s="103"/>
      <c r="E53" s="11" t="str">
        <f t="shared" si="1"/>
        <v/>
      </c>
      <c r="F53" s="105"/>
      <c r="G53" s="105"/>
      <c r="H53" s="105"/>
      <c r="I53" s="105"/>
      <c r="J53" s="105"/>
      <c r="K53" s="105"/>
      <c r="L53" s="105"/>
      <c r="M53" s="105"/>
      <c r="N53" s="105"/>
      <c r="O53" s="105"/>
      <c r="P53" s="105"/>
      <c r="Q53" s="105"/>
      <c r="R53" s="105"/>
      <c r="S53" s="105"/>
      <c r="T53" s="105"/>
      <c r="U53" s="105"/>
      <c r="V53" s="105"/>
      <c r="W53" s="105"/>
      <c r="X53" s="105"/>
      <c r="Y53" s="105"/>
    </row>
    <row r="54" spans="2:25" ht="24.95" customHeight="1" x14ac:dyDescent="0.25">
      <c r="B54" s="98">
        <v>46</v>
      </c>
      <c r="C54" s="104"/>
      <c r="D54" s="103"/>
      <c r="E54" s="11" t="str">
        <f t="shared" si="1"/>
        <v/>
      </c>
      <c r="F54" s="105"/>
      <c r="G54" s="105"/>
      <c r="H54" s="105"/>
      <c r="I54" s="105"/>
      <c r="J54" s="105"/>
      <c r="K54" s="105"/>
      <c r="L54" s="105"/>
      <c r="M54" s="105"/>
      <c r="N54" s="105"/>
      <c r="O54" s="105"/>
      <c r="P54" s="105"/>
      <c r="Q54" s="105"/>
      <c r="R54" s="105"/>
      <c r="S54" s="105"/>
      <c r="T54" s="105"/>
      <c r="U54" s="105"/>
      <c r="V54" s="105"/>
      <c r="W54" s="105"/>
      <c r="X54" s="105"/>
      <c r="Y54" s="105"/>
    </row>
    <row r="55" spans="2:25" ht="24.95" customHeight="1" x14ac:dyDescent="0.25">
      <c r="B55" s="98">
        <v>47</v>
      </c>
      <c r="C55" s="104"/>
      <c r="D55" s="103"/>
      <c r="E55" s="11" t="str">
        <f t="shared" si="1"/>
        <v/>
      </c>
      <c r="F55" s="105"/>
      <c r="G55" s="105"/>
      <c r="H55" s="105"/>
      <c r="I55" s="105"/>
      <c r="J55" s="105"/>
      <c r="K55" s="105"/>
      <c r="L55" s="105"/>
      <c r="M55" s="105"/>
      <c r="N55" s="105"/>
      <c r="O55" s="105"/>
      <c r="P55" s="105"/>
      <c r="Q55" s="105"/>
      <c r="R55" s="105"/>
      <c r="S55" s="105"/>
      <c r="T55" s="105"/>
      <c r="U55" s="105"/>
      <c r="V55" s="105"/>
      <c r="W55" s="105"/>
      <c r="X55" s="105"/>
      <c r="Y55" s="105"/>
    </row>
    <row r="56" spans="2:25" ht="24.95" customHeight="1" x14ac:dyDescent="0.25">
      <c r="B56" s="98">
        <v>48</v>
      </c>
      <c r="C56" s="104"/>
      <c r="D56" s="103"/>
      <c r="E56" s="11" t="str">
        <f t="shared" si="1"/>
        <v/>
      </c>
      <c r="F56" s="105"/>
      <c r="G56" s="105"/>
      <c r="H56" s="105"/>
      <c r="I56" s="105"/>
      <c r="J56" s="105"/>
      <c r="K56" s="105"/>
      <c r="L56" s="105"/>
      <c r="M56" s="105"/>
      <c r="N56" s="105"/>
      <c r="O56" s="105"/>
      <c r="P56" s="105"/>
      <c r="Q56" s="105"/>
      <c r="R56" s="105"/>
      <c r="S56" s="105"/>
      <c r="T56" s="105"/>
      <c r="U56" s="105"/>
      <c r="V56" s="105"/>
      <c r="W56" s="105"/>
      <c r="X56" s="105"/>
      <c r="Y56" s="105"/>
    </row>
    <row r="57" spans="2:25" ht="24.95" customHeight="1" x14ac:dyDescent="0.25">
      <c r="B57" s="98">
        <v>49</v>
      </c>
      <c r="C57" s="104"/>
      <c r="D57" s="103"/>
      <c r="E57" s="11" t="str">
        <f t="shared" si="1"/>
        <v/>
      </c>
      <c r="F57" s="105"/>
      <c r="G57" s="105"/>
      <c r="H57" s="105"/>
      <c r="I57" s="105"/>
      <c r="J57" s="105"/>
      <c r="K57" s="105"/>
      <c r="L57" s="105"/>
      <c r="M57" s="105"/>
      <c r="N57" s="105"/>
      <c r="O57" s="105"/>
      <c r="P57" s="105"/>
      <c r="Q57" s="105"/>
      <c r="R57" s="105"/>
      <c r="S57" s="105"/>
      <c r="T57" s="105"/>
      <c r="U57" s="105"/>
      <c r="V57" s="105"/>
      <c r="W57" s="105"/>
      <c r="X57" s="105"/>
      <c r="Y57" s="105"/>
    </row>
    <row r="58" spans="2:25" ht="24.95" customHeight="1" x14ac:dyDescent="0.25">
      <c r="B58" s="98">
        <v>50</v>
      </c>
      <c r="C58" s="104"/>
      <c r="D58" s="103"/>
      <c r="E58" s="11" t="str">
        <f t="shared" si="1"/>
        <v/>
      </c>
      <c r="F58" s="105"/>
      <c r="G58" s="105"/>
      <c r="H58" s="105"/>
      <c r="I58" s="105"/>
      <c r="J58" s="105"/>
      <c r="K58" s="105"/>
      <c r="L58" s="105"/>
      <c r="M58" s="105"/>
      <c r="N58" s="105"/>
      <c r="O58" s="105"/>
      <c r="P58" s="105"/>
      <c r="Q58" s="105"/>
      <c r="R58" s="105"/>
      <c r="S58" s="105"/>
      <c r="T58" s="105"/>
      <c r="U58" s="105"/>
      <c r="V58" s="105"/>
      <c r="W58" s="105"/>
      <c r="X58" s="105"/>
      <c r="Y58" s="105"/>
    </row>
    <row r="59" spans="2:25" ht="24.95" customHeight="1" x14ac:dyDescent="0.25">
      <c r="B59" s="98">
        <v>51</v>
      </c>
      <c r="C59" s="104"/>
      <c r="D59" s="103"/>
      <c r="E59" s="11" t="str">
        <f t="shared" si="1"/>
        <v/>
      </c>
      <c r="F59" s="105"/>
      <c r="G59" s="105"/>
      <c r="H59" s="105"/>
      <c r="I59" s="105"/>
      <c r="J59" s="105"/>
      <c r="K59" s="105"/>
      <c r="L59" s="105"/>
      <c r="M59" s="105"/>
      <c r="N59" s="105"/>
      <c r="O59" s="105"/>
      <c r="P59" s="105"/>
      <c r="Q59" s="105"/>
      <c r="R59" s="105"/>
      <c r="S59" s="105"/>
      <c r="T59" s="105"/>
      <c r="U59" s="105"/>
      <c r="V59" s="105"/>
      <c r="W59" s="105"/>
      <c r="X59" s="105"/>
      <c r="Y59" s="105"/>
    </row>
    <row r="60" spans="2:25" ht="24.95" customHeight="1" x14ac:dyDescent="0.25">
      <c r="B60" s="98">
        <v>52</v>
      </c>
      <c r="C60" s="104"/>
      <c r="D60" s="103"/>
      <c r="E60" s="11" t="str">
        <f t="shared" si="1"/>
        <v/>
      </c>
      <c r="F60" s="105"/>
      <c r="G60" s="105"/>
      <c r="H60" s="105"/>
      <c r="I60" s="105"/>
      <c r="J60" s="105"/>
      <c r="K60" s="105"/>
      <c r="L60" s="105"/>
      <c r="M60" s="105"/>
      <c r="N60" s="105"/>
      <c r="O60" s="105"/>
      <c r="P60" s="105"/>
      <c r="Q60" s="105"/>
      <c r="R60" s="105"/>
      <c r="S60" s="105"/>
      <c r="T60" s="105"/>
      <c r="U60" s="105"/>
      <c r="V60" s="105"/>
      <c r="W60" s="105"/>
      <c r="X60" s="105"/>
      <c r="Y60" s="105"/>
    </row>
    <row r="61" spans="2:25" ht="24.95" customHeight="1" x14ac:dyDescent="0.25">
      <c r="B61" s="98">
        <v>53</v>
      </c>
      <c r="C61" s="104"/>
      <c r="D61" s="103"/>
      <c r="E61" s="11" t="str">
        <f t="shared" si="1"/>
        <v/>
      </c>
      <c r="F61" s="105"/>
      <c r="G61" s="105"/>
      <c r="H61" s="105"/>
      <c r="I61" s="105"/>
      <c r="J61" s="105"/>
      <c r="K61" s="105"/>
      <c r="L61" s="105"/>
      <c r="M61" s="105"/>
      <c r="N61" s="105"/>
      <c r="O61" s="105"/>
      <c r="P61" s="105"/>
      <c r="Q61" s="105"/>
      <c r="R61" s="105"/>
      <c r="S61" s="105"/>
      <c r="T61" s="105"/>
      <c r="U61" s="105"/>
      <c r="V61" s="105"/>
      <c r="W61" s="105"/>
      <c r="X61" s="105"/>
      <c r="Y61" s="105"/>
    </row>
    <row r="62" spans="2:25" ht="24.95" customHeight="1" x14ac:dyDescent="0.25">
      <c r="B62" s="98">
        <v>54</v>
      </c>
      <c r="C62" s="104"/>
      <c r="D62" s="103"/>
      <c r="E62" s="11" t="str">
        <f t="shared" si="1"/>
        <v/>
      </c>
      <c r="F62" s="105"/>
      <c r="G62" s="105"/>
      <c r="H62" s="105"/>
      <c r="I62" s="105"/>
      <c r="J62" s="105"/>
      <c r="K62" s="105"/>
      <c r="L62" s="105"/>
      <c r="M62" s="105"/>
      <c r="N62" s="105"/>
      <c r="O62" s="105"/>
      <c r="P62" s="105"/>
      <c r="Q62" s="105"/>
      <c r="R62" s="105"/>
      <c r="S62" s="105"/>
      <c r="T62" s="105"/>
      <c r="U62" s="105"/>
      <c r="V62" s="105"/>
      <c r="W62" s="105"/>
      <c r="X62" s="105"/>
      <c r="Y62" s="105"/>
    </row>
    <row r="63" spans="2:25" ht="24.95" customHeight="1" x14ac:dyDescent="0.25">
      <c r="B63" s="98">
        <v>55</v>
      </c>
      <c r="C63" s="104"/>
      <c r="D63" s="103"/>
      <c r="E63" s="11" t="str">
        <f t="shared" si="1"/>
        <v/>
      </c>
      <c r="F63" s="105"/>
      <c r="G63" s="105"/>
      <c r="H63" s="105"/>
      <c r="I63" s="105"/>
      <c r="J63" s="105"/>
      <c r="K63" s="105"/>
      <c r="L63" s="105"/>
      <c r="M63" s="105"/>
      <c r="N63" s="105"/>
      <c r="O63" s="105"/>
      <c r="P63" s="105"/>
      <c r="Q63" s="105"/>
      <c r="R63" s="105"/>
      <c r="S63" s="105"/>
      <c r="T63" s="105"/>
      <c r="U63" s="105"/>
      <c r="V63" s="105"/>
      <c r="W63" s="105"/>
      <c r="X63" s="105"/>
      <c r="Y63" s="105"/>
    </row>
    <row r="64" spans="2:25" ht="24.95" customHeight="1" x14ac:dyDescent="0.25">
      <c r="B64" s="98">
        <v>56</v>
      </c>
      <c r="C64" s="104"/>
      <c r="D64" s="103"/>
      <c r="E64" s="11" t="str">
        <f t="shared" si="1"/>
        <v/>
      </c>
      <c r="F64" s="105"/>
      <c r="G64" s="105"/>
      <c r="H64" s="105"/>
      <c r="I64" s="105"/>
      <c r="J64" s="105"/>
      <c r="K64" s="105"/>
      <c r="L64" s="105"/>
      <c r="M64" s="105"/>
      <c r="N64" s="105"/>
      <c r="O64" s="105"/>
      <c r="P64" s="105"/>
      <c r="Q64" s="105"/>
      <c r="R64" s="105"/>
      <c r="S64" s="105"/>
      <c r="T64" s="105"/>
      <c r="U64" s="105"/>
      <c r="V64" s="105"/>
      <c r="W64" s="105"/>
      <c r="X64" s="105"/>
      <c r="Y64" s="105"/>
    </row>
    <row r="65" spans="2:25" ht="24.95" customHeight="1" x14ac:dyDescent="0.25">
      <c r="B65" s="98">
        <v>57</v>
      </c>
      <c r="C65" s="104"/>
      <c r="D65" s="103"/>
      <c r="E65" s="11" t="str">
        <f t="shared" si="1"/>
        <v/>
      </c>
      <c r="F65" s="105"/>
      <c r="G65" s="105"/>
      <c r="H65" s="105"/>
      <c r="I65" s="105"/>
      <c r="J65" s="105"/>
      <c r="K65" s="105"/>
      <c r="L65" s="105"/>
      <c r="M65" s="105"/>
      <c r="N65" s="105"/>
      <c r="O65" s="105"/>
      <c r="P65" s="105"/>
      <c r="Q65" s="105"/>
      <c r="R65" s="105"/>
      <c r="S65" s="105"/>
      <c r="T65" s="105"/>
      <c r="U65" s="105"/>
      <c r="V65" s="105"/>
      <c r="W65" s="105"/>
      <c r="X65" s="105"/>
      <c r="Y65" s="105"/>
    </row>
    <row r="66" spans="2:25" ht="24.95" customHeight="1" x14ac:dyDescent="0.25">
      <c r="B66" s="98">
        <v>58</v>
      </c>
      <c r="C66" s="104"/>
      <c r="D66" s="103"/>
      <c r="E66" s="11" t="str">
        <f t="shared" si="1"/>
        <v/>
      </c>
      <c r="F66" s="105"/>
      <c r="G66" s="105"/>
      <c r="H66" s="105"/>
      <c r="I66" s="105"/>
      <c r="J66" s="105"/>
      <c r="K66" s="105"/>
      <c r="L66" s="105"/>
      <c r="M66" s="105"/>
      <c r="N66" s="105"/>
      <c r="O66" s="105"/>
      <c r="P66" s="105"/>
      <c r="Q66" s="105"/>
      <c r="R66" s="105"/>
      <c r="S66" s="105"/>
      <c r="T66" s="105"/>
      <c r="U66" s="105"/>
      <c r="V66" s="105"/>
      <c r="W66" s="105"/>
      <c r="X66" s="105"/>
      <c r="Y66" s="105"/>
    </row>
    <row r="67" spans="2:25" ht="24.95" customHeight="1" x14ac:dyDescent="0.25">
      <c r="B67" s="98">
        <v>59</v>
      </c>
      <c r="C67" s="104"/>
      <c r="D67" s="103"/>
      <c r="E67" s="11" t="str">
        <f t="shared" si="1"/>
        <v/>
      </c>
      <c r="F67" s="105"/>
      <c r="G67" s="105"/>
      <c r="H67" s="105"/>
      <c r="I67" s="105"/>
      <c r="J67" s="105"/>
      <c r="K67" s="105"/>
      <c r="L67" s="105"/>
      <c r="M67" s="105"/>
      <c r="N67" s="105"/>
      <c r="O67" s="105"/>
      <c r="P67" s="105"/>
      <c r="Q67" s="105"/>
      <c r="R67" s="105"/>
      <c r="S67" s="105"/>
      <c r="T67" s="105"/>
      <c r="U67" s="105"/>
      <c r="V67" s="105"/>
      <c r="W67" s="105"/>
      <c r="X67" s="105"/>
      <c r="Y67" s="105"/>
    </row>
    <row r="68" spans="2:25" ht="24.95" customHeight="1" x14ac:dyDescent="0.25">
      <c r="B68" s="98">
        <v>60</v>
      </c>
      <c r="C68" s="104"/>
      <c r="D68" s="103"/>
      <c r="E68" s="11" t="str">
        <f t="shared" si="1"/>
        <v/>
      </c>
      <c r="F68" s="105"/>
      <c r="G68" s="105"/>
      <c r="H68" s="105"/>
      <c r="I68" s="105"/>
      <c r="J68" s="105"/>
      <c r="K68" s="105"/>
      <c r="L68" s="105"/>
      <c r="M68" s="105"/>
      <c r="N68" s="105"/>
      <c r="O68" s="105"/>
      <c r="P68" s="105"/>
      <c r="Q68" s="105"/>
      <c r="R68" s="105"/>
      <c r="S68" s="105"/>
      <c r="T68" s="105"/>
      <c r="U68" s="105"/>
      <c r="V68" s="105"/>
      <c r="W68" s="105"/>
      <c r="X68" s="105"/>
      <c r="Y68" s="105"/>
    </row>
    <row r="69" spans="2:25" ht="24.95" customHeight="1" x14ac:dyDescent="0.25">
      <c r="B69" s="98">
        <v>61</v>
      </c>
      <c r="C69" s="104"/>
      <c r="D69" s="103"/>
      <c r="E69" s="11" t="str">
        <f t="shared" si="1"/>
        <v/>
      </c>
      <c r="F69" s="105"/>
      <c r="G69" s="105"/>
      <c r="H69" s="105"/>
      <c r="I69" s="105"/>
      <c r="J69" s="105"/>
      <c r="K69" s="105"/>
      <c r="L69" s="105"/>
      <c r="M69" s="105"/>
      <c r="N69" s="105"/>
      <c r="O69" s="105"/>
      <c r="P69" s="105"/>
      <c r="Q69" s="105"/>
      <c r="R69" s="105"/>
      <c r="S69" s="105"/>
      <c r="T69" s="105"/>
      <c r="U69" s="105"/>
      <c r="V69" s="105"/>
      <c r="W69" s="105"/>
      <c r="X69" s="105"/>
      <c r="Y69" s="105"/>
    </row>
    <row r="70" spans="2:25" ht="24.95" customHeight="1" x14ac:dyDescent="0.25">
      <c r="B70" s="98">
        <v>62</v>
      </c>
      <c r="C70" s="104"/>
      <c r="D70" s="103"/>
      <c r="E70" s="11" t="str">
        <f t="shared" si="1"/>
        <v/>
      </c>
      <c r="F70" s="105"/>
      <c r="G70" s="105"/>
      <c r="H70" s="105"/>
      <c r="I70" s="105"/>
      <c r="J70" s="105"/>
      <c r="K70" s="105"/>
      <c r="L70" s="105"/>
      <c r="M70" s="105"/>
      <c r="N70" s="105"/>
      <c r="O70" s="105"/>
      <c r="P70" s="105"/>
      <c r="Q70" s="105"/>
      <c r="R70" s="105"/>
      <c r="S70" s="105"/>
      <c r="T70" s="105"/>
      <c r="U70" s="105"/>
      <c r="V70" s="105"/>
      <c r="W70" s="105"/>
      <c r="X70" s="105"/>
      <c r="Y70" s="105"/>
    </row>
    <row r="71" spans="2:25" ht="24.95" customHeight="1" x14ac:dyDescent="0.25">
      <c r="B71" s="98">
        <v>63</v>
      </c>
      <c r="C71" s="104"/>
      <c r="D71" s="103"/>
      <c r="E71" s="11" t="str">
        <f t="shared" si="1"/>
        <v/>
      </c>
      <c r="F71" s="105"/>
      <c r="G71" s="105"/>
      <c r="H71" s="105"/>
      <c r="I71" s="105"/>
      <c r="J71" s="105"/>
      <c r="K71" s="105"/>
      <c r="L71" s="105"/>
      <c r="M71" s="105"/>
      <c r="N71" s="105"/>
      <c r="O71" s="105"/>
      <c r="P71" s="105"/>
      <c r="Q71" s="105"/>
      <c r="R71" s="105"/>
      <c r="S71" s="105"/>
      <c r="T71" s="105"/>
      <c r="U71" s="105"/>
      <c r="V71" s="105"/>
      <c r="W71" s="105"/>
      <c r="X71" s="105"/>
      <c r="Y71" s="105"/>
    </row>
    <row r="72" spans="2:25" ht="24.95" customHeight="1" x14ac:dyDescent="0.25">
      <c r="B72" s="98">
        <v>64</v>
      </c>
      <c r="C72" s="104"/>
      <c r="D72" s="103"/>
      <c r="E72" s="11" t="str">
        <f t="shared" si="1"/>
        <v/>
      </c>
      <c r="F72" s="105"/>
      <c r="G72" s="105"/>
      <c r="H72" s="105"/>
      <c r="I72" s="105"/>
      <c r="J72" s="105"/>
      <c r="K72" s="105"/>
      <c r="L72" s="105"/>
      <c r="M72" s="105"/>
      <c r="N72" s="105"/>
      <c r="O72" s="105"/>
      <c r="P72" s="105"/>
      <c r="Q72" s="105"/>
      <c r="R72" s="105"/>
      <c r="S72" s="105"/>
      <c r="T72" s="105"/>
      <c r="U72" s="105"/>
      <c r="V72" s="105"/>
      <c r="W72" s="105"/>
      <c r="X72" s="105"/>
      <c r="Y72" s="105"/>
    </row>
    <row r="73" spans="2:25" ht="24.95" customHeight="1" x14ac:dyDescent="0.25">
      <c r="B73" s="98">
        <v>65</v>
      </c>
      <c r="C73" s="104"/>
      <c r="D73" s="103"/>
      <c r="E73" s="11" t="str">
        <f t="shared" si="1"/>
        <v/>
      </c>
      <c r="F73" s="105"/>
      <c r="G73" s="105"/>
      <c r="H73" s="105"/>
      <c r="I73" s="105"/>
      <c r="J73" s="105"/>
      <c r="K73" s="105"/>
      <c r="L73" s="105"/>
      <c r="M73" s="105"/>
      <c r="N73" s="105"/>
      <c r="O73" s="105"/>
      <c r="P73" s="105"/>
      <c r="Q73" s="105"/>
      <c r="R73" s="105"/>
      <c r="S73" s="105"/>
      <c r="T73" s="105"/>
      <c r="U73" s="105"/>
      <c r="V73" s="105"/>
      <c r="W73" s="105"/>
      <c r="X73" s="105"/>
      <c r="Y73" s="105"/>
    </row>
    <row r="74" spans="2:25" ht="24.95" customHeight="1" x14ac:dyDescent="0.25">
      <c r="B74" s="98">
        <v>66</v>
      </c>
      <c r="C74" s="104"/>
      <c r="D74" s="103"/>
      <c r="E74" s="11" t="str">
        <f t="shared" si="1"/>
        <v/>
      </c>
      <c r="F74" s="105"/>
      <c r="G74" s="105"/>
      <c r="H74" s="105"/>
      <c r="I74" s="105"/>
      <c r="J74" s="105"/>
      <c r="K74" s="105"/>
      <c r="L74" s="105"/>
      <c r="M74" s="105"/>
      <c r="N74" s="105"/>
      <c r="O74" s="105"/>
      <c r="P74" s="105"/>
      <c r="Q74" s="105"/>
      <c r="R74" s="105"/>
      <c r="S74" s="105"/>
      <c r="T74" s="105"/>
      <c r="U74" s="105"/>
      <c r="V74" s="105"/>
      <c r="W74" s="105"/>
      <c r="X74" s="105"/>
      <c r="Y74" s="105"/>
    </row>
    <row r="75" spans="2:25" ht="24.95" customHeight="1" x14ac:dyDescent="0.25">
      <c r="B75" s="98">
        <v>67</v>
      </c>
      <c r="C75" s="104"/>
      <c r="D75" s="103"/>
      <c r="E75" s="11" t="str">
        <f t="shared" si="1"/>
        <v/>
      </c>
      <c r="F75" s="105"/>
      <c r="G75" s="105"/>
      <c r="H75" s="105"/>
      <c r="I75" s="105"/>
      <c r="J75" s="105"/>
      <c r="K75" s="105"/>
      <c r="L75" s="105"/>
      <c r="M75" s="105"/>
      <c r="N75" s="105"/>
      <c r="O75" s="105"/>
      <c r="P75" s="105"/>
      <c r="Q75" s="105"/>
      <c r="R75" s="105"/>
      <c r="S75" s="105"/>
      <c r="T75" s="105"/>
      <c r="U75" s="105"/>
      <c r="V75" s="105"/>
      <c r="W75" s="105"/>
      <c r="X75" s="105"/>
      <c r="Y75" s="105"/>
    </row>
    <row r="76" spans="2:25" ht="24.95" customHeight="1" x14ac:dyDescent="0.25">
      <c r="B76" s="98">
        <v>68</v>
      </c>
      <c r="C76" s="104"/>
      <c r="D76" s="103"/>
      <c r="E76" s="11" t="str">
        <f t="shared" si="1"/>
        <v/>
      </c>
      <c r="F76" s="105"/>
      <c r="G76" s="105"/>
      <c r="H76" s="105"/>
      <c r="I76" s="105"/>
      <c r="J76" s="105"/>
      <c r="K76" s="105"/>
      <c r="L76" s="105"/>
      <c r="M76" s="105"/>
      <c r="N76" s="105"/>
      <c r="O76" s="105"/>
      <c r="P76" s="105"/>
      <c r="Q76" s="105"/>
      <c r="R76" s="105"/>
      <c r="S76" s="105"/>
      <c r="T76" s="105"/>
      <c r="U76" s="105"/>
      <c r="V76" s="105"/>
      <c r="W76" s="105"/>
      <c r="X76" s="105"/>
      <c r="Y76" s="105"/>
    </row>
    <row r="77" spans="2:25" ht="24.95" customHeight="1" x14ac:dyDescent="0.25">
      <c r="B77" s="98">
        <v>69</v>
      </c>
      <c r="C77" s="104"/>
      <c r="D77" s="103"/>
      <c r="E77" s="11" t="str">
        <f t="shared" si="1"/>
        <v/>
      </c>
      <c r="F77" s="105"/>
      <c r="G77" s="105"/>
      <c r="H77" s="105"/>
      <c r="I77" s="105"/>
      <c r="J77" s="105"/>
      <c r="K77" s="105"/>
      <c r="L77" s="105"/>
      <c r="M77" s="105"/>
      <c r="N77" s="105"/>
      <c r="O77" s="105"/>
      <c r="P77" s="105"/>
      <c r="Q77" s="105"/>
      <c r="R77" s="105"/>
      <c r="S77" s="105"/>
      <c r="T77" s="105"/>
      <c r="U77" s="105"/>
      <c r="V77" s="105"/>
      <c r="W77" s="105"/>
      <c r="X77" s="105"/>
      <c r="Y77" s="105"/>
    </row>
    <row r="78" spans="2:25" ht="24.95" customHeight="1" x14ac:dyDescent="0.25">
      <c r="B78" s="98">
        <v>70</v>
      </c>
      <c r="C78" s="104"/>
      <c r="D78" s="103"/>
      <c r="E78" s="11" t="str">
        <f t="shared" si="1"/>
        <v/>
      </c>
      <c r="F78" s="105"/>
      <c r="G78" s="105"/>
      <c r="H78" s="105"/>
      <c r="I78" s="105"/>
      <c r="J78" s="105"/>
      <c r="K78" s="105"/>
      <c r="L78" s="105"/>
      <c r="M78" s="105"/>
      <c r="N78" s="105"/>
      <c r="O78" s="105"/>
      <c r="P78" s="105"/>
      <c r="Q78" s="105"/>
      <c r="R78" s="105"/>
      <c r="S78" s="105"/>
      <c r="T78" s="105"/>
      <c r="U78" s="105"/>
      <c r="V78" s="105"/>
      <c r="W78" s="105"/>
      <c r="X78" s="105"/>
      <c r="Y78" s="105"/>
    </row>
    <row r="79" spans="2:25" ht="24.95" customHeight="1" x14ac:dyDescent="0.25">
      <c r="B79" s="98">
        <v>71</v>
      </c>
      <c r="C79" s="104"/>
      <c r="D79" s="103"/>
      <c r="E79" s="11" t="str">
        <f t="shared" si="1"/>
        <v/>
      </c>
      <c r="F79" s="105"/>
      <c r="G79" s="105"/>
      <c r="H79" s="105"/>
      <c r="I79" s="105"/>
      <c r="J79" s="105"/>
      <c r="K79" s="105"/>
      <c r="L79" s="105"/>
      <c r="M79" s="105"/>
      <c r="N79" s="105"/>
      <c r="O79" s="105"/>
      <c r="P79" s="105"/>
      <c r="Q79" s="105"/>
      <c r="R79" s="105"/>
      <c r="S79" s="105"/>
      <c r="T79" s="105"/>
      <c r="U79" s="105"/>
      <c r="V79" s="105"/>
      <c r="W79" s="105"/>
      <c r="X79" s="105"/>
      <c r="Y79" s="105"/>
    </row>
    <row r="80" spans="2:25" ht="24.95" customHeight="1" x14ac:dyDescent="0.25">
      <c r="B80" s="98">
        <v>72</v>
      </c>
      <c r="C80" s="104"/>
      <c r="D80" s="103"/>
      <c r="E80" s="11" t="str">
        <f t="shared" si="1"/>
        <v/>
      </c>
      <c r="F80" s="105"/>
      <c r="G80" s="105"/>
      <c r="H80" s="105"/>
      <c r="I80" s="105"/>
      <c r="J80" s="105"/>
      <c r="K80" s="105"/>
      <c r="L80" s="105"/>
      <c r="M80" s="105"/>
      <c r="N80" s="105"/>
      <c r="O80" s="105"/>
      <c r="P80" s="105"/>
      <c r="Q80" s="105"/>
      <c r="R80" s="105"/>
      <c r="S80" s="105"/>
      <c r="T80" s="105"/>
      <c r="U80" s="105"/>
      <c r="V80" s="105"/>
      <c r="W80" s="105"/>
      <c r="X80" s="105"/>
      <c r="Y80" s="105"/>
    </row>
    <row r="81" spans="2:25" ht="24.95" customHeight="1" x14ac:dyDescent="0.25">
      <c r="B81" s="98">
        <v>73</v>
      </c>
      <c r="C81" s="104"/>
      <c r="D81" s="103"/>
      <c r="E81" s="11" t="str">
        <f t="shared" ref="E81:E144" si="2">IF(C81="","",SUM(F81:Y81))</f>
        <v/>
      </c>
      <c r="F81" s="105"/>
      <c r="G81" s="105"/>
      <c r="H81" s="105"/>
      <c r="I81" s="105"/>
      <c r="J81" s="105"/>
      <c r="K81" s="105"/>
      <c r="L81" s="105"/>
      <c r="M81" s="105"/>
      <c r="N81" s="105"/>
      <c r="O81" s="105"/>
      <c r="P81" s="105"/>
      <c r="Q81" s="105"/>
      <c r="R81" s="105"/>
      <c r="S81" s="105"/>
      <c r="T81" s="105"/>
      <c r="U81" s="105"/>
      <c r="V81" s="105"/>
      <c r="W81" s="105"/>
      <c r="X81" s="105"/>
      <c r="Y81" s="105"/>
    </row>
    <row r="82" spans="2:25" ht="24.95" customHeight="1" x14ac:dyDescent="0.25">
      <c r="B82" s="98">
        <v>74</v>
      </c>
      <c r="C82" s="104"/>
      <c r="D82" s="103"/>
      <c r="E82" s="11" t="str">
        <f t="shared" si="2"/>
        <v/>
      </c>
      <c r="F82" s="105"/>
      <c r="G82" s="105"/>
      <c r="H82" s="105"/>
      <c r="I82" s="105"/>
      <c r="J82" s="105"/>
      <c r="K82" s="105"/>
      <c r="L82" s="105"/>
      <c r="M82" s="105"/>
      <c r="N82" s="105"/>
      <c r="O82" s="105"/>
      <c r="P82" s="105"/>
      <c r="Q82" s="105"/>
      <c r="R82" s="105"/>
      <c r="S82" s="105"/>
      <c r="T82" s="105"/>
      <c r="U82" s="105"/>
      <c r="V82" s="105"/>
      <c r="W82" s="105"/>
      <c r="X82" s="105"/>
      <c r="Y82" s="105"/>
    </row>
    <row r="83" spans="2:25" ht="24.95" customHeight="1" x14ac:dyDescent="0.25">
      <c r="B83" s="98">
        <v>75</v>
      </c>
      <c r="C83" s="104"/>
      <c r="D83" s="103"/>
      <c r="E83" s="11" t="str">
        <f t="shared" si="2"/>
        <v/>
      </c>
      <c r="F83" s="105"/>
      <c r="G83" s="105"/>
      <c r="H83" s="105"/>
      <c r="I83" s="105"/>
      <c r="J83" s="105"/>
      <c r="K83" s="105"/>
      <c r="L83" s="105"/>
      <c r="M83" s="105"/>
      <c r="N83" s="105"/>
      <c r="O83" s="105"/>
      <c r="P83" s="105"/>
      <c r="Q83" s="105"/>
      <c r="R83" s="105"/>
      <c r="S83" s="105"/>
      <c r="T83" s="105"/>
      <c r="U83" s="105"/>
      <c r="V83" s="105"/>
      <c r="W83" s="105"/>
      <c r="X83" s="105"/>
      <c r="Y83" s="105"/>
    </row>
    <row r="84" spans="2:25" ht="24.95" customHeight="1" x14ac:dyDescent="0.25">
      <c r="B84" s="98">
        <v>76</v>
      </c>
      <c r="C84" s="104"/>
      <c r="D84" s="103"/>
      <c r="E84" s="11" t="str">
        <f t="shared" si="2"/>
        <v/>
      </c>
      <c r="F84" s="105"/>
      <c r="G84" s="105"/>
      <c r="H84" s="105"/>
      <c r="I84" s="105"/>
      <c r="J84" s="105"/>
      <c r="K84" s="105"/>
      <c r="L84" s="105"/>
      <c r="M84" s="105"/>
      <c r="N84" s="105"/>
      <c r="O84" s="105"/>
      <c r="P84" s="105"/>
      <c r="Q84" s="105"/>
      <c r="R84" s="105"/>
      <c r="S84" s="105"/>
      <c r="T84" s="105"/>
      <c r="U84" s="105"/>
      <c r="V84" s="105"/>
      <c r="W84" s="105"/>
      <c r="X84" s="105"/>
      <c r="Y84" s="105"/>
    </row>
    <row r="85" spans="2:25" ht="24.95" customHeight="1" x14ac:dyDescent="0.25">
      <c r="B85" s="98">
        <v>77</v>
      </c>
      <c r="C85" s="104"/>
      <c r="D85" s="103"/>
      <c r="E85" s="11" t="str">
        <f t="shared" si="2"/>
        <v/>
      </c>
      <c r="F85" s="105"/>
      <c r="G85" s="105"/>
      <c r="H85" s="105"/>
      <c r="I85" s="105"/>
      <c r="J85" s="105"/>
      <c r="K85" s="105"/>
      <c r="L85" s="105"/>
      <c r="M85" s="105"/>
      <c r="N85" s="105"/>
      <c r="O85" s="105"/>
      <c r="P85" s="105"/>
      <c r="Q85" s="105"/>
      <c r="R85" s="105"/>
      <c r="S85" s="105"/>
      <c r="T85" s="105"/>
      <c r="U85" s="105"/>
      <c r="V85" s="105"/>
      <c r="W85" s="105"/>
      <c r="X85" s="105"/>
      <c r="Y85" s="105"/>
    </row>
    <row r="86" spans="2:25" ht="24.95" customHeight="1" x14ac:dyDescent="0.25">
      <c r="B86" s="98">
        <v>78</v>
      </c>
      <c r="C86" s="104"/>
      <c r="D86" s="103"/>
      <c r="E86" s="11" t="str">
        <f t="shared" si="2"/>
        <v/>
      </c>
      <c r="F86" s="105"/>
      <c r="G86" s="105"/>
      <c r="H86" s="105"/>
      <c r="I86" s="105"/>
      <c r="J86" s="105"/>
      <c r="K86" s="105"/>
      <c r="L86" s="105"/>
      <c r="M86" s="105"/>
      <c r="N86" s="105"/>
      <c r="O86" s="105"/>
      <c r="P86" s="105"/>
      <c r="Q86" s="105"/>
      <c r="R86" s="105"/>
      <c r="S86" s="105"/>
      <c r="T86" s="105"/>
      <c r="U86" s="105"/>
      <c r="V86" s="105"/>
      <c r="W86" s="105"/>
      <c r="X86" s="105"/>
      <c r="Y86" s="105"/>
    </row>
    <row r="87" spans="2:25" ht="24.95" customHeight="1" x14ac:dyDescent="0.25">
      <c r="B87" s="98">
        <v>79</v>
      </c>
      <c r="C87" s="104"/>
      <c r="D87" s="103"/>
      <c r="E87" s="11" t="str">
        <f t="shared" si="2"/>
        <v/>
      </c>
      <c r="F87" s="105"/>
      <c r="G87" s="105"/>
      <c r="H87" s="105"/>
      <c r="I87" s="105"/>
      <c r="J87" s="105"/>
      <c r="K87" s="105"/>
      <c r="L87" s="105"/>
      <c r="M87" s="105"/>
      <c r="N87" s="105"/>
      <c r="O87" s="105"/>
      <c r="P87" s="105"/>
      <c r="Q87" s="105"/>
      <c r="R87" s="105"/>
      <c r="S87" s="105"/>
      <c r="T87" s="105"/>
      <c r="U87" s="105"/>
      <c r="V87" s="105"/>
      <c r="W87" s="105"/>
      <c r="X87" s="105"/>
      <c r="Y87" s="105"/>
    </row>
    <row r="88" spans="2:25" ht="24.95" customHeight="1" x14ac:dyDescent="0.25">
      <c r="B88" s="98">
        <v>80</v>
      </c>
      <c r="C88" s="104"/>
      <c r="D88" s="103"/>
      <c r="E88" s="11" t="str">
        <f t="shared" si="2"/>
        <v/>
      </c>
      <c r="F88" s="105"/>
      <c r="G88" s="105"/>
      <c r="H88" s="105"/>
      <c r="I88" s="105"/>
      <c r="J88" s="105"/>
      <c r="K88" s="105"/>
      <c r="L88" s="105"/>
      <c r="M88" s="105"/>
      <c r="N88" s="105"/>
      <c r="O88" s="105"/>
      <c r="P88" s="105"/>
      <c r="Q88" s="105"/>
      <c r="R88" s="105"/>
      <c r="S88" s="105"/>
      <c r="T88" s="105"/>
      <c r="U88" s="105"/>
      <c r="V88" s="105"/>
      <c r="W88" s="105"/>
      <c r="X88" s="105"/>
      <c r="Y88" s="105"/>
    </row>
    <row r="89" spans="2:25" ht="24.95" customHeight="1" x14ac:dyDescent="0.25">
      <c r="B89" s="98">
        <v>81</v>
      </c>
      <c r="C89" s="104"/>
      <c r="D89" s="103"/>
      <c r="E89" s="11" t="str">
        <f t="shared" si="2"/>
        <v/>
      </c>
      <c r="F89" s="105"/>
      <c r="G89" s="105"/>
      <c r="H89" s="105"/>
      <c r="I89" s="105"/>
      <c r="J89" s="105"/>
      <c r="K89" s="105"/>
      <c r="L89" s="105"/>
      <c r="M89" s="105"/>
      <c r="N89" s="105"/>
      <c r="O89" s="105"/>
      <c r="P89" s="105"/>
      <c r="Q89" s="105"/>
      <c r="R89" s="105"/>
      <c r="S89" s="105"/>
      <c r="T89" s="105"/>
      <c r="U89" s="105"/>
      <c r="V89" s="105"/>
      <c r="W89" s="105"/>
      <c r="X89" s="105"/>
      <c r="Y89" s="105"/>
    </row>
    <row r="90" spans="2:25" ht="24.95" customHeight="1" x14ac:dyDescent="0.25">
      <c r="B90" s="98">
        <v>82</v>
      </c>
      <c r="C90" s="104"/>
      <c r="D90" s="103"/>
      <c r="E90" s="11" t="str">
        <f t="shared" si="2"/>
        <v/>
      </c>
      <c r="F90" s="105"/>
      <c r="G90" s="105"/>
      <c r="H90" s="105"/>
      <c r="I90" s="105"/>
      <c r="J90" s="105"/>
      <c r="K90" s="105"/>
      <c r="L90" s="105"/>
      <c r="M90" s="105"/>
      <c r="N90" s="105"/>
      <c r="O90" s="105"/>
      <c r="P90" s="105"/>
      <c r="Q90" s="105"/>
      <c r="R90" s="105"/>
      <c r="S90" s="105"/>
      <c r="T90" s="105"/>
      <c r="U90" s="105"/>
      <c r="V90" s="105"/>
      <c r="W90" s="105"/>
      <c r="X90" s="105"/>
      <c r="Y90" s="105"/>
    </row>
    <row r="91" spans="2:25" ht="24.95" customHeight="1" x14ac:dyDescent="0.25">
      <c r="B91" s="98">
        <v>83</v>
      </c>
      <c r="C91" s="104"/>
      <c r="D91" s="103"/>
      <c r="E91" s="11" t="str">
        <f t="shared" si="2"/>
        <v/>
      </c>
      <c r="F91" s="105"/>
      <c r="G91" s="105"/>
      <c r="H91" s="105"/>
      <c r="I91" s="105"/>
      <c r="J91" s="105"/>
      <c r="K91" s="105"/>
      <c r="L91" s="105"/>
      <c r="M91" s="105"/>
      <c r="N91" s="105"/>
      <c r="O91" s="105"/>
      <c r="P91" s="105"/>
      <c r="Q91" s="105"/>
      <c r="R91" s="105"/>
      <c r="S91" s="105"/>
      <c r="T91" s="105"/>
      <c r="U91" s="105"/>
      <c r="V91" s="105"/>
      <c r="W91" s="105"/>
      <c r="X91" s="105"/>
      <c r="Y91" s="105"/>
    </row>
    <row r="92" spans="2:25" ht="24.95" customHeight="1" x14ac:dyDescent="0.25">
      <c r="B92" s="98">
        <v>84</v>
      </c>
      <c r="C92" s="104"/>
      <c r="D92" s="103"/>
      <c r="E92" s="11" t="str">
        <f t="shared" si="2"/>
        <v/>
      </c>
      <c r="F92" s="105"/>
      <c r="G92" s="105"/>
      <c r="H92" s="105"/>
      <c r="I92" s="105"/>
      <c r="J92" s="105"/>
      <c r="K92" s="105"/>
      <c r="L92" s="105"/>
      <c r="M92" s="105"/>
      <c r="N92" s="105"/>
      <c r="O92" s="105"/>
      <c r="P92" s="105"/>
      <c r="Q92" s="105"/>
      <c r="R92" s="105"/>
      <c r="S92" s="105"/>
      <c r="T92" s="105"/>
      <c r="U92" s="105"/>
      <c r="V92" s="105"/>
      <c r="W92" s="105"/>
      <c r="X92" s="105"/>
      <c r="Y92" s="105"/>
    </row>
    <row r="93" spans="2:25" ht="24.95" customHeight="1" x14ac:dyDescent="0.25">
      <c r="B93" s="98">
        <v>85</v>
      </c>
      <c r="C93" s="104"/>
      <c r="D93" s="103"/>
      <c r="E93" s="11" t="str">
        <f t="shared" si="2"/>
        <v/>
      </c>
      <c r="F93" s="105"/>
      <c r="G93" s="105"/>
      <c r="H93" s="105"/>
      <c r="I93" s="105"/>
      <c r="J93" s="105"/>
      <c r="K93" s="105"/>
      <c r="L93" s="105"/>
      <c r="M93" s="105"/>
      <c r="N93" s="105"/>
      <c r="O93" s="105"/>
      <c r="P93" s="105"/>
      <c r="Q93" s="105"/>
      <c r="R93" s="105"/>
      <c r="S93" s="105"/>
      <c r="T93" s="105"/>
      <c r="U93" s="105"/>
      <c r="V93" s="105"/>
      <c r="W93" s="105"/>
      <c r="X93" s="105"/>
      <c r="Y93" s="105"/>
    </row>
    <row r="94" spans="2:25" ht="24.95" customHeight="1" x14ac:dyDescent="0.25">
      <c r="B94" s="98">
        <v>86</v>
      </c>
      <c r="C94" s="104"/>
      <c r="D94" s="103"/>
      <c r="E94" s="11" t="str">
        <f t="shared" si="2"/>
        <v/>
      </c>
      <c r="F94" s="105"/>
      <c r="G94" s="105"/>
      <c r="H94" s="105"/>
      <c r="I94" s="105"/>
      <c r="J94" s="105"/>
      <c r="K94" s="105"/>
      <c r="L94" s="105"/>
      <c r="M94" s="105"/>
      <c r="N94" s="105"/>
      <c r="O94" s="105"/>
      <c r="P94" s="105"/>
      <c r="Q94" s="105"/>
      <c r="R94" s="105"/>
      <c r="S94" s="105"/>
      <c r="T94" s="105"/>
      <c r="U94" s="105"/>
      <c r="V94" s="105"/>
      <c r="W94" s="105"/>
      <c r="X94" s="105"/>
      <c r="Y94" s="105"/>
    </row>
    <row r="95" spans="2:25" ht="24.95" customHeight="1" x14ac:dyDescent="0.25">
      <c r="B95" s="98">
        <v>87</v>
      </c>
      <c r="C95" s="104"/>
      <c r="D95" s="103"/>
      <c r="E95" s="11" t="str">
        <f t="shared" si="2"/>
        <v/>
      </c>
      <c r="F95" s="105"/>
      <c r="G95" s="105"/>
      <c r="H95" s="105"/>
      <c r="I95" s="105"/>
      <c r="J95" s="105"/>
      <c r="K95" s="105"/>
      <c r="L95" s="105"/>
      <c r="M95" s="105"/>
      <c r="N95" s="105"/>
      <c r="O95" s="105"/>
      <c r="P95" s="105"/>
      <c r="Q95" s="105"/>
      <c r="R95" s="105"/>
      <c r="S95" s="105"/>
      <c r="T95" s="105"/>
      <c r="U95" s="105"/>
      <c r="V95" s="105"/>
      <c r="W95" s="105"/>
      <c r="X95" s="105"/>
      <c r="Y95" s="105"/>
    </row>
    <row r="96" spans="2:25" ht="24.95" customHeight="1" x14ac:dyDescent="0.25">
      <c r="B96" s="98">
        <v>88</v>
      </c>
      <c r="C96" s="104"/>
      <c r="D96" s="103"/>
      <c r="E96" s="11" t="str">
        <f t="shared" si="2"/>
        <v/>
      </c>
      <c r="F96" s="105"/>
      <c r="G96" s="105"/>
      <c r="H96" s="105"/>
      <c r="I96" s="105"/>
      <c r="J96" s="105"/>
      <c r="K96" s="105"/>
      <c r="L96" s="105"/>
      <c r="M96" s="105"/>
      <c r="N96" s="105"/>
      <c r="O96" s="105"/>
      <c r="P96" s="105"/>
      <c r="Q96" s="105"/>
      <c r="R96" s="105"/>
      <c r="S96" s="105"/>
      <c r="T96" s="105"/>
      <c r="U96" s="105"/>
      <c r="V96" s="105"/>
      <c r="W96" s="105"/>
      <c r="X96" s="105"/>
      <c r="Y96" s="105"/>
    </row>
    <row r="97" spans="2:25" ht="24.95" customHeight="1" x14ac:dyDescent="0.25">
      <c r="B97" s="98">
        <v>89</v>
      </c>
      <c r="C97" s="104"/>
      <c r="D97" s="103"/>
      <c r="E97" s="11" t="str">
        <f t="shared" si="2"/>
        <v/>
      </c>
      <c r="F97" s="105"/>
      <c r="G97" s="105"/>
      <c r="H97" s="105"/>
      <c r="I97" s="105"/>
      <c r="J97" s="105"/>
      <c r="K97" s="105"/>
      <c r="L97" s="105"/>
      <c r="M97" s="105"/>
      <c r="N97" s="105"/>
      <c r="O97" s="105"/>
      <c r="P97" s="105"/>
      <c r="Q97" s="105"/>
      <c r="R97" s="105"/>
      <c r="S97" s="105"/>
      <c r="T97" s="105"/>
      <c r="U97" s="105"/>
      <c r="V97" s="105"/>
      <c r="W97" s="105"/>
      <c r="X97" s="105"/>
      <c r="Y97" s="105"/>
    </row>
    <row r="98" spans="2:25" ht="24.95" customHeight="1" x14ac:dyDescent="0.25">
      <c r="B98" s="98">
        <v>90</v>
      </c>
      <c r="C98" s="104"/>
      <c r="D98" s="103"/>
      <c r="E98" s="11" t="str">
        <f t="shared" si="2"/>
        <v/>
      </c>
      <c r="F98" s="105"/>
      <c r="G98" s="105"/>
      <c r="H98" s="105"/>
      <c r="I98" s="105"/>
      <c r="J98" s="105"/>
      <c r="K98" s="105"/>
      <c r="L98" s="105"/>
      <c r="M98" s="105"/>
      <c r="N98" s="105"/>
      <c r="O98" s="105"/>
      <c r="P98" s="105"/>
      <c r="Q98" s="105"/>
      <c r="R98" s="105"/>
      <c r="S98" s="105"/>
      <c r="T98" s="105"/>
      <c r="U98" s="105"/>
      <c r="V98" s="105"/>
      <c r="W98" s="105"/>
      <c r="X98" s="105"/>
      <c r="Y98" s="105"/>
    </row>
    <row r="99" spans="2:25" ht="24.95" customHeight="1" x14ac:dyDescent="0.25">
      <c r="B99" s="98">
        <v>91</v>
      </c>
      <c r="C99" s="104"/>
      <c r="D99" s="103"/>
      <c r="E99" s="11" t="str">
        <f t="shared" si="2"/>
        <v/>
      </c>
      <c r="F99" s="105"/>
      <c r="G99" s="105"/>
      <c r="H99" s="105"/>
      <c r="I99" s="105"/>
      <c r="J99" s="105"/>
      <c r="K99" s="105"/>
      <c r="L99" s="105"/>
      <c r="M99" s="105"/>
      <c r="N99" s="105"/>
      <c r="O99" s="105"/>
      <c r="P99" s="105"/>
      <c r="Q99" s="105"/>
      <c r="R99" s="105"/>
      <c r="S99" s="105"/>
      <c r="T99" s="105"/>
      <c r="U99" s="105"/>
      <c r="V99" s="105"/>
      <c r="W99" s="105"/>
      <c r="X99" s="105"/>
      <c r="Y99" s="105"/>
    </row>
    <row r="100" spans="2:25" ht="24.95" customHeight="1" x14ac:dyDescent="0.25">
      <c r="B100" s="98">
        <v>92</v>
      </c>
      <c r="C100" s="104"/>
      <c r="D100" s="103"/>
      <c r="E100" s="11" t="str">
        <f t="shared" si="2"/>
        <v/>
      </c>
      <c r="F100" s="105"/>
      <c r="G100" s="105"/>
      <c r="H100" s="105"/>
      <c r="I100" s="105"/>
      <c r="J100" s="105"/>
      <c r="K100" s="105"/>
      <c r="L100" s="105"/>
      <c r="M100" s="105"/>
      <c r="N100" s="105"/>
      <c r="O100" s="105"/>
      <c r="P100" s="105"/>
      <c r="Q100" s="105"/>
      <c r="R100" s="105"/>
      <c r="S100" s="105"/>
      <c r="T100" s="105"/>
      <c r="U100" s="105"/>
      <c r="V100" s="105"/>
      <c r="W100" s="105"/>
      <c r="X100" s="105"/>
      <c r="Y100" s="105"/>
    </row>
    <row r="101" spans="2:25" ht="24.95" customHeight="1" x14ac:dyDescent="0.25">
      <c r="B101" s="98">
        <v>93</v>
      </c>
      <c r="C101" s="104"/>
      <c r="D101" s="103"/>
      <c r="E101" s="11" t="str">
        <f t="shared" si="2"/>
        <v/>
      </c>
      <c r="F101" s="105"/>
      <c r="G101" s="105"/>
      <c r="H101" s="105"/>
      <c r="I101" s="105"/>
      <c r="J101" s="105"/>
      <c r="K101" s="105"/>
      <c r="L101" s="105"/>
      <c r="M101" s="105"/>
      <c r="N101" s="105"/>
      <c r="O101" s="105"/>
      <c r="P101" s="105"/>
      <c r="Q101" s="105"/>
      <c r="R101" s="105"/>
      <c r="S101" s="105"/>
      <c r="T101" s="105"/>
      <c r="U101" s="105"/>
      <c r="V101" s="105"/>
      <c r="W101" s="105"/>
      <c r="X101" s="105"/>
      <c r="Y101" s="105"/>
    </row>
    <row r="102" spans="2:25" ht="24.95" customHeight="1" x14ac:dyDescent="0.25">
      <c r="B102" s="98">
        <v>94</v>
      </c>
      <c r="C102" s="104"/>
      <c r="D102" s="103"/>
      <c r="E102" s="11" t="str">
        <f t="shared" si="2"/>
        <v/>
      </c>
      <c r="F102" s="105"/>
      <c r="G102" s="105"/>
      <c r="H102" s="105"/>
      <c r="I102" s="105"/>
      <c r="J102" s="105"/>
      <c r="K102" s="105"/>
      <c r="L102" s="105"/>
      <c r="M102" s="105"/>
      <c r="N102" s="105"/>
      <c r="O102" s="105"/>
      <c r="P102" s="105"/>
      <c r="Q102" s="105"/>
      <c r="R102" s="105"/>
      <c r="S102" s="105"/>
      <c r="T102" s="105"/>
      <c r="U102" s="105"/>
      <c r="V102" s="105"/>
      <c r="W102" s="105"/>
      <c r="X102" s="105"/>
      <c r="Y102" s="105"/>
    </row>
    <row r="103" spans="2:25" ht="24.95" customHeight="1" x14ac:dyDescent="0.25">
      <c r="B103" s="98">
        <v>95</v>
      </c>
      <c r="C103" s="104"/>
      <c r="D103" s="103"/>
      <c r="E103" s="11" t="str">
        <f t="shared" si="2"/>
        <v/>
      </c>
      <c r="F103" s="105"/>
      <c r="G103" s="105"/>
      <c r="H103" s="105"/>
      <c r="I103" s="105"/>
      <c r="J103" s="105"/>
      <c r="K103" s="105"/>
      <c r="L103" s="105"/>
      <c r="M103" s="105"/>
      <c r="N103" s="105"/>
      <c r="O103" s="105"/>
      <c r="P103" s="105"/>
      <c r="Q103" s="105"/>
      <c r="R103" s="105"/>
      <c r="S103" s="105"/>
      <c r="T103" s="105"/>
      <c r="U103" s="105"/>
      <c r="V103" s="105"/>
      <c r="W103" s="105"/>
      <c r="X103" s="105"/>
      <c r="Y103" s="105"/>
    </row>
    <row r="104" spans="2:25" ht="24.95" customHeight="1" x14ac:dyDescent="0.25">
      <c r="B104" s="98">
        <v>96</v>
      </c>
      <c r="C104" s="104"/>
      <c r="D104" s="103"/>
      <c r="E104" s="11" t="str">
        <f t="shared" si="2"/>
        <v/>
      </c>
      <c r="F104" s="105"/>
      <c r="G104" s="105"/>
      <c r="H104" s="105"/>
      <c r="I104" s="105"/>
      <c r="J104" s="105"/>
      <c r="K104" s="105"/>
      <c r="L104" s="105"/>
      <c r="M104" s="105"/>
      <c r="N104" s="105"/>
      <c r="O104" s="105"/>
      <c r="P104" s="105"/>
      <c r="Q104" s="105"/>
      <c r="R104" s="105"/>
      <c r="S104" s="105"/>
      <c r="T104" s="105"/>
      <c r="U104" s="105"/>
      <c r="V104" s="105"/>
      <c r="W104" s="105"/>
      <c r="X104" s="105"/>
      <c r="Y104" s="105"/>
    </row>
    <row r="105" spans="2:25" ht="24.95" customHeight="1" x14ac:dyDescent="0.25">
      <c r="B105" s="98">
        <v>97</v>
      </c>
      <c r="C105" s="104"/>
      <c r="D105" s="103"/>
      <c r="E105" s="11" t="str">
        <f t="shared" si="2"/>
        <v/>
      </c>
      <c r="F105" s="105"/>
      <c r="G105" s="105"/>
      <c r="H105" s="105"/>
      <c r="I105" s="105"/>
      <c r="J105" s="105"/>
      <c r="K105" s="105"/>
      <c r="L105" s="105"/>
      <c r="M105" s="105"/>
      <c r="N105" s="105"/>
      <c r="O105" s="105"/>
      <c r="P105" s="105"/>
      <c r="Q105" s="105"/>
      <c r="R105" s="105"/>
      <c r="S105" s="105"/>
      <c r="T105" s="105"/>
      <c r="U105" s="105"/>
      <c r="V105" s="105"/>
      <c r="W105" s="105"/>
      <c r="X105" s="105"/>
      <c r="Y105" s="105"/>
    </row>
    <row r="106" spans="2:25" ht="24.95" customHeight="1" x14ac:dyDescent="0.25">
      <c r="B106" s="98">
        <v>98</v>
      </c>
      <c r="C106" s="104"/>
      <c r="D106" s="103"/>
      <c r="E106" s="11" t="str">
        <f t="shared" si="2"/>
        <v/>
      </c>
      <c r="F106" s="105"/>
      <c r="G106" s="105"/>
      <c r="H106" s="105"/>
      <c r="I106" s="105"/>
      <c r="J106" s="105"/>
      <c r="K106" s="105"/>
      <c r="L106" s="105"/>
      <c r="M106" s="105"/>
      <c r="N106" s="105"/>
      <c r="O106" s="105"/>
      <c r="P106" s="105"/>
      <c r="Q106" s="105"/>
      <c r="R106" s="105"/>
      <c r="S106" s="105"/>
      <c r="T106" s="105"/>
      <c r="U106" s="105"/>
      <c r="V106" s="105"/>
      <c r="W106" s="105"/>
      <c r="X106" s="105"/>
      <c r="Y106" s="105"/>
    </row>
    <row r="107" spans="2:25" ht="24.95" customHeight="1" x14ac:dyDescent="0.25">
      <c r="B107" s="98">
        <v>99</v>
      </c>
      <c r="C107" s="104"/>
      <c r="D107" s="103"/>
      <c r="E107" s="11" t="str">
        <f t="shared" si="2"/>
        <v/>
      </c>
      <c r="F107" s="105"/>
      <c r="G107" s="105"/>
      <c r="H107" s="105"/>
      <c r="I107" s="105"/>
      <c r="J107" s="105"/>
      <c r="K107" s="105"/>
      <c r="L107" s="105"/>
      <c r="M107" s="105"/>
      <c r="N107" s="105"/>
      <c r="O107" s="105"/>
      <c r="P107" s="105"/>
      <c r="Q107" s="105"/>
      <c r="R107" s="105"/>
      <c r="S107" s="105"/>
      <c r="T107" s="105"/>
      <c r="U107" s="105"/>
      <c r="V107" s="105"/>
      <c r="W107" s="105"/>
      <c r="X107" s="105"/>
      <c r="Y107" s="105"/>
    </row>
    <row r="108" spans="2:25" ht="24.95" customHeight="1" x14ac:dyDescent="0.25">
      <c r="B108" s="98">
        <v>100</v>
      </c>
      <c r="C108" s="104"/>
      <c r="D108" s="103"/>
      <c r="E108" s="11" t="str">
        <f t="shared" si="2"/>
        <v/>
      </c>
      <c r="F108" s="105"/>
      <c r="G108" s="105"/>
      <c r="H108" s="105"/>
      <c r="I108" s="105"/>
      <c r="J108" s="105"/>
      <c r="K108" s="105"/>
      <c r="L108" s="105"/>
      <c r="M108" s="105"/>
      <c r="N108" s="105"/>
      <c r="O108" s="105"/>
      <c r="P108" s="105"/>
      <c r="Q108" s="105"/>
      <c r="R108" s="105"/>
      <c r="S108" s="105"/>
      <c r="T108" s="105"/>
      <c r="U108" s="105"/>
      <c r="V108" s="105"/>
      <c r="W108" s="105"/>
      <c r="X108" s="105"/>
      <c r="Y108" s="105"/>
    </row>
    <row r="109" spans="2:25" ht="24.95" customHeight="1" x14ac:dyDescent="0.25">
      <c r="B109" s="98">
        <v>101</v>
      </c>
      <c r="C109" s="104"/>
      <c r="D109" s="103"/>
      <c r="E109" s="11" t="str">
        <f t="shared" si="2"/>
        <v/>
      </c>
      <c r="F109" s="105"/>
      <c r="G109" s="105"/>
      <c r="H109" s="105"/>
      <c r="I109" s="105"/>
      <c r="J109" s="105"/>
      <c r="K109" s="105"/>
      <c r="L109" s="105"/>
      <c r="M109" s="105"/>
      <c r="N109" s="105"/>
      <c r="O109" s="105"/>
      <c r="P109" s="105"/>
      <c r="Q109" s="105"/>
      <c r="R109" s="105"/>
      <c r="S109" s="105"/>
      <c r="T109" s="105"/>
      <c r="U109" s="105"/>
      <c r="V109" s="105"/>
      <c r="W109" s="105"/>
      <c r="X109" s="105"/>
      <c r="Y109" s="105"/>
    </row>
    <row r="110" spans="2:25" ht="24.95" customHeight="1" x14ac:dyDescent="0.25">
      <c r="B110" s="98">
        <v>102</v>
      </c>
      <c r="C110" s="104"/>
      <c r="D110" s="103"/>
      <c r="E110" s="11" t="str">
        <f t="shared" si="2"/>
        <v/>
      </c>
      <c r="F110" s="105"/>
      <c r="G110" s="105"/>
      <c r="H110" s="105"/>
      <c r="I110" s="105"/>
      <c r="J110" s="105"/>
      <c r="K110" s="105"/>
      <c r="L110" s="105"/>
      <c r="M110" s="105"/>
      <c r="N110" s="105"/>
      <c r="O110" s="105"/>
      <c r="P110" s="105"/>
      <c r="Q110" s="105"/>
      <c r="R110" s="105"/>
      <c r="S110" s="105"/>
      <c r="T110" s="105"/>
      <c r="U110" s="105"/>
      <c r="V110" s="105"/>
      <c r="W110" s="105"/>
      <c r="X110" s="105"/>
      <c r="Y110" s="105"/>
    </row>
    <row r="111" spans="2:25" ht="24.95" customHeight="1" x14ac:dyDescent="0.25">
      <c r="B111" s="98">
        <v>103</v>
      </c>
      <c r="C111" s="104"/>
      <c r="D111" s="103"/>
      <c r="E111" s="11" t="str">
        <f t="shared" si="2"/>
        <v/>
      </c>
      <c r="F111" s="105"/>
      <c r="G111" s="105"/>
      <c r="H111" s="105"/>
      <c r="I111" s="105"/>
      <c r="J111" s="105"/>
      <c r="K111" s="105"/>
      <c r="L111" s="105"/>
      <c r="M111" s="105"/>
      <c r="N111" s="105"/>
      <c r="O111" s="105"/>
      <c r="P111" s="105"/>
      <c r="Q111" s="105"/>
      <c r="R111" s="105"/>
      <c r="S111" s="105"/>
      <c r="T111" s="105"/>
      <c r="U111" s="105"/>
      <c r="V111" s="105"/>
      <c r="W111" s="105"/>
      <c r="X111" s="105"/>
      <c r="Y111" s="105"/>
    </row>
    <row r="112" spans="2:25" ht="24.95" customHeight="1" x14ac:dyDescent="0.25">
      <c r="B112" s="98">
        <v>104</v>
      </c>
      <c r="C112" s="104"/>
      <c r="D112" s="103"/>
      <c r="E112" s="11" t="str">
        <f t="shared" si="2"/>
        <v/>
      </c>
      <c r="F112" s="105"/>
      <c r="G112" s="105"/>
      <c r="H112" s="105"/>
      <c r="I112" s="105"/>
      <c r="J112" s="105"/>
      <c r="K112" s="105"/>
      <c r="L112" s="105"/>
      <c r="M112" s="105"/>
      <c r="N112" s="105"/>
      <c r="O112" s="105"/>
      <c r="P112" s="105"/>
      <c r="Q112" s="105"/>
      <c r="R112" s="105"/>
      <c r="S112" s="105"/>
      <c r="T112" s="105"/>
      <c r="U112" s="105"/>
      <c r="V112" s="105"/>
      <c r="W112" s="105"/>
      <c r="X112" s="105"/>
      <c r="Y112" s="105"/>
    </row>
    <row r="113" spans="2:25" ht="24.95" customHeight="1" x14ac:dyDescent="0.25">
      <c r="B113" s="98">
        <v>105</v>
      </c>
      <c r="C113" s="104"/>
      <c r="D113" s="103"/>
      <c r="E113" s="11" t="str">
        <f t="shared" si="2"/>
        <v/>
      </c>
      <c r="F113" s="105"/>
      <c r="G113" s="105"/>
      <c r="H113" s="105"/>
      <c r="I113" s="105"/>
      <c r="J113" s="105"/>
      <c r="K113" s="105"/>
      <c r="L113" s="105"/>
      <c r="M113" s="105"/>
      <c r="N113" s="105"/>
      <c r="O113" s="105"/>
      <c r="P113" s="105"/>
      <c r="Q113" s="105"/>
      <c r="R113" s="105"/>
      <c r="S113" s="105"/>
      <c r="T113" s="105"/>
      <c r="U113" s="105"/>
      <c r="V113" s="105"/>
      <c r="W113" s="105"/>
      <c r="X113" s="105"/>
      <c r="Y113" s="105"/>
    </row>
    <row r="114" spans="2:25" ht="24.95" customHeight="1" x14ac:dyDescent="0.25">
      <c r="B114" s="98">
        <v>106</v>
      </c>
      <c r="C114" s="104"/>
      <c r="D114" s="103"/>
      <c r="E114" s="11" t="str">
        <f t="shared" si="2"/>
        <v/>
      </c>
      <c r="F114" s="105"/>
      <c r="G114" s="105"/>
      <c r="H114" s="105"/>
      <c r="I114" s="105"/>
      <c r="J114" s="105"/>
      <c r="K114" s="105"/>
      <c r="L114" s="105"/>
      <c r="M114" s="105"/>
      <c r="N114" s="105"/>
      <c r="O114" s="105"/>
      <c r="P114" s="105"/>
      <c r="Q114" s="105"/>
      <c r="R114" s="105"/>
      <c r="S114" s="105"/>
      <c r="T114" s="105"/>
      <c r="U114" s="105"/>
      <c r="V114" s="105"/>
      <c r="W114" s="105"/>
      <c r="X114" s="105"/>
      <c r="Y114" s="105"/>
    </row>
    <row r="115" spans="2:25" ht="24.95" customHeight="1" x14ac:dyDescent="0.25">
      <c r="B115" s="98">
        <v>107</v>
      </c>
      <c r="C115" s="104"/>
      <c r="D115" s="103"/>
      <c r="E115" s="11" t="str">
        <f t="shared" si="2"/>
        <v/>
      </c>
      <c r="F115" s="105"/>
      <c r="G115" s="105"/>
      <c r="H115" s="105"/>
      <c r="I115" s="105"/>
      <c r="J115" s="105"/>
      <c r="K115" s="105"/>
      <c r="L115" s="105"/>
      <c r="M115" s="105"/>
      <c r="N115" s="105"/>
      <c r="O115" s="105"/>
      <c r="P115" s="105"/>
      <c r="Q115" s="105"/>
      <c r="R115" s="105"/>
      <c r="S115" s="105"/>
      <c r="T115" s="105"/>
      <c r="U115" s="105"/>
      <c r="V115" s="105"/>
      <c r="W115" s="105"/>
      <c r="X115" s="105"/>
      <c r="Y115" s="105"/>
    </row>
    <row r="116" spans="2:25" ht="24.95" customHeight="1" x14ac:dyDescent="0.25">
      <c r="B116" s="98">
        <v>108</v>
      </c>
      <c r="C116" s="104"/>
      <c r="D116" s="103"/>
      <c r="E116" s="11" t="str">
        <f t="shared" si="2"/>
        <v/>
      </c>
      <c r="F116" s="105"/>
      <c r="G116" s="105"/>
      <c r="H116" s="105"/>
      <c r="I116" s="105"/>
      <c r="J116" s="105"/>
      <c r="K116" s="105"/>
      <c r="L116" s="105"/>
      <c r="M116" s="105"/>
      <c r="N116" s="105"/>
      <c r="O116" s="105"/>
      <c r="P116" s="105"/>
      <c r="Q116" s="105"/>
      <c r="R116" s="105"/>
      <c r="S116" s="105"/>
      <c r="T116" s="105"/>
      <c r="U116" s="105"/>
      <c r="V116" s="105"/>
      <c r="W116" s="105"/>
      <c r="X116" s="105"/>
      <c r="Y116" s="105"/>
    </row>
    <row r="117" spans="2:25" ht="24.95" customHeight="1" x14ac:dyDescent="0.25">
      <c r="B117" s="98">
        <v>109</v>
      </c>
      <c r="C117" s="104"/>
      <c r="D117" s="103"/>
      <c r="E117" s="11" t="str">
        <f t="shared" si="2"/>
        <v/>
      </c>
      <c r="F117" s="105"/>
      <c r="G117" s="105"/>
      <c r="H117" s="105"/>
      <c r="I117" s="105"/>
      <c r="J117" s="105"/>
      <c r="K117" s="105"/>
      <c r="L117" s="105"/>
      <c r="M117" s="105"/>
      <c r="N117" s="105"/>
      <c r="O117" s="105"/>
      <c r="P117" s="105"/>
      <c r="Q117" s="105"/>
      <c r="R117" s="105"/>
      <c r="S117" s="105"/>
      <c r="T117" s="105"/>
      <c r="U117" s="105"/>
      <c r="V117" s="105"/>
      <c r="W117" s="105"/>
      <c r="X117" s="105"/>
      <c r="Y117" s="105"/>
    </row>
    <row r="118" spans="2:25" ht="24.95" customHeight="1" x14ac:dyDescent="0.25">
      <c r="B118" s="98">
        <v>110</v>
      </c>
      <c r="C118" s="104"/>
      <c r="D118" s="103"/>
      <c r="E118" s="11" t="str">
        <f t="shared" si="2"/>
        <v/>
      </c>
      <c r="F118" s="105"/>
      <c r="G118" s="105"/>
      <c r="H118" s="105"/>
      <c r="I118" s="105"/>
      <c r="J118" s="105"/>
      <c r="K118" s="105"/>
      <c r="L118" s="105"/>
      <c r="M118" s="105"/>
      <c r="N118" s="105"/>
      <c r="O118" s="105"/>
      <c r="P118" s="105"/>
      <c r="Q118" s="105"/>
      <c r="R118" s="105"/>
      <c r="S118" s="105"/>
      <c r="T118" s="105"/>
      <c r="U118" s="105"/>
      <c r="V118" s="105"/>
      <c r="W118" s="105"/>
      <c r="X118" s="105"/>
      <c r="Y118" s="105"/>
    </row>
    <row r="119" spans="2:25" ht="24.95" customHeight="1" x14ac:dyDescent="0.25">
      <c r="B119" s="98">
        <v>111</v>
      </c>
      <c r="C119" s="104"/>
      <c r="D119" s="103"/>
      <c r="E119" s="11" t="str">
        <f t="shared" si="2"/>
        <v/>
      </c>
      <c r="F119" s="105"/>
      <c r="G119" s="105"/>
      <c r="H119" s="105"/>
      <c r="I119" s="105"/>
      <c r="J119" s="105"/>
      <c r="K119" s="105"/>
      <c r="L119" s="105"/>
      <c r="M119" s="105"/>
      <c r="N119" s="105"/>
      <c r="O119" s="105"/>
      <c r="P119" s="105"/>
      <c r="Q119" s="105"/>
      <c r="R119" s="105"/>
      <c r="S119" s="105"/>
      <c r="T119" s="105"/>
      <c r="U119" s="105"/>
      <c r="V119" s="105"/>
      <c r="W119" s="105"/>
      <c r="X119" s="105"/>
      <c r="Y119" s="105"/>
    </row>
    <row r="120" spans="2:25" ht="24.95" customHeight="1" x14ac:dyDescent="0.25">
      <c r="B120" s="98">
        <v>112</v>
      </c>
      <c r="C120" s="104"/>
      <c r="D120" s="103"/>
      <c r="E120" s="11" t="str">
        <f t="shared" si="2"/>
        <v/>
      </c>
      <c r="F120" s="105"/>
      <c r="G120" s="105"/>
      <c r="H120" s="105"/>
      <c r="I120" s="105"/>
      <c r="J120" s="105"/>
      <c r="K120" s="105"/>
      <c r="L120" s="105"/>
      <c r="M120" s="105"/>
      <c r="N120" s="105"/>
      <c r="O120" s="105"/>
      <c r="P120" s="105"/>
      <c r="Q120" s="105"/>
      <c r="R120" s="105"/>
      <c r="S120" s="105"/>
      <c r="T120" s="105"/>
      <c r="U120" s="105"/>
      <c r="V120" s="105"/>
      <c r="W120" s="105"/>
      <c r="X120" s="105"/>
      <c r="Y120" s="105"/>
    </row>
    <row r="121" spans="2:25" ht="24.95" customHeight="1" x14ac:dyDescent="0.25">
      <c r="B121" s="98">
        <v>113</v>
      </c>
      <c r="C121" s="104"/>
      <c r="D121" s="103"/>
      <c r="E121" s="11" t="str">
        <f t="shared" si="2"/>
        <v/>
      </c>
      <c r="F121" s="105"/>
      <c r="G121" s="105"/>
      <c r="H121" s="105"/>
      <c r="I121" s="105"/>
      <c r="J121" s="105"/>
      <c r="K121" s="105"/>
      <c r="L121" s="105"/>
      <c r="M121" s="105"/>
      <c r="N121" s="105"/>
      <c r="O121" s="105"/>
      <c r="P121" s="105"/>
      <c r="Q121" s="105"/>
      <c r="R121" s="105"/>
      <c r="S121" s="105"/>
      <c r="T121" s="105"/>
      <c r="U121" s="105"/>
      <c r="V121" s="105"/>
      <c r="W121" s="105"/>
      <c r="X121" s="105"/>
      <c r="Y121" s="105"/>
    </row>
    <row r="122" spans="2:25" ht="24.95" customHeight="1" x14ac:dyDescent="0.25">
      <c r="B122" s="98">
        <v>114</v>
      </c>
      <c r="C122" s="104"/>
      <c r="D122" s="103"/>
      <c r="E122" s="11" t="str">
        <f t="shared" si="2"/>
        <v/>
      </c>
      <c r="F122" s="105"/>
      <c r="G122" s="105"/>
      <c r="H122" s="105"/>
      <c r="I122" s="105"/>
      <c r="J122" s="105"/>
      <c r="K122" s="105"/>
      <c r="L122" s="105"/>
      <c r="M122" s="105"/>
      <c r="N122" s="105"/>
      <c r="O122" s="105"/>
      <c r="P122" s="105"/>
      <c r="Q122" s="105"/>
      <c r="R122" s="105"/>
      <c r="S122" s="105"/>
      <c r="T122" s="105"/>
      <c r="U122" s="105"/>
      <c r="V122" s="105"/>
      <c r="W122" s="105"/>
      <c r="X122" s="105"/>
      <c r="Y122" s="105"/>
    </row>
    <row r="123" spans="2:25" ht="24.95" customHeight="1" x14ac:dyDescent="0.25">
      <c r="B123" s="98">
        <v>115</v>
      </c>
      <c r="C123" s="104"/>
      <c r="D123" s="103"/>
      <c r="E123" s="11" t="str">
        <f t="shared" si="2"/>
        <v/>
      </c>
      <c r="F123" s="105"/>
      <c r="G123" s="105"/>
      <c r="H123" s="105"/>
      <c r="I123" s="105"/>
      <c r="J123" s="105"/>
      <c r="K123" s="105"/>
      <c r="L123" s="105"/>
      <c r="M123" s="105"/>
      <c r="N123" s="105"/>
      <c r="O123" s="105"/>
      <c r="P123" s="105"/>
      <c r="Q123" s="105"/>
      <c r="R123" s="105"/>
      <c r="S123" s="105"/>
      <c r="T123" s="105"/>
      <c r="U123" s="105"/>
      <c r="V123" s="105"/>
      <c r="W123" s="105"/>
      <c r="X123" s="105"/>
      <c r="Y123" s="105"/>
    </row>
    <row r="124" spans="2:25" ht="24.95" customHeight="1" x14ac:dyDescent="0.25">
      <c r="B124" s="98">
        <v>116</v>
      </c>
      <c r="C124" s="104"/>
      <c r="D124" s="103"/>
      <c r="E124" s="11" t="str">
        <f t="shared" si="2"/>
        <v/>
      </c>
      <c r="F124" s="105"/>
      <c r="G124" s="105"/>
      <c r="H124" s="105"/>
      <c r="I124" s="105"/>
      <c r="J124" s="105"/>
      <c r="K124" s="105"/>
      <c r="L124" s="105"/>
      <c r="M124" s="105"/>
      <c r="N124" s="105"/>
      <c r="O124" s="105"/>
      <c r="P124" s="105"/>
      <c r="Q124" s="105"/>
      <c r="R124" s="105"/>
      <c r="S124" s="105"/>
      <c r="T124" s="105"/>
      <c r="U124" s="105"/>
      <c r="V124" s="105"/>
      <c r="W124" s="105"/>
      <c r="X124" s="105"/>
      <c r="Y124" s="105"/>
    </row>
    <row r="125" spans="2:25" ht="24.95" customHeight="1" x14ac:dyDescent="0.25">
      <c r="B125" s="98">
        <v>117</v>
      </c>
      <c r="C125" s="104"/>
      <c r="D125" s="103"/>
      <c r="E125" s="11" t="str">
        <f t="shared" si="2"/>
        <v/>
      </c>
      <c r="F125" s="105"/>
      <c r="G125" s="105"/>
      <c r="H125" s="105"/>
      <c r="I125" s="105"/>
      <c r="J125" s="105"/>
      <c r="K125" s="105"/>
      <c r="L125" s="105"/>
      <c r="M125" s="105"/>
      <c r="N125" s="105"/>
      <c r="O125" s="105"/>
      <c r="P125" s="105"/>
      <c r="Q125" s="105"/>
      <c r="R125" s="105"/>
      <c r="S125" s="105"/>
      <c r="T125" s="105"/>
      <c r="U125" s="105"/>
      <c r="V125" s="105"/>
      <c r="W125" s="105"/>
      <c r="X125" s="105"/>
      <c r="Y125" s="105"/>
    </row>
    <row r="126" spans="2:25" ht="24.95" customHeight="1" x14ac:dyDescent="0.25">
      <c r="B126" s="98">
        <v>118</v>
      </c>
      <c r="C126" s="104"/>
      <c r="D126" s="103"/>
      <c r="E126" s="11" t="str">
        <f t="shared" si="2"/>
        <v/>
      </c>
      <c r="F126" s="105"/>
      <c r="G126" s="105"/>
      <c r="H126" s="105"/>
      <c r="I126" s="105"/>
      <c r="J126" s="105"/>
      <c r="K126" s="105"/>
      <c r="L126" s="105"/>
      <c r="M126" s="105"/>
      <c r="N126" s="105"/>
      <c r="O126" s="105"/>
      <c r="P126" s="105"/>
      <c r="Q126" s="105"/>
      <c r="R126" s="105"/>
      <c r="S126" s="105"/>
      <c r="T126" s="105"/>
      <c r="U126" s="105"/>
      <c r="V126" s="105"/>
      <c r="W126" s="105"/>
      <c r="X126" s="105"/>
      <c r="Y126" s="105"/>
    </row>
    <row r="127" spans="2:25" ht="24.95" customHeight="1" x14ac:dyDescent="0.25">
      <c r="B127" s="98">
        <v>119</v>
      </c>
      <c r="C127" s="104"/>
      <c r="D127" s="103"/>
      <c r="E127" s="11" t="str">
        <f t="shared" si="2"/>
        <v/>
      </c>
      <c r="F127" s="105"/>
      <c r="G127" s="105"/>
      <c r="H127" s="105"/>
      <c r="I127" s="105"/>
      <c r="J127" s="105"/>
      <c r="K127" s="105"/>
      <c r="L127" s="105"/>
      <c r="M127" s="105"/>
      <c r="N127" s="105"/>
      <c r="O127" s="105"/>
      <c r="P127" s="105"/>
      <c r="Q127" s="105"/>
      <c r="R127" s="105"/>
      <c r="S127" s="105"/>
      <c r="T127" s="105"/>
      <c r="U127" s="105"/>
      <c r="V127" s="105"/>
      <c r="W127" s="105"/>
      <c r="X127" s="105"/>
      <c r="Y127" s="105"/>
    </row>
    <row r="128" spans="2:25" ht="24.95" customHeight="1" x14ac:dyDescent="0.25">
      <c r="B128" s="98">
        <v>120</v>
      </c>
      <c r="C128" s="104"/>
      <c r="D128" s="103"/>
      <c r="E128" s="11" t="str">
        <f t="shared" si="2"/>
        <v/>
      </c>
      <c r="F128" s="105"/>
      <c r="G128" s="105"/>
      <c r="H128" s="105"/>
      <c r="I128" s="105"/>
      <c r="J128" s="105"/>
      <c r="K128" s="105"/>
      <c r="L128" s="105"/>
      <c r="M128" s="105"/>
      <c r="N128" s="105"/>
      <c r="O128" s="105"/>
      <c r="P128" s="105"/>
      <c r="Q128" s="105"/>
      <c r="R128" s="105"/>
      <c r="S128" s="105"/>
      <c r="T128" s="105"/>
      <c r="U128" s="105"/>
      <c r="V128" s="105"/>
      <c r="W128" s="105"/>
      <c r="X128" s="105"/>
      <c r="Y128" s="105"/>
    </row>
    <row r="129" spans="2:25" ht="24.95" customHeight="1" x14ac:dyDescent="0.25">
      <c r="B129" s="98">
        <v>121</v>
      </c>
      <c r="C129" s="104"/>
      <c r="D129" s="103"/>
      <c r="E129" s="11" t="str">
        <f t="shared" si="2"/>
        <v/>
      </c>
      <c r="F129" s="105"/>
      <c r="G129" s="105"/>
      <c r="H129" s="105"/>
      <c r="I129" s="105"/>
      <c r="J129" s="105"/>
      <c r="K129" s="105"/>
      <c r="L129" s="105"/>
      <c r="M129" s="105"/>
      <c r="N129" s="105"/>
      <c r="O129" s="105"/>
      <c r="P129" s="105"/>
      <c r="Q129" s="105"/>
      <c r="R129" s="105"/>
      <c r="S129" s="105"/>
      <c r="T129" s="105"/>
      <c r="U129" s="105"/>
      <c r="V129" s="105"/>
      <c r="W129" s="105"/>
      <c r="X129" s="105"/>
      <c r="Y129" s="105"/>
    </row>
    <row r="130" spans="2:25" ht="24.95" customHeight="1" x14ac:dyDescent="0.25">
      <c r="B130" s="98">
        <v>122</v>
      </c>
      <c r="C130" s="104"/>
      <c r="D130" s="103"/>
      <c r="E130" s="11" t="str">
        <f t="shared" si="2"/>
        <v/>
      </c>
      <c r="F130" s="105"/>
      <c r="G130" s="105"/>
      <c r="H130" s="105"/>
      <c r="I130" s="105"/>
      <c r="J130" s="105"/>
      <c r="K130" s="105"/>
      <c r="L130" s="105"/>
      <c r="M130" s="105"/>
      <c r="N130" s="105"/>
      <c r="O130" s="105"/>
      <c r="P130" s="105"/>
      <c r="Q130" s="105"/>
      <c r="R130" s="105"/>
      <c r="S130" s="105"/>
      <c r="T130" s="105"/>
      <c r="U130" s="105"/>
      <c r="V130" s="105"/>
      <c r="W130" s="105"/>
      <c r="X130" s="105"/>
      <c r="Y130" s="105"/>
    </row>
    <row r="131" spans="2:25" ht="24.95" customHeight="1" x14ac:dyDescent="0.25">
      <c r="B131" s="98">
        <v>123</v>
      </c>
      <c r="C131" s="104"/>
      <c r="D131" s="103"/>
      <c r="E131" s="11" t="str">
        <f t="shared" si="2"/>
        <v/>
      </c>
      <c r="F131" s="105"/>
      <c r="G131" s="105"/>
      <c r="H131" s="105"/>
      <c r="I131" s="105"/>
      <c r="J131" s="105"/>
      <c r="K131" s="105"/>
      <c r="L131" s="105"/>
      <c r="M131" s="105"/>
      <c r="N131" s="105"/>
      <c r="O131" s="105"/>
      <c r="P131" s="105"/>
      <c r="Q131" s="105"/>
      <c r="R131" s="105"/>
      <c r="S131" s="105"/>
      <c r="T131" s="105"/>
      <c r="U131" s="105"/>
      <c r="V131" s="105"/>
      <c r="W131" s="105"/>
      <c r="X131" s="105"/>
      <c r="Y131" s="105"/>
    </row>
    <row r="132" spans="2:25" ht="24.95" customHeight="1" x14ac:dyDescent="0.25">
      <c r="B132" s="98">
        <v>124</v>
      </c>
      <c r="C132" s="104"/>
      <c r="D132" s="103"/>
      <c r="E132" s="11" t="str">
        <f t="shared" si="2"/>
        <v/>
      </c>
      <c r="F132" s="105"/>
      <c r="G132" s="105"/>
      <c r="H132" s="105"/>
      <c r="I132" s="105"/>
      <c r="J132" s="105"/>
      <c r="K132" s="105"/>
      <c r="L132" s="105"/>
      <c r="M132" s="105"/>
      <c r="N132" s="105"/>
      <c r="O132" s="105"/>
      <c r="P132" s="105"/>
      <c r="Q132" s="105"/>
      <c r="R132" s="105"/>
      <c r="S132" s="105"/>
      <c r="T132" s="105"/>
      <c r="U132" s="105"/>
      <c r="V132" s="105"/>
      <c r="W132" s="105"/>
      <c r="X132" s="105"/>
      <c r="Y132" s="105"/>
    </row>
    <row r="133" spans="2:25" ht="24.95" customHeight="1" x14ac:dyDescent="0.25">
      <c r="B133" s="98">
        <v>125</v>
      </c>
      <c r="C133" s="104"/>
      <c r="D133" s="103"/>
      <c r="E133" s="11" t="str">
        <f t="shared" si="2"/>
        <v/>
      </c>
      <c r="F133" s="105"/>
      <c r="G133" s="105"/>
      <c r="H133" s="105"/>
      <c r="I133" s="105"/>
      <c r="J133" s="105"/>
      <c r="K133" s="105"/>
      <c r="L133" s="105"/>
      <c r="M133" s="105"/>
      <c r="N133" s="105"/>
      <c r="O133" s="105"/>
      <c r="P133" s="105"/>
      <c r="Q133" s="105"/>
      <c r="R133" s="105"/>
      <c r="S133" s="105"/>
      <c r="T133" s="105"/>
      <c r="U133" s="105"/>
      <c r="V133" s="105"/>
      <c r="W133" s="105"/>
      <c r="X133" s="105"/>
      <c r="Y133" s="105"/>
    </row>
    <row r="134" spans="2:25" ht="24.95" customHeight="1" x14ac:dyDescent="0.25">
      <c r="B134" s="98">
        <v>126</v>
      </c>
      <c r="C134" s="104"/>
      <c r="D134" s="103"/>
      <c r="E134" s="11" t="str">
        <f t="shared" si="2"/>
        <v/>
      </c>
      <c r="F134" s="105"/>
      <c r="G134" s="105"/>
      <c r="H134" s="105"/>
      <c r="I134" s="105"/>
      <c r="J134" s="105"/>
      <c r="K134" s="105"/>
      <c r="L134" s="105"/>
      <c r="M134" s="105"/>
      <c r="N134" s="105"/>
      <c r="O134" s="105"/>
      <c r="P134" s="105"/>
      <c r="Q134" s="105"/>
      <c r="R134" s="105"/>
      <c r="S134" s="105"/>
      <c r="T134" s="105"/>
      <c r="U134" s="105"/>
      <c r="V134" s="105"/>
      <c r="W134" s="105"/>
      <c r="X134" s="105"/>
      <c r="Y134" s="105"/>
    </row>
    <row r="135" spans="2:25" ht="24.95" customHeight="1" x14ac:dyDescent="0.25">
      <c r="B135" s="98">
        <v>127</v>
      </c>
      <c r="C135" s="104"/>
      <c r="D135" s="103"/>
      <c r="E135" s="11" t="str">
        <f t="shared" si="2"/>
        <v/>
      </c>
      <c r="F135" s="105"/>
      <c r="G135" s="105"/>
      <c r="H135" s="105"/>
      <c r="I135" s="105"/>
      <c r="J135" s="105"/>
      <c r="K135" s="105"/>
      <c r="L135" s="105"/>
      <c r="M135" s="105"/>
      <c r="N135" s="105"/>
      <c r="O135" s="105"/>
      <c r="P135" s="105"/>
      <c r="Q135" s="105"/>
      <c r="R135" s="105"/>
      <c r="S135" s="105"/>
      <c r="T135" s="105"/>
      <c r="U135" s="105"/>
      <c r="V135" s="105"/>
      <c r="W135" s="105"/>
      <c r="X135" s="105"/>
      <c r="Y135" s="105"/>
    </row>
    <row r="136" spans="2:25" ht="24.95" customHeight="1" x14ac:dyDescent="0.25">
      <c r="B136" s="98">
        <v>128</v>
      </c>
      <c r="C136" s="104"/>
      <c r="D136" s="103"/>
      <c r="E136" s="11" t="str">
        <f t="shared" si="2"/>
        <v/>
      </c>
      <c r="F136" s="105"/>
      <c r="G136" s="105"/>
      <c r="H136" s="105"/>
      <c r="I136" s="105"/>
      <c r="J136" s="105"/>
      <c r="K136" s="105"/>
      <c r="L136" s="105"/>
      <c r="M136" s="105"/>
      <c r="N136" s="105"/>
      <c r="O136" s="105"/>
      <c r="P136" s="105"/>
      <c r="Q136" s="105"/>
      <c r="R136" s="105"/>
      <c r="S136" s="105"/>
      <c r="T136" s="105"/>
      <c r="U136" s="105"/>
      <c r="V136" s="105"/>
      <c r="W136" s="105"/>
      <c r="X136" s="105"/>
      <c r="Y136" s="105"/>
    </row>
    <row r="137" spans="2:25" ht="24.95" customHeight="1" x14ac:dyDescent="0.25">
      <c r="B137" s="98">
        <v>129</v>
      </c>
      <c r="C137" s="104"/>
      <c r="D137" s="103"/>
      <c r="E137" s="11" t="str">
        <f t="shared" si="2"/>
        <v/>
      </c>
      <c r="F137" s="105"/>
      <c r="G137" s="105"/>
      <c r="H137" s="105"/>
      <c r="I137" s="105"/>
      <c r="J137" s="105"/>
      <c r="K137" s="105"/>
      <c r="L137" s="105"/>
      <c r="M137" s="105"/>
      <c r="N137" s="105"/>
      <c r="O137" s="105"/>
      <c r="P137" s="105"/>
      <c r="Q137" s="105"/>
      <c r="R137" s="105"/>
      <c r="S137" s="105"/>
      <c r="T137" s="105"/>
      <c r="U137" s="105"/>
      <c r="V137" s="105"/>
      <c r="W137" s="105"/>
      <c r="X137" s="105"/>
      <c r="Y137" s="105"/>
    </row>
    <row r="138" spans="2:25" ht="24.95" customHeight="1" x14ac:dyDescent="0.25">
      <c r="B138" s="98">
        <v>130</v>
      </c>
      <c r="C138" s="104"/>
      <c r="D138" s="103"/>
      <c r="E138" s="11" t="str">
        <f t="shared" si="2"/>
        <v/>
      </c>
      <c r="F138" s="105"/>
      <c r="G138" s="105"/>
      <c r="H138" s="105"/>
      <c r="I138" s="105"/>
      <c r="J138" s="105"/>
      <c r="K138" s="105"/>
      <c r="L138" s="105"/>
      <c r="M138" s="105"/>
      <c r="N138" s="105"/>
      <c r="O138" s="105"/>
      <c r="P138" s="105"/>
      <c r="Q138" s="105"/>
      <c r="R138" s="105"/>
      <c r="S138" s="105"/>
      <c r="T138" s="105"/>
      <c r="U138" s="105"/>
      <c r="V138" s="105"/>
      <c r="W138" s="105"/>
      <c r="X138" s="105"/>
      <c r="Y138" s="105"/>
    </row>
    <row r="139" spans="2:25" ht="24.95" customHeight="1" x14ac:dyDescent="0.25">
      <c r="B139" s="98">
        <v>131</v>
      </c>
      <c r="C139" s="104"/>
      <c r="D139" s="103"/>
      <c r="E139" s="11" t="str">
        <f t="shared" si="2"/>
        <v/>
      </c>
      <c r="F139" s="105"/>
      <c r="G139" s="105"/>
      <c r="H139" s="105"/>
      <c r="I139" s="105"/>
      <c r="J139" s="105"/>
      <c r="K139" s="105"/>
      <c r="L139" s="105"/>
      <c r="M139" s="105"/>
      <c r="N139" s="105"/>
      <c r="O139" s="105"/>
      <c r="P139" s="105"/>
      <c r="Q139" s="105"/>
      <c r="R139" s="105"/>
      <c r="S139" s="105"/>
      <c r="T139" s="105"/>
      <c r="U139" s="105"/>
      <c r="V139" s="105"/>
      <c r="W139" s="105"/>
      <c r="X139" s="105"/>
      <c r="Y139" s="105"/>
    </row>
    <row r="140" spans="2:25" ht="24.95" customHeight="1" x14ac:dyDescent="0.25">
      <c r="B140" s="98">
        <v>132</v>
      </c>
      <c r="C140" s="104"/>
      <c r="D140" s="103"/>
      <c r="E140" s="11" t="str">
        <f t="shared" si="2"/>
        <v/>
      </c>
      <c r="F140" s="105"/>
      <c r="G140" s="105"/>
      <c r="H140" s="105"/>
      <c r="I140" s="105"/>
      <c r="J140" s="105"/>
      <c r="K140" s="105"/>
      <c r="L140" s="105"/>
      <c r="M140" s="105"/>
      <c r="N140" s="105"/>
      <c r="O140" s="105"/>
      <c r="P140" s="105"/>
      <c r="Q140" s="105"/>
      <c r="R140" s="105"/>
      <c r="S140" s="105"/>
      <c r="T140" s="105"/>
      <c r="U140" s="105"/>
      <c r="V140" s="105"/>
      <c r="W140" s="105"/>
      <c r="X140" s="105"/>
      <c r="Y140" s="105"/>
    </row>
    <row r="141" spans="2:25" ht="24.95" customHeight="1" x14ac:dyDescent="0.25">
      <c r="B141" s="98">
        <v>133</v>
      </c>
      <c r="C141" s="104"/>
      <c r="D141" s="103"/>
      <c r="E141" s="11" t="str">
        <f t="shared" si="2"/>
        <v/>
      </c>
      <c r="F141" s="105"/>
      <c r="G141" s="105"/>
      <c r="H141" s="105"/>
      <c r="I141" s="105"/>
      <c r="J141" s="105"/>
      <c r="K141" s="105"/>
      <c r="L141" s="105"/>
      <c r="M141" s="105"/>
      <c r="N141" s="105"/>
      <c r="O141" s="105"/>
      <c r="P141" s="105"/>
      <c r="Q141" s="105"/>
      <c r="R141" s="105"/>
      <c r="S141" s="105"/>
      <c r="T141" s="105"/>
      <c r="U141" s="105"/>
      <c r="V141" s="105"/>
      <c r="W141" s="105"/>
      <c r="X141" s="105"/>
      <c r="Y141" s="105"/>
    </row>
    <row r="142" spans="2:25" ht="24.95" customHeight="1" x14ac:dyDescent="0.25">
      <c r="B142" s="98">
        <v>134</v>
      </c>
      <c r="C142" s="104"/>
      <c r="D142" s="103"/>
      <c r="E142" s="11" t="str">
        <f t="shared" si="2"/>
        <v/>
      </c>
      <c r="F142" s="105"/>
      <c r="G142" s="105"/>
      <c r="H142" s="105"/>
      <c r="I142" s="105"/>
      <c r="J142" s="105"/>
      <c r="K142" s="105"/>
      <c r="L142" s="105"/>
      <c r="M142" s="105"/>
      <c r="N142" s="105"/>
      <c r="O142" s="105"/>
      <c r="P142" s="105"/>
      <c r="Q142" s="105"/>
      <c r="R142" s="105"/>
      <c r="S142" s="105"/>
      <c r="T142" s="105"/>
      <c r="U142" s="105"/>
      <c r="V142" s="105"/>
      <c r="W142" s="105"/>
      <c r="X142" s="105"/>
      <c r="Y142" s="105"/>
    </row>
    <row r="143" spans="2:25" ht="24.95" customHeight="1" x14ac:dyDescent="0.25">
      <c r="B143" s="98">
        <v>135</v>
      </c>
      <c r="C143" s="104"/>
      <c r="D143" s="103"/>
      <c r="E143" s="11" t="str">
        <f t="shared" si="2"/>
        <v/>
      </c>
      <c r="F143" s="105"/>
      <c r="G143" s="105"/>
      <c r="H143" s="105"/>
      <c r="I143" s="105"/>
      <c r="J143" s="105"/>
      <c r="K143" s="105"/>
      <c r="L143" s="105"/>
      <c r="M143" s="105"/>
      <c r="N143" s="105"/>
      <c r="O143" s="105"/>
      <c r="P143" s="105"/>
      <c r="Q143" s="105"/>
      <c r="R143" s="105"/>
      <c r="S143" s="105"/>
      <c r="T143" s="105"/>
      <c r="U143" s="105"/>
      <c r="V143" s="105"/>
      <c r="W143" s="105"/>
      <c r="X143" s="105"/>
      <c r="Y143" s="105"/>
    </row>
    <row r="144" spans="2:25" ht="24.95" customHeight="1" x14ac:dyDescent="0.25">
      <c r="B144" s="98">
        <v>136</v>
      </c>
      <c r="C144" s="104"/>
      <c r="D144" s="103"/>
      <c r="E144" s="11" t="str">
        <f t="shared" si="2"/>
        <v/>
      </c>
      <c r="F144" s="105"/>
      <c r="G144" s="105"/>
      <c r="H144" s="105"/>
      <c r="I144" s="105"/>
      <c r="J144" s="105"/>
      <c r="K144" s="105"/>
      <c r="L144" s="105"/>
      <c r="M144" s="105"/>
      <c r="N144" s="105"/>
      <c r="O144" s="105"/>
      <c r="P144" s="105"/>
      <c r="Q144" s="105"/>
      <c r="R144" s="105"/>
      <c r="S144" s="105"/>
      <c r="T144" s="105"/>
      <c r="U144" s="105"/>
      <c r="V144" s="105"/>
      <c r="W144" s="105"/>
      <c r="X144" s="105"/>
      <c r="Y144" s="105"/>
    </row>
    <row r="145" spans="2:25" ht="24.95" customHeight="1" x14ac:dyDescent="0.25">
      <c r="B145" s="98">
        <v>137</v>
      </c>
      <c r="C145" s="104"/>
      <c r="D145" s="103"/>
      <c r="E145" s="11" t="str">
        <f t="shared" ref="E145:E208" si="3">IF(C145="","",SUM(F145:Y145))</f>
        <v/>
      </c>
      <c r="F145" s="105"/>
      <c r="G145" s="105"/>
      <c r="H145" s="105"/>
      <c r="I145" s="105"/>
      <c r="J145" s="105"/>
      <c r="K145" s="105"/>
      <c r="L145" s="105"/>
      <c r="M145" s="105"/>
      <c r="N145" s="105"/>
      <c r="O145" s="105"/>
      <c r="P145" s="105"/>
      <c r="Q145" s="105"/>
      <c r="R145" s="105"/>
      <c r="S145" s="105"/>
      <c r="T145" s="105"/>
      <c r="U145" s="105"/>
      <c r="V145" s="105"/>
      <c r="W145" s="105"/>
      <c r="X145" s="105"/>
      <c r="Y145" s="105"/>
    </row>
    <row r="146" spans="2:25" ht="24.95" customHeight="1" x14ac:dyDescent="0.25">
      <c r="B146" s="98">
        <v>138</v>
      </c>
      <c r="C146" s="104"/>
      <c r="D146" s="103"/>
      <c r="E146" s="11" t="str">
        <f t="shared" si="3"/>
        <v/>
      </c>
      <c r="F146" s="105"/>
      <c r="G146" s="105"/>
      <c r="H146" s="105"/>
      <c r="I146" s="105"/>
      <c r="J146" s="105"/>
      <c r="K146" s="105"/>
      <c r="L146" s="105"/>
      <c r="M146" s="105"/>
      <c r="N146" s="105"/>
      <c r="O146" s="105"/>
      <c r="P146" s="105"/>
      <c r="Q146" s="105"/>
      <c r="R146" s="105"/>
      <c r="S146" s="105"/>
      <c r="T146" s="105"/>
      <c r="U146" s="105"/>
      <c r="V146" s="105"/>
      <c r="W146" s="105"/>
      <c r="X146" s="105"/>
      <c r="Y146" s="105"/>
    </row>
    <row r="147" spans="2:25" ht="24.95" customHeight="1" x14ac:dyDescent="0.25">
      <c r="B147" s="98">
        <v>139</v>
      </c>
      <c r="C147" s="104"/>
      <c r="D147" s="103"/>
      <c r="E147" s="11" t="str">
        <f t="shared" si="3"/>
        <v/>
      </c>
      <c r="F147" s="105"/>
      <c r="G147" s="105"/>
      <c r="H147" s="105"/>
      <c r="I147" s="105"/>
      <c r="J147" s="105"/>
      <c r="K147" s="105"/>
      <c r="L147" s="105"/>
      <c r="M147" s="105"/>
      <c r="N147" s="105"/>
      <c r="O147" s="105"/>
      <c r="P147" s="105"/>
      <c r="Q147" s="105"/>
      <c r="R147" s="105"/>
      <c r="S147" s="105"/>
      <c r="T147" s="105"/>
      <c r="U147" s="105"/>
      <c r="V147" s="105"/>
      <c r="W147" s="105"/>
      <c r="X147" s="105"/>
      <c r="Y147" s="105"/>
    </row>
    <row r="148" spans="2:25" ht="24.95" customHeight="1" x14ac:dyDescent="0.25">
      <c r="B148" s="98">
        <v>140</v>
      </c>
      <c r="C148" s="104"/>
      <c r="D148" s="103"/>
      <c r="E148" s="11" t="str">
        <f t="shared" si="3"/>
        <v/>
      </c>
      <c r="F148" s="105"/>
      <c r="G148" s="105"/>
      <c r="H148" s="105"/>
      <c r="I148" s="105"/>
      <c r="J148" s="105"/>
      <c r="K148" s="105"/>
      <c r="L148" s="105"/>
      <c r="M148" s="105"/>
      <c r="N148" s="105"/>
      <c r="O148" s="105"/>
      <c r="P148" s="105"/>
      <c r="Q148" s="105"/>
      <c r="R148" s="105"/>
      <c r="S148" s="105"/>
      <c r="T148" s="105"/>
      <c r="U148" s="105"/>
      <c r="V148" s="105"/>
      <c r="W148" s="105"/>
      <c r="X148" s="105"/>
      <c r="Y148" s="105"/>
    </row>
    <row r="149" spans="2:25" ht="24.95" customHeight="1" x14ac:dyDescent="0.25">
      <c r="B149" s="98">
        <v>141</v>
      </c>
      <c r="C149" s="104"/>
      <c r="D149" s="103"/>
      <c r="E149" s="11" t="str">
        <f t="shared" si="3"/>
        <v/>
      </c>
      <c r="F149" s="105"/>
      <c r="G149" s="105"/>
      <c r="H149" s="105"/>
      <c r="I149" s="105"/>
      <c r="J149" s="105"/>
      <c r="K149" s="105"/>
      <c r="L149" s="105"/>
      <c r="M149" s="105"/>
      <c r="N149" s="105"/>
      <c r="O149" s="105"/>
      <c r="P149" s="105"/>
      <c r="Q149" s="105"/>
      <c r="R149" s="105"/>
      <c r="S149" s="105"/>
      <c r="T149" s="105"/>
      <c r="U149" s="105"/>
      <c r="V149" s="105"/>
      <c r="W149" s="105"/>
      <c r="X149" s="105"/>
      <c r="Y149" s="105"/>
    </row>
    <row r="150" spans="2:25" ht="24.95" customHeight="1" x14ac:dyDescent="0.25">
      <c r="B150" s="98">
        <v>142</v>
      </c>
      <c r="C150" s="104"/>
      <c r="D150" s="103"/>
      <c r="E150" s="11" t="str">
        <f t="shared" si="3"/>
        <v/>
      </c>
      <c r="F150" s="105"/>
      <c r="G150" s="105"/>
      <c r="H150" s="105"/>
      <c r="I150" s="105"/>
      <c r="J150" s="105"/>
      <c r="K150" s="105"/>
      <c r="L150" s="105"/>
      <c r="M150" s="105"/>
      <c r="N150" s="105"/>
      <c r="O150" s="105"/>
      <c r="P150" s="105"/>
      <c r="Q150" s="105"/>
      <c r="R150" s="105"/>
      <c r="S150" s="105"/>
      <c r="T150" s="105"/>
      <c r="U150" s="105"/>
      <c r="V150" s="105"/>
      <c r="W150" s="105"/>
      <c r="X150" s="105"/>
      <c r="Y150" s="105"/>
    </row>
    <row r="151" spans="2:25" ht="24.95" customHeight="1" x14ac:dyDescent="0.25">
      <c r="B151" s="98">
        <v>143</v>
      </c>
      <c r="C151" s="104"/>
      <c r="D151" s="103"/>
      <c r="E151" s="11" t="str">
        <f t="shared" si="3"/>
        <v/>
      </c>
      <c r="F151" s="105"/>
      <c r="G151" s="105"/>
      <c r="H151" s="105"/>
      <c r="I151" s="105"/>
      <c r="J151" s="105"/>
      <c r="K151" s="105"/>
      <c r="L151" s="105"/>
      <c r="M151" s="105"/>
      <c r="N151" s="105"/>
      <c r="O151" s="105"/>
      <c r="P151" s="105"/>
      <c r="Q151" s="105"/>
      <c r="R151" s="105"/>
      <c r="S151" s="105"/>
      <c r="T151" s="105"/>
      <c r="U151" s="105"/>
      <c r="V151" s="105"/>
      <c r="W151" s="105"/>
      <c r="X151" s="105"/>
      <c r="Y151" s="105"/>
    </row>
    <row r="152" spans="2:25" ht="24.95" customHeight="1" x14ac:dyDescent="0.25">
      <c r="B152" s="98">
        <v>144</v>
      </c>
      <c r="C152" s="104"/>
      <c r="D152" s="103"/>
      <c r="E152" s="11" t="str">
        <f t="shared" si="3"/>
        <v/>
      </c>
      <c r="F152" s="105"/>
      <c r="G152" s="105"/>
      <c r="H152" s="105"/>
      <c r="I152" s="105"/>
      <c r="J152" s="105"/>
      <c r="K152" s="105"/>
      <c r="L152" s="105"/>
      <c r="M152" s="105"/>
      <c r="N152" s="105"/>
      <c r="O152" s="105"/>
      <c r="P152" s="105"/>
      <c r="Q152" s="105"/>
      <c r="R152" s="105"/>
      <c r="S152" s="105"/>
      <c r="T152" s="105"/>
      <c r="U152" s="105"/>
      <c r="V152" s="105"/>
      <c r="W152" s="105"/>
      <c r="X152" s="105"/>
      <c r="Y152" s="105"/>
    </row>
    <row r="153" spans="2:25" ht="24.95" customHeight="1" x14ac:dyDescent="0.25">
      <c r="B153" s="98">
        <v>145</v>
      </c>
      <c r="C153" s="104"/>
      <c r="D153" s="103"/>
      <c r="E153" s="11" t="str">
        <f t="shared" si="3"/>
        <v/>
      </c>
      <c r="F153" s="105"/>
      <c r="G153" s="105"/>
      <c r="H153" s="105"/>
      <c r="I153" s="105"/>
      <c r="J153" s="105"/>
      <c r="K153" s="105"/>
      <c r="L153" s="105"/>
      <c r="M153" s="105"/>
      <c r="N153" s="105"/>
      <c r="O153" s="105"/>
      <c r="P153" s="105"/>
      <c r="Q153" s="105"/>
      <c r="R153" s="105"/>
      <c r="S153" s="105"/>
      <c r="T153" s="105"/>
      <c r="U153" s="105"/>
      <c r="V153" s="105"/>
      <c r="W153" s="105"/>
      <c r="X153" s="105"/>
      <c r="Y153" s="105"/>
    </row>
    <row r="154" spans="2:25" ht="24.95" customHeight="1" x14ac:dyDescent="0.25">
      <c r="B154" s="98">
        <v>146</v>
      </c>
      <c r="C154" s="104"/>
      <c r="D154" s="103"/>
      <c r="E154" s="11" t="str">
        <f t="shared" si="3"/>
        <v/>
      </c>
      <c r="F154" s="105"/>
      <c r="G154" s="105"/>
      <c r="H154" s="105"/>
      <c r="I154" s="105"/>
      <c r="J154" s="105"/>
      <c r="K154" s="105"/>
      <c r="L154" s="105"/>
      <c r="M154" s="105"/>
      <c r="N154" s="105"/>
      <c r="O154" s="105"/>
      <c r="P154" s="105"/>
      <c r="Q154" s="105"/>
      <c r="R154" s="105"/>
      <c r="S154" s="105"/>
      <c r="T154" s="105"/>
      <c r="U154" s="105"/>
      <c r="V154" s="105"/>
      <c r="W154" s="105"/>
      <c r="X154" s="105"/>
      <c r="Y154" s="105"/>
    </row>
    <row r="155" spans="2:25" ht="24.95" customHeight="1" x14ac:dyDescent="0.25">
      <c r="B155" s="98">
        <v>147</v>
      </c>
      <c r="C155" s="104"/>
      <c r="D155" s="103"/>
      <c r="E155" s="11" t="str">
        <f t="shared" si="3"/>
        <v/>
      </c>
      <c r="F155" s="105"/>
      <c r="G155" s="105"/>
      <c r="H155" s="105"/>
      <c r="I155" s="105"/>
      <c r="J155" s="105"/>
      <c r="K155" s="105"/>
      <c r="L155" s="105"/>
      <c r="M155" s="105"/>
      <c r="N155" s="105"/>
      <c r="O155" s="105"/>
      <c r="P155" s="105"/>
      <c r="Q155" s="105"/>
      <c r="R155" s="105"/>
      <c r="S155" s="105"/>
      <c r="T155" s="105"/>
      <c r="U155" s="105"/>
      <c r="V155" s="105"/>
      <c r="W155" s="105"/>
      <c r="X155" s="105"/>
      <c r="Y155" s="105"/>
    </row>
    <row r="156" spans="2:25" ht="24.95" customHeight="1" x14ac:dyDescent="0.25">
      <c r="B156" s="98">
        <v>148</v>
      </c>
      <c r="C156" s="104"/>
      <c r="D156" s="103"/>
      <c r="E156" s="11" t="str">
        <f t="shared" si="3"/>
        <v/>
      </c>
      <c r="F156" s="105"/>
      <c r="G156" s="105"/>
      <c r="H156" s="105"/>
      <c r="I156" s="105"/>
      <c r="J156" s="105"/>
      <c r="K156" s="105"/>
      <c r="L156" s="105"/>
      <c r="M156" s="105"/>
      <c r="N156" s="105"/>
      <c r="O156" s="105"/>
      <c r="P156" s="105"/>
      <c r="Q156" s="105"/>
      <c r="R156" s="105"/>
      <c r="S156" s="105"/>
      <c r="T156" s="105"/>
      <c r="U156" s="105"/>
      <c r="V156" s="105"/>
      <c r="W156" s="105"/>
      <c r="X156" s="105"/>
      <c r="Y156" s="105"/>
    </row>
    <row r="157" spans="2:25" ht="24.95" customHeight="1" x14ac:dyDescent="0.25">
      <c r="B157" s="98">
        <v>149</v>
      </c>
      <c r="C157" s="104"/>
      <c r="D157" s="103"/>
      <c r="E157" s="11" t="str">
        <f t="shared" si="3"/>
        <v/>
      </c>
      <c r="F157" s="105"/>
      <c r="G157" s="105"/>
      <c r="H157" s="105"/>
      <c r="I157" s="105"/>
      <c r="J157" s="105"/>
      <c r="K157" s="105"/>
      <c r="L157" s="105"/>
      <c r="M157" s="105"/>
      <c r="N157" s="105"/>
      <c r="O157" s="105"/>
      <c r="P157" s="105"/>
      <c r="Q157" s="105"/>
      <c r="R157" s="105"/>
      <c r="S157" s="105"/>
      <c r="T157" s="105"/>
      <c r="U157" s="105"/>
      <c r="V157" s="105"/>
      <c r="W157" s="105"/>
      <c r="X157" s="105"/>
      <c r="Y157" s="105"/>
    </row>
    <row r="158" spans="2:25" ht="24.95" customHeight="1" x14ac:dyDescent="0.25">
      <c r="B158" s="98">
        <v>150</v>
      </c>
      <c r="C158" s="104"/>
      <c r="D158" s="103"/>
      <c r="E158" s="11" t="str">
        <f t="shared" si="3"/>
        <v/>
      </c>
      <c r="F158" s="105"/>
      <c r="G158" s="105"/>
      <c r="H158" s="105"/>
      <c r="I158" s="105"/>
      <c r="J158" s="105"/>
      <c r="K158" s="105"/>
      <c r="L158" s="105"/>
      <c r="M158" s="105"/>
      <c r="N158" s="105"/>
      <c r="O158" s="105"/>
      <c r="P158" s="105"/>
      <c r="Q158" s="105"/>
      <c r="R158" s="105"/>
      <c r="S158" s="105"/>
      <c r="T158" s="105"/>
      <c r="U158" s="105"/>
      <c r="V158" s="105"/>
      <c r="W158" s="105"/>
      <c r="X158" s="105"/>
      <c r="Y158" s="105"/>
    </row>
    <row r="159" spans="2:25" ht="24.95" customHeight="1" x14ac:dyDescent="0.25">
      <c r="B159" s="98">
        <v>151</v>
      </c>
      <c r="C159" s="104"/>
      <c r="D159" s="103"/>
      <c r="E159" s="11" t="str">
        <f t="shared" si="3"/>
        <v/>
      </c>
      <c r="F159" s="105"/>
      <c r="G159" s="105"/>
      <c r="H159" s="105"/>
      <c r="I159" s="105"/>
      <c r="J159" s="105"/>
      <c r="K159" s="105"/>
      <c r="L159" s="105"/>
      <c r="M159" s="105"/>
      <c r="N159" s="105"/>
      <c r="O159" s="105"/>
      <c r="P159" s="105"/>
      <c r="Q159" s="105"/>
      <c r="R159" s="105"/>
      <c r="S159" s="105"/>
      <c r="T159" s="105"/>
      <c r="U159" s="105"/>
      <c r="V159" s="105"/>
      <c r="W159" s="105"/>
      <c r="X159" s="105"/>
      <c r="Y159" s="105"/>
    </row>
    <row r="160" spans="2:25" ht="24.95" customHeight="1" x14ac:dyDescent="0.25">
      <c r="B160" s="98">
        <v>152</v>
      </c>
      <c r="C160" s="104"/>
      <c r="D160" s="103"/>
      <c r="E160" s="11" t="str">
        <f t="shared" si="3"/>
        <v/>
      </c>
      <c r="F160" s="105"/>
      <c r="G160" s="105"/>
      <c r="H160" s="105"/>
      <c r="I160" s="105"/>
      <c r="J160" s="105"/>
      <c r="K160" s="105"/>
      <c r="L160" s="105"/>
      <c r="M160" s="105"/>
      <c r="N160" s="105"/>
      <c r="O160" s="105"/>
      <c r="P160" s="105"/>
      <c r="Q160" s="105"/>
      <c r="R160" s="105"/>
      <c r="S160" s="105"/>
      <c r="T160" s="105"/>
      <c r="U160" s="105"/>
      <c r="V160" s="105"/>
      <c r="W160" s="105"/>
      <c r="X160" s="105"/>
      <c r="Y160" s="105"/>
    </row>
    <row r="161" spans="2:25" ht="24.95" customHeight="1" x14ac:dyDescent="0.25">
      <c r="B161" s="98">
        <v>153</v>
      </c>
      <c r="C161" s="104"/>
      <c r="D161" s="103"/>
      <c r="E161" s="11" t="str">
        <f t="shared" si="3"/>
        <v/>
      </c>
      <c r="F161" s="105"/>
      <c r="G161" s="105"/>
      <c r="H161" s="105"/>
      <c r="I161" s="105"/>
      <c r="J161" s="105"/>
      <c r="K161" s="105"/>
      <c r="L161" s="105"/>
      <c r="M161" s="105"/>
      <c r="N161" s="105"/>
      <c r="O161" s="105"/>
      <c r="P161" s="105"/>
      <c r="Q161" s="105"/>
      <c r="R161" s="105"/>
      <c r="S161" s="105"/>
      <c r="T161" s="105"/>
      <c r="U161" s="105"/>
      <c r="V161" s="105"/>
      <c r="W161" s="105"/>
      <c r="X161" s="105"/>
      <c r="Y161" s="105"/>
    </row>
    <row r="162" spans="2:25" ht="24.95" customHeight="1" x14ac:dyDescent="0.25">
      <c r="B162" s="98">
        <v>154</v>
      </c>
      <c r="C162" s="104"/>
      <c r="D162" s="103"/>
      <c r="E162" s="11" t="str">
        <f t="shared" si="3"/>
        <v/>
      </c>
      <c r="F162" s="105"/>
      <c r="G162" s="105"/>
      <c r="H162" s="105"/>
      <c r="I162" s="105"/>
      <c r="J162" s="105"/>
      <c r="K162" s="105"/>
      <c r="L162" s="105"/>
      <c r="M162" s="105"/>
      <c r="N162" s="105"/>
      <c r="O162" s="105"/>
      <c r="P162" s="105"/>
      <c r="Q162" s="105"/>
      <c r="R162" s="105"/>
      <c r="S162" s="105"/>
      <c r="T162" s="105"/>
      <c r="U162" s="105"/>
      <c r="V162" s="105"/>
      <c r="W162" s="105"/>
      <c r="X162" s="105"/>
      <c r="Y162" s="105"/>
    </row>
    <row r="163" spans="2:25" ht="24.95" customHeight="1" x14ac:dyDescent="0.25">
      <c r="B163" s="98">
        <v>155</v>
      </c>
      <c r="C163" s="104"/>
      <c r="D163" s="103"/>
      <c r="E163" s="11" t="str">
        <f t="shared" si="3"/>
        <v/>
      </c>
      <c r="F163" s="105"/>
      <c r="G163" s="105"/>
      <c r="H163" s="105"/>
      <c r="I163" s="105"/>
      <c r="J163" s="105"/>
      <c r="K163" s="105"/>
      <c r="L163" s="105"/>
      <c r="M163" s="105"/>
      <c r="N163" s="105"/>
      <c r="O163" s="105"/>
      <c r="P163" s="105"/>
      <c r="Q163" s="105"/>
      <c r="R163" s="105"/>
      <c r="S163" s="105"/>
      <c r="T163" s="105"/>
      <c r="U163" s="105"/>
      <c r="V163" s="105"/>
      <c r="W163" s="105"/>
      <c r="X163" s="105"/>
      <c r="Y163" s="105"/>
    </row>
    <row r="164" spans="2:25" ht="24.95" customHeight="1" x14ac:dyDescent="0.25">
      <c r="B164" s="98">
        <v>156</v>
      </c>
      <c r="C164" s="104"/>
      <c r="D164" s="103"/>
      <c r="E164" s="11" t="str">
        <f t="shared" si="3"/>
        <v/>
      </c>
      <c r="F164" s="105"/>
      <c r="G164" s="105"/>
      <c r="H164" s="105"/>
      <c r="I164" s="105"/>
      <c r="J164" s="105"/>
      <c r="K164" s="105"/>
      <c r="L164" s="105"/>
      <c r="M164" s="105"/>
      <c r="N164" s="105"/>
      <c r="O164" s="105"/>
      <c r="P164" s="105"/>
      <c r="Q164" s="105"/>
      <c r="R164" s="105"/>
      <c r="S164" s="105"/>
      <c r="T164" s="105"/>
      <c r="U164" s="105"/>
      <c r="V164" s="105"/>
      <c r="W164" s="105"/>
      <c r="X164" s="105"/>
      <c r="Y164" s="105"/>
    </row>
    <row r="165" spans="2:25" ht="24.95" customHeight="1" x14ac:dyDescent="0.25">
      <c r="B165" s="98">
        <v>157</v>
      </c>
      <c r="C165" s="104"/>
      <c r="D165" s="103"/>
      <c r="E165" s="11" t="str">
        <f t="shared" si="3"/>
        <v/>
      </c>
      <c r="F165" s="105"/>
      <c r="G165" s="105"/>
      <c r="H165" s="105"/>
      <c r="I165" s="105"/>
      <c r="J165" s="105"/>
      <c r="K165" s="105"/>
      <c r="L165" s="105"/>
      <c r="M165" s="105"/>
      <c r="N165" s="105"/>
      <c r="O165" s="105"/>
      <c r="P165" s="105"/>
      <c r="Q165" s="105"/>
      <c r="R165" s="105"/>
      <c r="S165" s="105"/>
      <c r="T165" s="105"/>
      <c r="U165" s="105"/>
      <c r="V165" s="105"/>
      <c r="W165" s="105"/>
      <c r="X165" s="105"/>
      <c r="Y165" s="105"/>
    </row>
    <row r="166" spans="2:25" ht="24.95" customHeight="1" x14ac:dyDescent="0.25">
      <c r="B166" s="98">
        <v>158</v>
      </c>
      <c r="C166" s="104"/>
      <c r="D166" s="103"/>
      <c r="E166" s="11" t="str">
        <f t="shared" si="3"/>
        <v/>
      </c>
      <c r="F166" s="105"/>
      <c r="G166" s="105"/>
      <c r="H166" s="105"/>
      <c r="I166" s="105"/>
      <c r="J166" s="105"/>
      <c r="K166" s="105"/>
      <c r="L166" s="105"/>
      <c r="M166" s="105"/>
      <c r="N166" s="105"/>
      <c r="O166" s="105"/>
      <c r="P166" s="105"/>
      <c r="Q166" s="105"/>
      <c r="R166" s="105"/>
      <c r="S166" s="105"/>
      <c r="T166" s="105"/>
      <c r="U166" s="105"/>
      <c r="V166" s="105"/>
      <c r="W166" s="105"/>
      <c r="X166" s="105"/>
      <c r="Y166" s="105"/>
    </row>
    <row r="167" spans="2:25" ht="24.95" customHeight="1" x14ac:dyDescent="0.25">
      <c r="B167" s="98">
        <v>159</v>
      </c>
      <c r="C167" s="104"/>
      <c r="D167" s="103"/>
      <c r="E167" s="11" t="str">
        <f t="shared" si="3"/>
        <v/>
      </c>
      <c r="F167" s="105"/>
      <c r="G167" s="105"/>
      <c r="H167" s="105"/>
      <c r="I167" s="105"/>
      <c r="J167" s="105"/>
      <c r="K167" s="105"/>
      <c r="L167" s="105"/>
      <c r="M167" s="105"/>
      <c r="N167" s="105"/>
      <c r="O167" s="105"/>
      <c r="P167" s="105"/>
      <c r="Q167" s="105"/>
      <c r="R167" s="105"/>
      <c r="S167" s="105"/>
      <c r="T167" s="105"/>
      <c r="U167" s="105"/>
      <c r="V167" s="105"/>
      <c r="W167" s="105"/>
      <c r="X167" s="105"/>
      <c r="Y167" s="105"/>
    </row>
    <row r="168" spans="2:25" ht="24.95" customHeight="1" x14ac:dyDescent="0.25">
      <c r="B168" s="98">
        <v>160</v>
      </c>
      <c r="C168" s="104"/>
      <c r="D168" s="103"/>
      <c r="E168" s="11" t="str">
        <f t="shared" si="3"/>
        <v/>
      </c>
      <c r="F168" s="105"/>
      <c r="G168" s="105"/>
      <c r="H168" s="105"/>
      <c r="I168" s="105"/>
      <c r="J168" s="105"/>
      <c r="K168" s="105"/>
      <c r="L168" s="105"/>
      <c r="M168" s="105"/>
      <c r="N168" s="105"/>
      <c r="O168" s="105"/>
      <c r="P168" s="105"/>
      <c r="Q168" s="105"/>
      <c r="R168" s="105"/>
      <c r="S168" s="105"/>
      <c r="T168" s="105"/>
      <c r="U168" s="105"/>
      <c r="V168" s="105"/>
      <c r="W168" s="105"/>
      <c r="X168" s="105"/>
      <c r="Y168" s="105"/>
    </row>
    <row r="169" spans="2:25" ht="24.95" customHeight="1" x14ac:dyDescent="0.25">
      <c r="B169" s="98">
        <v>161</v>
      </c>
      <c r="C169" s="104"/>
      <c r="D169" s="103"/>
      <c r="E169" s="11" t="str">
        <f t="shared" si="3"/>
        <v/>
      </c>
      <c r="F169" s="105"/>
      <c r="G169" s="105"/>
      <c r="H169" s="105"/>
      <c r="I169" s="105"/>
      <c r="J169" s="105"/>
      <c r="K169" s="105"/>
      <c r="L169" s="105"/>
      <c r="M169" s="105"/>
      <c r="N169" s="105"/>
      <c r="O169" s="105"/>
      <c r="P169" s="105"/>
      <c r="Q169" s="105"/>
      <c r="R169" s="105"/>
      <c r="S169" s="105"/>
      <c r="T169" s="105"/>
      <c r="U169" s="105"/>
      <c r="V169" s="105"/>
      <c r="W169" s="105"/>
      <c r="X169" s="105"/>
      <c r="Y169" s="105"/>
    </row>
    <row r="170" spans="2:25" ht="24.95" customHeight="1" x14ac:dyDescent="0.25">
      <c r="B170" s="98">
        <v>162</v>
      </c>
      <c r="C170" s="104"/>
      <c r="D170" s="103"/>
      <c r="E170" s="11" t="str">
        <f t="shared" si="3"/>
        <v/>
      </c>
      <c r="F170" s="105"/>
      <c r="G170" s="105"/>
      <c r="H170" s="105"/>
      <c r="I170" s="105"/>
      <c r="J170" s="105"/>
      <c r="K170" s="105"/>
      <c r="L170" s="105"/>
      <c r="M170" s="105"/>
      <c r="N170" s="105"/>
      <c r="O170" s="105"/>
      <c r="P170" s="105"/>
      <c r="Q170" s="105"/>
      <c r="R170" s="105"/>
      <c r="S170" s="105"/>
      <c r="T170" s="105"/>
      <c r="U170" s="105"/>
      <c r="V170" s="105"/>
      <c r="W170" s="105"/>
      <c r="X170" s="105"/>
      <c r="Y170" s="105"/>
    </row>
    <row r="171" spans="2:25" ht="24.95" customHeight="1" x14ac:dyDescent="0.25">
      <c r="B171" s="98">
        <v>163</v>
      </c>
      <c r="C171" s="104"/>
      <c r="D171" s="103"/>
      <c r="E171" s="11" t="str">
        <f t="shared" si="3"/>
        <v/>
      </c>
      <c r="F171" s="105"/>
      <c r="G171" s="105"/>
      <c r="H171" s="105"/>
      <c r="I171" s="105"/>
      <c r="J171" s="105"/>
      <c r="K171" s="105"/>
      <c r="L171" s="105"/>
      <c r="M171" s="105"/>
      <c r="N171" s="105"/>
      <c r="O171" s="105"/>
      <c r="P171" s="105"/>
      <c r="Q171" s="105"/>
      <c r="R171" s="105"/>
      <c r="S171" s="105"/>
      <c r="T171" s="105"/>
      <c r="U171" s="105"/>
      <c r="V171" s="105"/>
      <c r="W171" s="105"/>
      <c r="X171" s="105"/>
      <c r="Y171" s="105"/>
    </row>
    <row r="172" spans="2:25" ht="24.95" customHeight="1" x14ac:dyDescent="0.25">
      <c r="B172" s="98">
        <v>164</v>
      </c>
      <c r="C172" s="104"/>
      <c r="D172" s="103"/>
      <c r="E172" s="11" t="str">
        <f t="shared" si="3"/>
        <v/>
      </c>
      <c r="F172" s="105"/>
      <c r="G172" s="105"/>
      <c r="H172" s="105"/>
      <c r="I172" s="105"/>
      <c r="J172" s="105"/>
      <c r="K172" s="105"/>
      <c r="L172" s="105"/>
      <c r="M172" s="105"/>
      <c r="N172" s="105"/>
      <c r="O172" s="105"/>
      <c r="P172" s="105"/>
      <c r="Q172" s="105"/>
      <c r="R172" s="105"/>
      <c r="S172" s="105"/>
      <c r="T172" s="105"/>
      <c r="U172" s="105"/>
      <c r="V172" s="105"/>
      <c r="W172" s="105"/>
      <c r="X172" s="105"/>
      <c r="Y172" s="105"/>
    </row>
    <row r="173" spans="2:25" ht="24.95" customHeight="1" x14ac:dyDescent="0.25">
      <c r="B173" s="98">
        <v>165</v>
      </c>
      <c r="C173" s="104"/>
      <c r="D173" s="103"/>
      <c r="E173" s="11" t="str">
        <f t="shared" si="3"/>
        <v/>
      </c>
      <c r="F173" s="105"/>
      <c r="G173" s="105"/>
      <c r="H173" s="105"/>
      <c r="I173" s="105"/>
      <c r="J173" s="105"/>
      <c r="K173" s="105"/>
      <c r="L173" s="105"/>
      <c r="M173" s="105"/>
      <c r="N173" s="105"/>
      <c r="O173" s="105"/>
      <c r="P173" s="105"/>
      <c r="Q173" s="105"/>
      <c r="R173" s="105"/>
      <c r="S173" s="105"/>
      <c r="T173" s="105"/>
      <c r="U173" s="105"/>
      <c r="V173" s="105"/>
      <c r="W173" s="105"/>
      <c r="X173" s="105"/>
      <c r="Y173" s="105"/>
    </row>
    <row r="174" spans="2:25" ht="24.95" customHeight="1" x14ac:dyDescent="0.25">
      <c r="B174" s="98">
        <v>166</v>
      </c>
      <c r="C174" s="104"/>
      <c r="D174" s="103"/>
      <c r="E174" s="11" t="str">
        <f t="shared" si="3"/>
        <v/>
      </c>
      <c r="F174" s="105"/>
      <c r="G174" s="105"/>
      <c r="H174" s="105"/>
      <c r="I174" s="105"/>
      <c r="J174" s="105"/>
      <c r="K174" s="105"/>
      <c r="L174" s="105"/>
      <c r="M174" s="105"/>
      <c r="N174" s="105"/>
      <c r="O174" s="105"/>
      <c r="P174" s="105"/>
      <c r="Q174" s="105"/>
      <c r="R174" s="105"/>
      <c r="S174" s="105"/>
      <c r="T174" s="105"/>
      <c r="U174" s="105"/>
      <c r="V174" s="105"/>
      <c r="W174" s="105"/>
      <c r="X174" s="105"/>
      <c r="Y174" s="105"/>
    </row>
    <row r="175" spans="2:25" ht="24.95" customHeight="1" x14ac:dyDescent="0.25">
      <c r="B175" s="98">
        <v>167</v>
      </c>
      <c r="C175" s="104"/>
      <c r="D175" s="103"/>
      <c r="E175" s="11" t="str">
        <f t="shared" si="3"/>
        <v/>
      </c>
      <c r="F175" s="105"/>
      <c r="G175" s="105"/>
      <c r="H175" s="105"/>
      <c r="I175" s="105"/>
      <c r="J175" s="105"/>
      <c r="K175" s="105"/>
      <c r="L175" s="105"/>
      <c r="M175" s="105"/>
      <c r="N175" s="105"/>
      <c r="O175" s="105"/>
      <c r="P175" s="105"/>
      <c r="Q175" s="105"/>
      <c r="R175" s="105"/>
      <c r="S175" s="105"/>
      <c r="T175" s="105"/>
      <c r="U175" s="105"/>
      <c r="V175" s="105"/>
      <c r="W175" s="105"/>
      <c r="X175" s="105"/>
      <c r="Y175" s="105"/>
    </row>
    <row r="176" spans="2:25" ht="24.95" customHeight="1" x14ac:dyDescent="0.25">
      <c r="B176" s="98">
        <v>168</v>
      </c>
      <c r="C176" s="104"/>
      <c r="D176" s="103"/>
      <c r="E176" s="11" t="str">
        <f t="shared" si="3"/>
        <v/>
      </c>
      <c r="F176" s="105"/>
      <c r="G176" s="105"/>
      <c r="H176" s="105"/>
      <c r="I176" s="105"/>
      <c r="J176" s="105"/>
      <c r="K176" s="105"/>
      <c r="L176" s="105"/>
      <c r="M176" s="105"/>
      <c r="N176" s="105"/>
      <c r="O176" s="105"/>
      <c r="P176" s="105"/>
      <c r="Q176" s="105"/>
      <c r="R176" s="105"/>
      <c r="S176" s="105"/>
      <c r="T176" s="105"/>
      <c r="U176" s="105"/>
      <c r="V176" s="105"/>
      <c r="W176" s="105"/>
      <c r="X176" s="105"/>
      <c r="Y176" s="105"/>
    </row>
    <row r="177" spans="2:25" ht="24.95" customHeight="1" x14ac:dyDescent="0.25">
      <c r="B177" s="98">
        <v>169</v>
      </c>
      <c r="C177" s="104"/>
      <c r="D177" s="103"/>
      <c r="E177" s="11" t="str">
        <f t="shared" si="3"/>
        <v/>
      </c>
      <c r="F177" s="105"/>
      <c r="G177" s="105"/>
      <c r="H177" s="105"/>
      <c r="I177" s="105"/>
      <c r="J177" s="105"/>
      <c r="K177" s="105"/>
      <c r="L177" s="105"/>
      <c r="M177" s="105"/>
      <c r="N177" s="105"/>
      <c r="O177" s="105"/>
      <c r="P177" s="105"/>
      <c r="Q177" s="105"/>
      <c r="R177" s="105"/>
      <c r="S177" s="105"/>
      <c r="T177" s="105"/>
      <c r="U177" s="105"/>
      <c r="V177" s="105"/>
      <c r="W177" s="105"/>
      <c r="X177" s="105"/>
      <c r="Y177" s="105"/>
    </row>
    <row r="178" spans="2:25" ht="24.95" customHeight="1" x14ac:dyDescent="0.25">
      <c r="B178" s="98">
        <v>170</v>
      </c>
      <c r="C178" s="104"/>
      <c r="D178" s="103"/>
      <c r="E178" s="11" t="str">
        <f t="shared" si="3"/>
        <v/>
      </c>
      <c r="F178" s="105"/>
      <c r="G178" s="105"/>
      <c r="H178" s="105"/>
      <c r="I178" s="105"/>
      <c r="J178" s="105"/>
      <c r="K178" s="105"/>
      <c r="L178" s="105"/>
      <c r="M178" s="105"/>
      <c r="N178" s="105"/>
      <c r="O178" s="105"/>
      <c r="P178" s="105"/>
      <c r="Q178" s="105"/>
      <c r="R178" s="105"/>
      <c r="S178" s="105"/>
      <c r="T178" s="105"/>
      <c r="U178" s="105"/>
      <c r="V178" s="105"/>
      <c r="W178" s="105"/>
      <c r="X178" s="105"/>
      <c r="Y178" s="105"/>
    </row>
    <row r="179" spans="2:25" ht="24.95" customHeight="1" x14ac:dyDescent="0.25">
      <c r="B179" s="98">
        <v>171</v>
      </c>
      <c r="C179" s="104"/>
      <c r="D179" s="103"/>
      <c r="E179" s="11" t="str">
        <f t="shared" si="3"/>
        <v/>
      </c>
      <c r="F179" s="105"/>
      <c r="G179" s="105"/>
      <c r="H179" s="105"/>
      <c r="I179" s="105"/>
      <c r="J179" s="105"/>
      <c r="K179" s="105"/>
      <c r="L179" s="105"/>
      <c r="M179" s="105"/>
      <c r="N179" s="105"/>
      <c r="O179" s="105"/>
      <c r="P179" s="105"/>
      <c r="Q179" s="105"/>
      <c r="R179" s="105"/>
      <c r="S179" s="105"/>
      <c r="T179" s="105"/>
      <c r="U179" s="105"/>
      <c r="V179" s="105"/>
      <c r="W179" s="105"/>
      <c r="X179" s="105"/>
      <c r="Y179" s="105"/>
    </row>
    <row r="180" spans="2:25" ht="24.95" customHeight="1" x14ac:dyDescent="0.25">
      <c r="B180" s="98">
        <v>172</v>
      </c>
      <c r="C180" s="104"/>
      <c r="D180" s="103"/>
      <c r="E180" s="11" t="str">
        <f t="shared" si="3"/>
        <v/>
      </c>
      <c r="F180" s="105"/>
      <c r="G180" s="105"/>
      <c r="H180" s="105"/>
      <c r="I180" s="105"/>
      <c r="J180" s="105"/>
      <c r="K180" s="105"/>
      <c r="L180" s="105"/>
      <c r="M180" s="105"/>
      <c r="N180" s="105"/>
      <c r="O180" s="105"/>
      <c r="P180" s="105"/>
      <c r="Q180" s="105"/>
      <c r="R180" s="105"/>
      <c r="S180" s="105"/>
      <c r="T180" s="105"/>
      <c r="U180" s="105"/>
      <c r="V180" s="105"/>
      <c r="W180" s="105"/>
      <c r="X180" s="105"/>
      <c r="Y180" s="105"/>
    </row>
    <row r="181" spans="2:25" ht="24.95" customHeight="1" x14ac:dyDescent="0.25">
      <c r="B181" s="98">
        <v>173</v>
      </c>
      <c r="C181" s="104"/>
      <c r="D181" s="103"/>
      <c r="E181" s="11" t="str">
        <f t="shared" si="3"/>
        <v/>
      </c>
      <c r="F181" s="105"/>
      <c r="G181" s="105"/>
      <c r="H181" s="105"/>
      <c r="I181" s="105"/>
      <c r="J181" s="105"/>
      <c r="K181" s="105"/>
      <c r="L181" s="105"/>
      <c r="M181" s="105"/>
      <c r="N181" s="105"/>
      <c r="O181" s="105"/>
      <c r="P181" s="105"/>
      <c r="Q181" s="105"/>
      <c r="R181" s="105"/>
      <c r="S181" s="105"/>
      <c r="T181" s="105"/>
      <c r="U181" s="105"/>
      <c r="V181" s="105"/>
      <c r="W181" s="105"/>
      <c r="X181" s="105"/>
      <c r="Y181" s="105"/>
    </row>
    <row r="182" spans="2:25" ht="24.95" customHeight="1" x14ac:dyDescent="0.25">
      <c r="B182" s="98">
        <v>174</v>
      </c>
      <c r="C182" s="104"/>
      <c r="D182" s="103"/>
      <c r="E182" s="11" t="str">
        <f t="shared" si="3"/>
        <v/>
      </c>
      <c r="F182" s="105"/>
      <c r="G182" s="105"/>
      <c r="H182" s="105"/>
      <c r="I182" s="105"/>
      <c r="J182" s="105"/>
      <c r="K182" s="105"/>
      <c r="L182" s="105"/>
      <c r="M182" s="105"/>
      <c r="N182" s="105"/>
      <c r="O182" s="105"/>
      <c r="P182" s="105"/>
      <c r="Q182" s="105"/>
      <c r="R182" s="105"/>
      <c r="S182" s="105"/>
      <c r="T182" s="105"/>
      <c r="U182" s="105"/>
      <c r="V182" s="105"/>
      <c r="W182" s="105"/>
      <c r="X182" s="105"/>
      <c r="Y182" s="105"/>
    </row>
    <row r="183" spans="2:25" ht="24.95" customHeight="1" x14ac:dyDescent="0.25">
      <c r="B183" s="98">
        <v>175</v>
      </c>
      <c r="C183" s="104"/>
      <c r="D183" s="103"/>
      <c r="E183" s="11" t="str">
        <f t="shared" si="3"/>
        <v/>
      </c>
      <c r="F183" s="105"/>
      <c r="G183" s="105"/>
      <c r="H183" s="105"/>
      <c r="I183" s="105"/>
      <c r="J183" s="105"/>
      <c r="K183" s="105"/>
      <c r="L183" s="105"/>
      <c r="M183" s="105"/>
      <c r="N183" s="105"/>
      <c r="O183" s="105"/>
      <c r="P183" s="105"/>
      <c r="Q183" s="105"/>
      <c r="R183" s="105"/>
      <c r="S183" s="105"/>
      <c r="T183" s="105"/>
      <c r="U183" s="105"/>
      <c r="V183" s="105"/>
      <c r="W183" s="105"/>
      <c r="X183" s="105"/>
      <c r="Y183" s="105"/>
    </row>
    <row r="184" spans="2:25" ht="24.95" customHeight="1" x14ac:dyDescent="0.25">
      <c r="B184" s="98">
        <v>176</v>
      </c>
      <c r="C184" s="104"/>
      <c r="D184" s="103"/>
      <c r="E184" s="11" t="str">
        <f t="shared" si="3"/>
        <v/>
      </c>
      <c r="F184" s="105"/>
      <c r="G184" s="105"/>
      <c r="H184" s="105"/>
      <c r="I184" s="105"/>
      <c r="J184" s="105"/>
      <c r="K184" s="105"/>
      <c r="L184" s="105"/>
      <c r="M184" s="105"/>
      <c r="N184" s="105"/>
      <c r="O184" s="105"/>
      <c r="P184" s="105"/>
      <c r="Q184" s="105"/>
      <c r="R184" s="105"/>
      <c r="S184" s="105"/>
      <c r="T184" s="105"/>
      <c r="U184" s="105"/>
      <c r="V184" s="105"/>
      <c r="W184" s="105"/>
      <c r="X184" s="105"/>
      <c r="Y184" s="105"/>
    </row>
    <row r="185" spans="2:25" ht="24.95" customHeight="1" x14ac:dyDescent="0.25">
      <c r="B185" s="98">
        <v>177</v>
      </c>
      <c r="C185" s="104"/>
      <c r="D185" s="103"/>
      <c r="E185" s="11" t="str">
        <f t="shared" si="3"/>
        <v/>
      </c>
      <c r="F185" s="105"/>
      <c r="G185" s="105"/>
      <c r="H185" s="105"/>
      <c r="I185" s="105"/>
      <c r="J185" s="105"/>
      <c r="K185" s="105"/>
      <c r="L185" s="105"/>
      <c r="M185" s="105"/>
      <c r="N185" s="105"/>
      <c r="O185" s="105"/>
      <c r="P185" s="105"/>
      <c r="Q185" s="105"/>
      <c r="R185" s="105"/>
      <c r="S185" s="105"/>
      <c r="T185" s="105"/>
      <c r="U185" s="105"/>
      <c r="V185" s="105"/>
      <c r="W185" s="105"/>
      <c r="X185" s="105"/>
      <c r="Y185" s="105"/>
    </row>
    <row r="186" spans="2:25" ht="24.95" customHeight="1" x14ac:dyDescent="0.25">
      <c r="B186" s="98">
        <v>178</v>
      </c>
      <c r="C186" s="104"/>
      <c r="D186" s="103"/>
      <c r="E186" s="11" t="str">
        <f t="shared" si="3"/>
        <v/>
      </c>
      <c r="F186" s="105"/>
      <c r="G186" s="105"/>
      <c r="H186" s="105"/>
      <c r="I186" s="105"/>
      <c r="J186" s="105"/>
      <c r="K186" s="105"/>
      <c r="L186" s="105"/>
      <c r="M186" s="105"/>
      <c r="N186" s="105"/>
      <c r="O186" s="105"/>
      <c r="P186" s="105"/>
      <c r="Q186" s="105"/>
      <c r="R186" s="105"/>
      <c r="S186" s="105"/>
      <c r="T186" s="105"/>
      <c r="U186" s="105"/>
      <c r="V186" s="105"/>
      <c r="W186" s="105"/>
      <c r="X186" s="105"/>
      <c r="Y186" s="105"/>
    </row>
    <row r="187" spans="2:25" ht="24.95" customHeight="1" x14ac:dyDescent="0.25">
      <c r="B187" s="98">
        <v>179</v>
      </c>
      <c r="C187" s="104"/>
      <c r="D187" s="103"/>
      <c r="E187" s="11" t="str">
        <f t="shared" si="3"/>
        <v/>
      </c>
      <c r="F187" s="105"/>
      <c r="G187" s="105"/>
      <c r="H187" s="105"/>
      <c r="I187" s="105"/>
      <c r="J187" s="105"/>
      <c r="K187" s="105"/>
      <c r="L187" s="105"/>
      <c r="M187" s="105"/>
      <c r="N187" s="105"/>
      <c r="O187" s="105"/>
      <c r="P187" s="105"/>
      <c r="Q187" s="105"/>
      <c r="R187" s="105"/>
      <c r="S187" s="105"/>
      <c r="T187" s="105"/>
      <c r="U187" s="105"/>
      <c r="V187" s="105"/>
      <c r="W187" s="105"/>
      <c r="X187" s="105"/>
      <c r="Y187" s="105"/>
    </row>
    <row r="188" spans="2:25" ht="24.95" customHeight="1" x14ac:dyDescent="0.25">
      <c r="B188" s="98">
        <v>180</v>
      </c>
      <c r="C188" s="104"/>
      <c r="D188" s="103"/>
      <c r="E188" s="11" t="str">
        <f t="shared" si="3"/>
        <v/>
      </c>
      <c r="F188" s="105"/>
      <c r="G188" s="105"/>
      <c r="H188" s="105"/>
      <c r="I188" s="105"/>
      <c r="J188" s="105"/>
      <c r="K188" s="105"/>
      <c r="L188" s="105"/>
      <c r="M188" s="105"/>
      <c r="N188" s="105"/>
      <c r="O188" s="105"/>
      <c r="P188" s="105"/>
      <c r="Q188" s="105"/>
      <c r="R188" s="105"/>
      <c r="S188" s="105"/>
      <c r="T188" s="105"/>
      <c r="U188" s="105"/>
      <c r="V188" s="105"/>
      <c r="W188" s="105"/>
      <c r="X188" s="105"/>
      <c r="Y188" s="105"/>
    </row>
    <row r="189" spans="2:25" ht="24.95" customHeight="1" x14ac:dyDescent="0.25">
      <c r="B189" s="98">
        <v>181</v>
      </c>
      <c r="C189" s="104"/>
      <c r="D189" s="103"/>
      <c r="E189" s="11" t="str">
        <f t="shared" si="3"/>
        <v/>
      </c>
      <c r="F189" s="105"/>
      <c r="G189" s="105"/>
      <c r="H189" s="105"/>
      <c r="I189" s="105"/>
      <c r="J189" s="105"/>
      <c r="K189" s="105"/>
      <c r="L189" s="105"/>
      <c r="M189" s="105"/>
      <c r="N189" s="105"/>
      <c r="O189" s="105"/>
      <c r="P189" s="105"/>
      <c r="Q189" s="105"/>
      <c r="R189" s="105"/>
      <c r="S189" s="105"/>
      <c r="T189" s="105"/>
      <c r="U189" s="105"/>
      <c r="V189" s="105"/>
      <c r="W189" s="105"/>
      <c r="X189" s="105"/>
      <c r="Y189" s="105"/>
    </row>
    <row r="190" spans="2:25" ht="24.95" customHeight="1" x14ac:dyDescent="0.25">
      <c r="B190" s="98">
        <v>182</v>
      </c>
      <c r="C190" s="104"/>
      <c r="D190" s="103"/>
      <c r="E190" s="11" t="str">
        <f t="shared" si="3"/>
        <v/>
      </c>
      <c r="F190" s="105"/>
      <c r="G190" s="105"/>
      <c r="H190" s="105"/>
      <c r="I190" s="105"/>
      <c r="J190" s="105"/>
      <c r="K190" s="105"/>
      <c r="L190" s="105"/>
      <c r="M190" s="105"/>
      <c r="N190" s="105"/>
      <c r="O190" s="105"/>
      <c r="P190" s="105"/>
      <c r="Q190" s="105"/>
      <c r="R190" s="105"/>
      <c r="S190" s="105"/>
      <c r="T190" s="105"/>
      <c r="U190" s="105"/>
      <c r="V190" s="105"/>
      <c r="W190" s="105"/>
      <c r="X190" s="105"/>
      <c r="Y190" s="105"/>
    </row>
    <row r="191" spans="2:25" ht="24.95" customHeight="1" x14ac:dyDescent="0.25">
      <c r="B191" s="98">
        <v>183</v>
      </c>
      <c r="C191" s="104"/>
      <c r="D191" s="103"/>
      <c r="E191" s="11" t="str">
        <f t="shared" si="3"/>
        <v/>
      </c>
      <c r="F191" s="105"/>
      <c r="G191" s="105"/>
      <c r="H191" s="105"/>
      <c r="I191" s="105"/>
      <c r="J191" s="105"/>
      <c r="K191" s="105"/>
      <c r="L191" s="105"/>
      <c r="M191" s="105"/>
      <c r="N191" s="105"/>
      <c r="O191" s="105"/>
      <c r="P191" s="105"/>
      <c r="Q191" s="105"/>
      <c r="R191" s="105"/>
      <c r="S191" s="105"/>
      <c r="T191" s="105"/>
      <c r="U191" s="105"/>
      <c r="V191" s="105"/>
      <c r="W191" s="105"/>
      <c r="X191" s="105"/>
      <c r="Y191" s="105"/>
    </row>
    <row r="192" spans="2:25" ht="24.95" customHeight="1" x14ac:dyDescent="0.25">
      <c r="B192" s="98">
        <v>184</v>
      </c>
      <c r="C192" s="104"/>
      <c r="D192" s="103"/>
      <c r="E192" s="11" t="str">
        <f t="shared" si="3"/>
        <v/>
      </c>
      <c r="F192" s="105"/>
      <c r="G192" s="105"/>
      <c r="H192" s="105"/>
      <c r="I192" s="105"/>
      <c r="J192" s="105"/>
      <c r="K192" s="105"/>
      <c r="L192" s="105"/>
      <c r="M192" s="105"/>
      <c r="N192" s="105"/>
      <c r="O192" s="105"/>
      <c r="P192" s="105"/>
      <c r="Q192" s="105"/>
      <c r="R192" s="105"/>
      <c r="S192" s="105"/>
      <c r="T192" s="105"/>
      <c r="U192" s="105"/>
      <c r="V192" s="105"/>
      <c r="W192" s="105"/>
      <c r="X192" s="105"/>
      <c r="Y192" s="105"/>
    </row>
    <row r="193" spans="2:25" ht="24.95" customHeight="1" x14ac:dyDescent="0.25">
      <c r="B193" s="98">
        <v>185</v>
      </c>
      <c r="C193" s="104"/>
      <c r="D193" s="103"/>
      <c r="E193" s="11" t="str">
        <f t="shared" si="3"/>
        <v/>
      </c>
      <c r="F193" s="105"/>
      <c r="G193" s="105"/>
      <c r="H193" s="105"/>
      <c r="I193" s="105"/>
      <c r="J193" s="105"/>
      <c r="K193" s="105"/>
      <c r="L193" s="105"/>
      <c r="M193" s="105"/>
      <c r="N193" s="105"/>
      <c r="O193" s="105"/>
      <c r="P193" s="105"/>
      <c r="Q193" s="105"/>
      <c r="R193" s="105"/>
      <c r="S193" s="105"/>
      <c r="T193" s="105"/>
      <c r="U193" s="105"/>
      <c r="V193" s="105"/>
      <c r="W193" s="105"/>
      <c r="X193" s="105"/>
      <c r="Y193" s="105"/>
    </row>
    <row r="194" spans="2:25" ht="24.95" customHeight="1" x14ac:dyDescent="0.25">
      <c r="B194" s="98">
        <v>186</v>
      </c>
      <c r="C194" s="104"/>
      <c r="D194" s="103"/>
      <c r="E194" s="11" t="str">
        <f t="shared" si="3"/>
        <v/>
      </c>
      <c r="F194" s="105"/>
      <c r="G194" s="105"/>
      <c r="H194" s="105"/>
      <c r="I194" s="105"/>
      <c r="J194" s="105"/>
      <c r="K194" s="105"/>
      <c r="L194" s="105"/>
      <c r="M194" s="105"/>
      <c r="N194" s="105"/>
      <c r="O194" s="105"/>
      <c r="P194" s="105"/>
      <c r="Q194" s="105"/>
      <c r="R194" s="105"/>
      <c r="S194" s="105"/>
      <c r="T194" s="105"/>
      <c r="U194" s="105"/>
      <c r="V194" s="105"/>
      <c r="W194" s="105"/>
      <c r="X194" s="105"/>
      <c r="Y194" s="105"/>
    </row>
    <row r="195" spans="2:25" ht="24.95" customHeight="1" x14ac:dyDescent="0.25">
      <c r="B195" s="98">
        <v>187</v>
      </c>
      <c r="C195" s="104"/>
      <c r="D195" s="103"/>
      <c r="E195" s="11" t="str">
        <f t="shared" si="3"/>
        <v/>
      </c>
      <c r="F195" s="105"/>
      <c r="G195" s="105"/>
      <c r="H195" s="105"/>
      <c r="I195" s="105"/>
      <c r="J195" s="105"/>
      <c r="K195" s="105"/>
      <c r="L195" s="105"/>
      <c r="M195" s="105"/>
      <c r="N195" s="105"/>
      <c r="O195" s="105"/>
      <c r="P195" s="105"/>
      <c r="Q195" s="105"/>
      <c r="R195" s="105"/>
      <c r="S195" s="105"/>
      <c r="T195" s="105"/>
      <c r="U195" s="105"/>
      <c r="V195" s="105"/>
      <c r="W195" s="105"/>
      <c r="X195" s="105"/>
      <c r="Y195" s="105"/>
    </row>
    <row r="196" spans="2:25" ht="24.95" customHeight="1" x14ac:dyDescent="0.25">
      <c r="B196" s="98">
        <v>188</v>
      </c>
      <c r="C196" s="104"/>
      <c r="D196" s="103"/>
      <c r="E196" s="11" t="str">
        <f t="shared" si="3"/>
        <v/>
      </c>
      <c r="F196" s="105"/>
      <c r="G196" s="105"/>
      <c r="H196" s="105"/>
      <c r="I196" s="105"/>
      <c r="J196" s="105"/>
      <c r="K196" s="105"/>
      <c r="L196" s="105"/>
      <c r="M196" s="105"/>
      <c r="N196" s="105"/>
      <c r="O196" s="105"/>
      <c r="P196" s="105"/>
      <c r="Q196" s="105"/>
      <c r="R196" s="105"/>
      <c r="S196" s="105"/>
      <c r="T196" s="105"/>
      <c r="U196" s="105"/>
      <c r="V196" s="105"/>
      <c r="W196" s="105"/>
      <c r="X196" s="105"/>
      <c r="Y196" s="105"/>
    </row>
    <row r="197" spans="2:25" ht="24.95" customHeight="1" x14ac:dyDescent="0.25">
      <c r="B197" s="98">
        <v>189</v>
      </c>
      <c r="C197" s="104"/>
      <c r="D197" s="103"/>
      <c r="E197" s="11" t="str">
        <f t="shared" si="3"/>
        <v/>
      </c>
      <c r="F197" s="105"/>
      <c r="G197" s="105"/>
      <c r="H197" s="105"/>
      <c r="I197" s="105"/>
      <c r="J197" s="105"/>
      <c r="K197" s="105"/>
      <c r="L197" s="105"/>
      <c r="M197" s="105"/>
      <c r="N197" s="105"/>
      <c r="O197" s="105"/>
      <c r="P197" s="105"/>
      <c r="Q197" s="105"/>
      <c r="R197" s="105"/>
      <c r="S197" s="105"/>
      <c r="T197" s="105"/>
      <c r="U197" s="105"/>
      <c r="V197" s="105"/>
      <c r="W197" s="105"/>
      <c r="X197" s="105"/>
      <c r="Y197" s="105"/>
    </row>
    <row r="198" spans="2:25" ht="24.95" customHeight="1" x14ac:dyDescent="0.25">
      <c r="B198" s="98">
        <v>190</v>
      </c>
      <c r="C198" s="104"/>
      <c r="D198" s="103"/>
      <c r="E198" s="11" t="str">
        <f t="shared" si="3"/>
        <v/>
      </c>
      <c r="F198" s="105"/>
      <c r="G198" s="105"/>
      <c r="H198" s="105"/>
      <c r="I198" s="105"/>
      <c r="J198" s="105"/>
      <c r="K198" s="105"/>
      <c r="L198" s="105"/>
      <c r="M198" s="105"/>
      <c r="N198" s="105"/>
      <c r="O198" s="105"/>
      <c r="P198" s="105"/>
      <c r="Q198" s="105"/>
      <c r="R198" s="105"/>
      <c r="S198" s="105"/>
      <c r="T198" s="105"/>
      <c r="U198" s="105"/>
      <c r="V198" s="105"/>
      <c r="W198" s="105"/>
      <c r="X198" s="105"/>
      <c r="Y198" s="105"/>
    </row>
    <row r="199" spans="2:25" ht="24.95" customHeight="1" x14ac:dyDescent="0.25">
      <c r="B199" s="98">
        <v>191</v>
      </c>
      <c r="C199" s="104"/>
      <c r="D199" s="103"/>
      <c r="E199" s="11" t="str">
        <f t="shared" si="3"/>
        <v/>
      </c>
      <c r="F199" s="105"/>
      <c r="G199" s="105"/>
      <c r="H199" s="105"/>
      <c r="I199" s="105"/>
      <c r="J199" s="105"/>
      <c r="K199" s="105"/>
      <c r="L199" s="105"/>
      <c r="M199" s="105"/>
      <c r="N199" s="105"/>
      <c r="O199" s="105"/>
      <c r="P199" s="105"/>
      <c r="Q199" s="105"/>
      <c r="R199" s="105"/>
      <c r="S199" s="105"/>
      <c r="T199" s="105"/>
      <c r="U199" s="105"/>
      <c r="V199" s="105"/>
      <c r="W199" s="105"/>
      <c r="X199" s="105"/>
      <c r="Y199" s="105"/>
    </row>
    <row r="200" spans="2:25" ht="24.95" customHeight="1" x14ac:dyDescent="0.25">
      <c r="B200" s="98">
        <v>192</v>
      </c>
      <c r="C200" s="104"/>
      <c r="D200" s="103"/>
      <c r="E200" s="11" t="str">
        <f t="shared" si="3"/>
        <v/>
      </c>
      <c r="F200" s="105"/>
      <c r="G200" s="105"/>
      <c r="H200" s="105"/>
      <c r="I200" s="105"/>
      <c r="J200" s="105"/>
      <c r="K200" s="105"/>
      <c r="L200" s="105"/>
      <c r="M200" s="105"/>
      <c r="N200" s="105"/>
      <c r="O200" s="105"/>
      <c r="P200" s="105"/>
      <c r="Q200" s="105"/>
      <c r="R200" s="105"/>
      <c r="S200" s="105"/>
      <c r="T200" s="105"/>
      <c r="U200" s="105"/>
      <c r="V200" s="105"/>
      <c r="W200" s="105"/>
      <c r="X200" s="105"/>
      <c r="Y200" s="105"/>
    </row>
    <row r="201" spans="2:25" ht="24.95" customHeight="1" x14ac:dyDescent="0.25">
      <c r="B201" s="98">
        <v>193</v>
      </c>
      <c r="C201" s="104"/>
      <c r="D201" s="103"/>
      <c r="E201" s="11" t="str">
        <f t="shared" si="3"/>
        <v/>
      </c>
      <c r="F201" s="105"/>
      <c r="G201" s="105"/>
      <c r="H201" s="105"/>
      <c r="I201" s="105"/>
      <c r="J201" s="105"/>
      <c r="K201" s="105"/>
      <c r="L201" s="105"/>
      <c r="M201" s="105"/>
      <c r="N201" s="105"/>
      <c r="O201" s="105"/>
      <c r="P201" s="105"/>
      <c r="Q201" s="105"/>
      <c r="R201" s="105"/>
      <c r="S201" s="105"/>
      <c r="T201" s="105"/>
      <c r="U201" s="105"/>
      <c r="V201" s="105"/>
      <c r="W201" s="105"/>
      <c r="X201" s="105"/>
      <c r="Y201" s="105"/>
    </row>
    <row r="202" spans="2:25" ht="24.95" customHeight="1" x14ac:dyDescent="0.25">
      <c r="B202" s="98">
        <v>194</v>
      </c>
      <c r="C202" s="104"/>
      <c r="D202" s="103"/>
      <c r="E202" s="11" t="str">
        <f t="shared" si="3"/>
        <v/>
      </c>
      <c r="F202" s="105"/>
      <c r="G202" s="105"/>
      <c r="H202" s="105"/>
      <c r="I202" s="105"/>
      <c r="J202" s="105"/>
      <c r="K202" s="105"/>
      <c r="L202" s="105"/>
      <c r="M202" s="105"/>
      <c r="N202" s="105"/>
      <c r="O202" s="105"/>
      <c r="P202" s="105"/>
      <c r="Q202" s="105"/>
      <c r="R202" s="105"/>
      <c r="S202" s="105"/>
      <c r="T202" s="105"/>
      <c r="U202" s="105"/>
      <c r="V202" s="105"/>
      <c r="W202" s="105"/>
      <c r="X202" s="105"/>
      <c r="Y202" s="105"/>
    </row>
    <row r="203" spans="2:25" ht="24.95" customHeight="1" x14ac:dyDescent="0.25">
      <c r="B203" s="98">
        <v>195</v>
      </c>
      <c r="C203" s="104"/>
      <c r="D203" s="103"/>
      <c r="E203" s="11" t="str">
        <f t="shared" si="3"/>
        <v/>
      </c>
      <c r="F203" s="105"/>
      <c r="G203" s="105"/>
      <c r="H203" s="105"/>
      <c r="I203" s="105"/>
      <c r="J203" s="105"/>
      <c r="K203" s="105"/>
      <c r="L203" s="105"/>
      <c r="M203" s="105"/>
      <c r="N203" s="105"/>
      <c r="O203" s="105"/>
      <c r="P203" s="105"/>
      <c r="Q203" s="105"/>
      <c r="R203" s="105"/>
      <c r="S203" s="105"/>
      <c r="T203" s="105"/>
      <c r="U203" s="105"/>
      <c r="V203" s="105"/>
      <c r="W203" s="105"/>
      <c r="X203" s="105"/>
      <c r="Y203" s="105"/>
    </row>
    <row r="204" spans="2:25" ht="24.95" customHeight="1" x14ac:dyDescent="0.25">
      <c r="B204" s="98">
        <v>196</v>
      </c>
      <c r="C204" s="104"/>
      <c r="D204" s="103"/>
      <c r="E204" s="11" t="str">
        <f t="shared" si="3"/>
        <v/>
      </c>
      <c r="F204" s="105"/>
      <c r="G204" s="105"/>
      <c r="H204" s="105"/>
      <c r="I204" s="105"/>
      <c r="J204" s="105"/>
      <c r="K204" s="105"/>
      <c r="L204" s="105"/>
      <c r="M204" s="105"/>
      <c r="N204" s="105"/>
      <c r="O204" s="105"/>
      <c r="P204" s="105"/>
      <c r="Q204" s="105"/>
      <c r="R204" s="105"/>
      <c r="S204" s="105"/>
      <c r="T204" s="105"/>
      <c r="U204" s="105"/>
      <c r="V204" s="105"/>
      <c r="W204" s="105"/>
      <c r="X204" s="105"/>
      <c r="Y204" s="105"/>
    </row>
    <row r="205" spans="2:25" ht="24.95" customHeight="1" x14ac:dyDescent="0.25">
      <c r="B205" s="98">
        <v>197</v>
      </c>
      <c r="C205" s="104"/>
      <c r="D205" s="103"/>
      <c r="E205" s="11" t="str">
        <f t="shared" si="3"/>
        <v/>
      </c>
      <c r="F205" s="105"/>
      <c r="G205" s="105"/>
      <c r="H205" s="105"/>
      <c r="I205" s="105"/>
      <c r="J205" s="105"/>
      <c r="K205" s="105"/>
      <c r="L205" s="105"/>
      <c r="M205" s="105"/>
      <c r="N205" s="105"/>
      <c r="O205" s="105"/>
      <c r="P205" s="105"/>
      <c r="Q205" s="105"/>
      <c r="R205" s="105"/>
      <c r="S205" s="105"/>
      <c r="T205" s="105"/>
      <c r="U205" s="105"/>
      <c r="V205" s="105"/>
      <c r="W205" s="105"/>
      <c r="X205" s="105"/>
      <c r="Y205" s="105"/>
    </row>
    <row r="206" spans="2:25" ht="24.95" customHeight="1" x14ac:dyDescent="0.25">
      <c r="B206" s="98">
        <v>198</v>
      </c>
      <c r="C206" s="104"/>
      <c r="D206" s="103"/>
      <c r="E206" s="11" t="str">
        <f t="shared" si="3"/>
        <v/>
      </c>
      <c r="F206" s="105"/>
      <c r="G206" s="105"/>
      <c r="H206" s="105"/>
      <c r="I206" s="105"/>
      <c r="J206" s="105"/>
      <c r="K206" s="105"/>
      <c r="L206" s="105"/>
      <c r="M206" s="105"/>
      <c r="N206" s="105"/>
      <c r="O206" s="105"/>
      <c r="P206" s="105"/>
      <c r="Q206" s="105"/>
      <c r="R206" s="105"/>
      <c r="S206" s="105"/>
      <c r="T206" s="105"/>
      <c r="U206" s="105"/>
      <c r="V206" s="105"/>
      <c r="W206" s="105"/>
      <c r="X206" s="105"/>
      <c r="Y206" s="105"/>
    </row>
    <row r="207" spans="2:25" ht="24.95" customHeight="1" x14ac:dyDescent="0.25">
      <c r="B207" s="98">
        <v>199</v>
      </c>
      <c r="C207" s="104"/>
      <c r="D207" s="103"/>
      <c r="E207" s="11" t="str">
        <f t="shared" si="3"/>
        <v/>
      </c>
      <c r="F207" s="105"/>
      <c r="G207" s="105"/>
      <c r="H207" s="105"/>
      <c r="I207" s="105"/>
      <c r="J207" s="105"/>
      <c r="K207" s="105"/>
      <c r="L207" s="105"/>
      <c r="M207" s="105"/>
      <c r="N207" s="105"/>
      <c r="O207" s="105"/>
      <c r="P207" s="105"/>
      <c r="Q207" s="105"/>
      <c r="R207" s="105"/>
      <c r="S207" s="105"/>
      <c r="T207" s="105"/>
      <c r="U207" s="105"/>
      <c r="V207" s="105"/>
      <c r="W207" s="105"/>
      <c r="X207" s="105"/>
      <c r="Y207" s="105"/>
    </row>
    <row r="208" spans="2:25" ht="24.95" customHeight="1" x14ac:dyDescent="0.25">
      <c r="B208" s="98">
        <v>200</v>
      </c>
      <c r="C208" s="104"/>
      <c r="D208" s="103"/>
      <c r="E208" s="11" t="str">
        <f t="shared" si="3"/>
        <v/>
      </c>
      <c r="F208" s="105"/>
      <c r="G208" s="105"/>
      <c r="H208" s="105"/>
      <c r="I208" s="105"/>
      <c r="J208" s="105"/>
      <c r="K208" s="105"/>
      <c r="L208" s="105"/>
      <c r="M208" s="105"/>
      <c r="N208" s="105"/>
      <c r="O208" s="105"/>
      <c r="P208" s="105"/>
      <c r="Q208" s="105"/>
      <c r="R208" s="105"/>
      <c r="S208" s="105"/>
      <c r="T208" s="105"/>
      <c r="U208" s="105"/>
      <c r="V208" s="105"/>
      <c r="W208" s="105"/>
      <c r="X208" s="105"/>
      <c r="Y208" s="105"/>
    </row>
    <row r="209" spans="2:25" ht="24.95" customHeight="1" x14ac:dyDescent="0.25">
      <c r="B209" s="98">
        <v>201</v>
      </c>
      <c r="C209" s="104"/>
      <c r="D209" s="103"/>
      <c r="E209" s="11" t="str">
        <f t="shared" ref="E209:E272" si="4">IF(C209="","",SUM(F209:Y209))</f>
        <v/>
      </c>
      <c r="F209" s="105"/>
      <c r="G209" s="105"/>
      <c r="H209" s="105"/>
      <c r="I209" s="105"/>
      <c r="J209" s="105"/>
      <c r="K209" s="105"/>
      <c r="L209" s="105"/>
      <c r="M209" s="105"/>
      <c r="N209" s="105"/>
      <c r="O209" s="105"/>
      <c r="P209" s="105"/>
      <c r="Q209" s="105"/>
      <c r="R209" s="105"/>
      <c r="S209" s="105"/>
      <c r="T209" s="105"/>
      <c r="U209" s="105"/>
      <c r="V209" s="105"/>
      <c r="W209" s="105"/>
      <c r="X209" s="105"/>
      <c r="Y209" s="105"/>
    </row>
    <row r="210" spans="2:25" ht="24.95" customHeight="1" x14ac:dyDescent="0.25">
      <c r="B210" s="98">
        <v>202</v>
      </c>
      <c r="C210" s="104"/>
      <c r="D210" s="103"/>
      <c r="E210" s="11" t="str">
        <f t="shared" si="4"/>
        <v/>
      </c>
      <c r="F210" s="105"/>
      <c r="G210" s="105"/>
      <c r="H210" s="105"/>
      <c r="I210" s="105"/>
      <c r="J210" s="105"/>
      <c r="K210" s="105"/>
      <c r="L210" s="105"/>
      <c r="M210" s="105"/>
      <c r="N210" s="105"/>
      <c r="O210" s="105"/>
      <c r="P210" s="105"/>
      <c r="Q210" s="105"/>
      <c r="R210" s="105"/>
      <c r="S210" s="105"/>
      <c r="T210" s="105"/>
      <c r="U210" s="105"/>
      <c r="V210" s="105"/>
      <c r="W210" s="105"/>
      <c r="X210" s="105"/>
      <c r="Y210" s="105"/>
    </row>
    <row r="211" spans="2:25" ht="24.95" customHeight="1" x14ac:dyDescent="0.25">
      <c r="B211" s="98">
        <v>203</v>
      </c>
      <c r="C211" s="104"/>
      <c r="D211" s="103"/>
      <c r="E211" s="11" t="str">
        <f t="shared" si="4"/>
        <v/>
      </c>
      <c r="F211" s="105"/>
      <c r="G211" s="105"/>
      <c r="H211" s="105"/>
      <c r="I211" s="105"/>
      <c r="J211" s="105"/>
      <c r="K211" s="105"/>
      <c r="L211" s="105"/>
      <c r="M211" s="105"/>
      <c r="N211" s="105"/>
      <c r="O211" s="105"/>
      <c r="P211" s="105"/>
      <c r="Q211" s="105"/>
      <c r="R211" s="105"/>
      <c r="S211" s="105"/>
      <c r="T211" s="105"/>
      <c r="U211" s="105"/>
      <c r="V211" s="105"/>
      <c r="W211" s="105"/>
      <c r="X211" s="105"/>
      <c r="Y211" s="105"/>
    </row>
    <row r="212" spans="2:25" ht="24.95" customHeight="1" x14ac:dyDescent="0.25">
      <c r="B212" s="98">
        <v>204</v>
      </c>
      <c r="C212" s="104"/>
      <c r="D212" s="103"/>
      <c r="E212" s="11" t="str">
        <f t="shared" si="4"/>
        <v/>
      </c>
      <c r="F212" s="105"/>
      <c r="G212" s="105"/>
      <c r="H212" s="105"/>
      <c r="I212" s="105"/>
      <c r="J212" s="105"/>
      <c r="K212" s="105"/>
      <c r="L212" s="105"/>
      <c r="M212" s="105"/>
      <c r="N212" s="105"/>
      <c r="O212" s="105"/>
      <c r="P212" s="105"/>
      <c r="Q212" s="105"/>
      <c r="R212" s="105"/>
      <c r="S212" s="105"/>
      <c r="T212" s="105"/>
      <c r="U212" s="105"/>
      <c r="V212" s="105"/>
      <c r="W212" s="105"/>
      <c r="X212" s="105"/>
      <c r="Y212" s="105"/>
    </row>
    <row r="213" spans="2:25" ht="24.95" customHeight="1" x14ac:dyDescent="0.25">
      <c r="B213" s="98">
        <v>205</v>
      </c>
      <c r="C213" s="104"/>
      <c r="D213" s="103"/>
      <c r="E213" s="11" t="str">
        <f t="shared" si="4"/>
        <v/>
      </c>
      <c r="F213" s="105"/>
      <c r="G213" s="105"/>
      <c r="H213" s="105"/>
      <c r="I213" s="105"/>
      <c r="J213" s="105"/>
      <c r="K213" s="105"/>
      <c r="L213" s="105"/>
      <c r="M213" s="105"/>
      <c r="N213" s="105"/>
      <c r="O213" s="105"/>
      <c r="P213" s="105"/>
      <c r="Q213" s="105"/>
      <c r="R213" s="105"/>
      <c r="S213" s="105"/>
      <c r="T213" s="105"/>
      <c r="U213" s="105"/>
      <c r="V213" s="105"/>
      <c r="W213" s="105"/>
      <c r="X213" s="105"/>
      <c r="Y213" s="105"/>
    </row>
    <row r="214" spans="2:25" ht="24.95" customHeight="1" x14ac:dyDescent="0.25">
      <c r="B214" s="98">
        <v>206</v>
      </c>
      <c r="C214" s="104"/>
      <c r="D214" s="103"/>
      <c r="E214" s="11" t="str">
        <f t="shared" si="4"/>
        <v/>
      </c>
      <c r="F214" s="105"/>
      <c r="G214" s="105"/>
      <c r="H214" s="105"/>
      <c r="I214" s="105"/>
      <c r="J214" s="105"/>
      <c r="K214" s="105"/>
      <c r="L214" s="105"/>
      <c r="M214" s="105"/>
      <c r="N214" s="105"/>
      <c r="O214" s="105"/>
      <c r="P214" s="105"/>
      <c r="Q214" s="105"/>
      <c r="R214" s="105"/>
      <c r="S214" s="105"/>
      <c r="T214" s="105"/>
      <c r="U214" s="105"/>
      <c r="V214" s="105"/>
      <c r="W214" s="105"/>
      <c r="X214" s="105"/>
      <c r="Y214" s="105"/>
    </row>
    <row r="215" spans="2:25" ht="24.95" customHeight="1" x14ac:dyDescent="0.25">
      <c r="B215" s="98">
        <v>207</v>
      </c>
      <c r="C215" s="104"/>
      <c r="D215" s="103"/>
      <c r="E215" s="11" t="str">
        <f t="shared" si="4"/>
        <v/>
      </c>
      <c r="F215" s="105"/>
      <c r="G215" s="105"/>
      <c r="H215" s="105"/>
      <c r="I215" s="105"/>
      <c r="J215" s="105"/>
      <c r="K215" s="105"/>
      <c r="L215" s="105"/>
      <c r="M215" s="105"/>
      <c r="N215" s="105"/>
      <c r="O215" s="105"/>
      <c r="P215" s="105"/>
      <c r="Q215" s="105"/>
      <c r="R215" s="105"/>
      <c r="S215" s="105"/>
      <c r="T215" s="105"/>
      <c r="U215" s="105"/>
      <c r="V215" s="105"/>
      <c r="W215" s="105"/>
      <c r="X215" s="105"/>
      <c r="Y215" s="105"/>
    </row>
    <row r="216" spans="2:25" ht="24.95" customHeight="1" x14ac:dyDescent="0.25">
      <c r="B216" s="98">
        <v>208</v>
      </c>
      <c r="C216" s="104"/>
      <c r="D216" s="103"/>
      <c r="E216" s="11" t="str">
        <f t="shared" si="4"/>
        <v/>
      </c>
      <c r="F216" s="105"/>
      <c r="G216" s="105"/>
      <c r="H216" s="105"/>
      <c r="I216" s="105"/>
      <c r="J216" s="105"/>
      <c r="K216" s="105"/>
      <c r="L216" s="105"/>
      <c r="M216" s="105"/>
      <c r="N216" s="105"/>
      <c r="O216" s="105"/>
      <c r="P216" s="105"/>
      <c r="Q216" s="105"/>
      <c r="R216" s="105"/>
      <c r="S216" s="105"/>
      <c r="T216" s="105"/>
      <c r="U216" s="105"/>
      <c r="V216" s="105"/>
      <c r="W216" s="105"/>
      <c r="X216" s="105"/>
      <c r="Y216" s="105"/>
    </row>
    <row r="217" spans="2:25" ht="24.95" customHeight="1" x14ac:dyDescent="0.25">
      <c r="B217" s="98">
        <v>209</v>
      </c>
      <c r="C217" s="104"/>
      <c r="D217" s="103"/>
      <c r="E217" s="11" t="str">
        <f t="shared" si="4"/>
        <v/>
      </c>
      <c r="F217" s="105"/>
      <c r="G217" s="105"/>
      <c r="H217" s="105"/>
      <c r="I217" s="105"/>
      <c r="J217" s="105"/>
      <c r="K217" s="105"/>
      <c r="L217" s="105"/>
      <c r="M217" s="105"/>
      <c r="N217" s="105"/>
      <c r="O217" s="105"/>
      <c r="P217" s="105"/>
      <c r="Q217" s="105"/>
      <c r="R217" s="105"/>
      <c r="S217" s="105"/>
      <c r="T217" s="105"/>
      <c r="U217" s="105"/>
      <c r="V217" s="105"/>
      <c r="W217" s="105"/>
      <c r="X217" s="105"/>
      <c r="Y217" s="105"/>
    </row>
    <row r="218" spans="2:25" ht="24.95" customHeight="1" x14ac:dyDescent="0.25">
      <c r="B218" s="98">
        <v>210</v>
      </c>
      <c r="C218" s="104"/>
      <c r="D218" s="103"/>
      <c r="E218" s="11" t="str">
        <f t="shared" si="4"/>
        <v/>
      </c>
      <c r="F218" s="105"/>
      <c r="G218" s="105"/>
      <c r="H218" s="105"/>
      <c r="I218" s="105"/>
      <c r="J218" s="105"/>
      <c r="K218" s="105"/>
      <c r="L218" s="105"/>
      <c r="M218" s="105"/>
      <c r="N218" s="105"/>
      <c r="O218" s="105"/>
      <c r="P218" s="105"/>
      <c r="Q218" s="105"/>
      <c r="R218" s="105"/>
      <c r="S218" s="105"/>
      <c r="T218" s="105"/>
      <c r="U218" s="105"/>
      <c r="V218" s="105"/>
      <c r="W218" s="105"/>
      <c r="X218" s="105"/>
      <c r="Y218" s="105"/>
    </row>
    <row r="219" spans="2:25" ht="24.95" customHeight="1" x14ac:dyDescent="0.25">
      <c r="B219" s="98">
        <v>211</v>
      </c>
      <c r="C219" s="104"/>
      <c r="D219" s="103"/>
      <c r="E219" s="11" t="str">
        <f t="shared" si="4"/>
        <v/>
      </c>
      <c r="F219" s="105"/>
      <c r="G219" s="105"/>
      <c r="H219" s="105"/>
      <c r="I219" s="105"/>
      <c r="J219" s="105"/>
      <c r="K219" s="105"/>
      <c r="L219" s="105"/>
      <c r="M219" s="105"/>
      <c r="N219" s="105"/>
      <c r="O219" s="105"/>
      <c r="P219" s="105"/>
      <c r="Q219" s="105"/>
      <c r="R219" s="105"/>
      <c r="S219" s="105"/>
      <c r="T219" s="105"/>
      <c r="U219" s="105"/>
      <c r="V219" s="105"/>
      <c r="W219" s="105"/>
      <c r="X219" s="105"/>
      <c r="Y219" s="105"/>
    </row>
    <row r="220" spans="2:25" ht="24.95" customHeight="1" x14ac:dyDescent="0.25">
      <c r="B220" s="98">
        <v>212</v>
      </c>
      <c r="C220" s="104"/>
      <c r="D220" s="103"/>
      <c r="E220" s="11" t="str">
        <f t="shared" si="4"/>
        <v/>
      </c>
      <c r="F220" s="105"/>
      <c r="G220" s="105"/>
      <c r="H220" s="105"/>
      <c r="I220" s="105"/>
      <c r="J220" s="105"/>
      <c r="K220" s="105"/>
      <c r="L220" s="105"/>
      <c r="M220" s="105"/>
      <c r="N220" s="105"/>
      <c r="O220" s="105"/>
      <c r="P220" s="105"/>
      <c r="Q220" s="105"/>
      <c r="R220" s="105"/>
      <c r="S220" s="105"/>
      <c r="T220" s="105"/>
      <c r="U220" s="105"/>
      <c r="V220" s="105"/>
      <c r="W220" s="105"/>
      <c r="X220" s="105"/>
      <c r="Y220" s="105"/>
    </row>
    <row r="221" spans="2:25" ht="24.95" customHeight="1" x14ac:dyDescent="0.25">
      <c r="B221" s="98">
        <v>213</v>
      </c>
      <c r="C221" s="104"/>
      <c r="D221" s="103"/>
      <c r="E221" s="11" t="str">
        <f t="shared" si="4"/>
        <v/>
      </c>
      <c r="F221" s="105"/>
      <c r="G221" s="105"/>
      <c r="H221" s="105"/>
      <c r="I221" s="105"/>
      <c r="J221" s="105"/>
      <c r="K221" s="105"/>
      <c r="L221" s="105"/>
      <c r="M221" s="105"/>
      <c r="N221" s="105"/>
      <c r="O221" s="105"/>
      <c r="P221" s="105"/>
      <c r="Q221" s="105"/>
      <c r="R221" s="105"/>
      <c r="S221" s="105"/>
      <c r="T221" s="105"/>
      <c r="U221" s="105"/>
      <c r="V221" s="105"/>
      <c r="W221" s="105"/>
      <c r="X221" s="105"/>
      <c r="Y221" s="105"/>
    </row>
    <row r="222" spans="2:25" ht="24.95" customHeight="1" x14ac:dyDescent="0.25">
      <c r="B222" s="98">
        <v>214</v>
      </c>
      <c r="C222" s="104"/>
      <c r="D222" s="103"/>
      <c r="E222" s="11" t="str">
        <f t="shared" si="4"/>
        <v/>
      </c>
      <c r="F222" s="105"/>
      <c r="G222" s="105"/>
      <c r="H222" s="105"/>
      <c r="I222" s="105"/>
      <c r="J222" s="105"/>
      <c r="K222" s="105"/>
      <c r="L222" s="105"/>
      <c r="M222" s="105"/>
      <c r="N222" s="105"/>
      <c r="O222" s="105"/>
      <c r="P222" s="105"/>
      <c r="Q222" s="105"/>
      <c r="R222" s="105"/>
      <c r="S222" s="105"/>
      <c r="T222" s="105"/>
      <c r="U222" s="105"/>
      <c r="V222" s="105"/>
      <c r="W222" s="105"/>
      <c r="X222" s="105"/>
      <c r="Y222" s="105"/>
    </row>
    <row r="223" spans="2:25" ht="24.95" customHeight="1" x14ac:dyDescent="0.25">
      <c r="B223" s="98">
        <v>215</v>
      </c>
      <c r="C223" s="104"/>
      <c r="D223" s="103"/>
      <c r="E223" s="11" t="str">
        <f t="shared" si="4"/>
        <v/>
      </c>
      <c r="F223" s="105"/>
      <c r="G223" s="105"/>
      <c r="H223" s="105"/>
      <c r="I223" s="105"/>
      <c r="J223" s="105"/>
      <c r="K223" s="105"/>
      <c r="L223" s="105"/>
      <c r="M223" s="105"/>
      <c r="N223" s="105"/>
      <c r="O223" s="105"/>
      <c r="P223" s="105"/>
      <c r="Q223" s="105"/>
      <c r="R223" s="105"/>
      <c r="S223" s="105"/>
      <c r="T223" s="105"/>
      <c r="U223" s="105"/>
      <c r="V223" s="105"/>
      <c r="W223" s="105"/>
      <c r="X223" s="105"/>
      <c r="Y223" s="105"/>
    </row>
    <row r="224" spans="2:25" ht="24.95" customHeight="1" x14ac:dyDescent="0.25">
      <c r="B224" s="98">
        <v>216</v>
      </c>
      <c r="C224" s="104"/>
      <c r="D224" s="103"/>
      <c r="E224" s="11" t="str">
        <f t="shared" si="4"/>
        <v/>
      </c>
      <c r="F224" s="105"/>
      <c r="G224" s="105"/>
      <c r="H224" s="105"/>
      <c r="I224" s="105"/>
      <c r="J224" s="105"/>
      <c r="K224" s="105"/>
      <c r="L224" s="105"/>
      <c r="M224" s="105"/>
      <c r="N224" s="105"/>
      <c r="O224" s="105"/>
      <c r="P224" s="105"/>
      <c r="Q224" s="105"/>
      <c r="R224" s="105"/>
      <c r="S224" s="105"/>
      <c r="T224" s="105"/>
      <c r="U224" s="105"/>
      <c r="V224" s="105"/>
      <c r="W224" s="105"/>
      <c r="X224" s="105"/>
      <c r="Y224" s="105"/>
    </row>
    <row r="225" spans="2:25" ht="24.95" customHeight="1" x14ac:dyDescent="0.25">
      <c r="B225" s="98">
        <v>217</v>
      </c>
      <c r="C225" s="104"/>
      <c r="D225" s="103"/>
      <c r="E225" s="11" t="str">
        <f t="shared" si="4"/>
        <v/>
      </c>
      <c r="F225" s="105"/>
      <c r="G225" s="105"/>
      <c r="H225" s="105"/>
      <c r="I225" s="105"/>
      <c r="J225" s="105"/>
      <c r="K225" s="105"/>
      <c r="L225" s="105"/>
      <c r="M225" s="105"/>
      <c r="N225" s="105"/>
      <c r="O225" s="105"/>
      <c r="P225" s="105"/>
      <c r="Q225" s="105"/>
      <c r="R225" s="105"/>
      <c r="S225" s="105"/>
      <c r="T225" s="105"/>
      <c r="U225" s="105"/>
      <c r="V225" s="105"/>
      <c r="W225" s="105"/>
      <c r="X225" s="105"/>
      <c r="Y225" s="105"/>
    </row>
    <row r="226" spans="2:25" ht="24.95" customHeight="1" x14ac:dyDescent="0.25">
      <c r="B226" s="98">
        <v>218</v>
      </c>
      <c r="C226" s="104"/>
      <c r="D226" s="103"/>
      <c r="E226" s="11" t="str">
        <f t="shared" si="4"/>
        <v/>
      </c>
      <c r="F226" s="105"/>
      <c r="G226" s="105"/>
      <c r="H226" s="105"/>
      <c r="I226" s="105"/>
      <c r="J226" s="105"/>
      <c r="K226" s="105"/>
      <c r="L226" s="105"/>
      <c r="M226" s="105"/>
      <c r="N226" s="105"/>
      <c r="O226" s="105"/>
      <c r="P226" s="105"/>
      <c r="Q226" s="105"/>
      <c r="R226" s="105"/>
      <c r="S226" s="105"/>
      <c r="T226" s="105"/>
      <c r="U226" s="105"/>
      <c r="V226" s="105"/>
      <c r="W226" s="105"/>
      <c r="X226" s="105"/>
      <c r="Y226" s="105"/>
    </row>
    <row r="227" spans="2:25" ht="24.95" customHeight="1" x14ac:dyDescent="0.25">
      <c r="B227" s="98">
        <v>219</v>
      </c>
      <c r="C227" s="104"/>
      <c r="D227" s="103"/>
      <c r="E227" s="11" t="str">
        <f t="shared" si="4"/>
        <v/>
      </c>
      <c r="F227" s="105"/>
      <c r="G227" s="105"/>
      <c r="H227" s="105"/>
      <c r="I227" s="105"/>
      <c r="J227" s="105"/>
      <c r="K227" s="105"/>
      <c r="L227" s="105"/>
      <c r="M227" s="105"/>
      <c r="N227" s="105"/>
      <c r="O227" s="105"/>
      <c r="P227" s="105"/>
      <c r="Q227" s="105"/>
      <c r="R227" s="105"/>
      <c r="S227" s="105"/>
      <c r="T227" s="105"/>
      <c r="U227" s="105"/>
      <c r="V227" s="105"/>
      <c r="W227" s="105"/>
      <c r="X227" s="105"/>
      <c r="Y227" s="105"/>
    </row>
    <row r="228" spans="2:25" ht="24.95" customHeight="1" x14ac:dyDescent="0.25">
      <c r="B228" s="98">
        <v>220</v>
      </c>
      <c r="C228" s="104"/>
      <c r="D228" s="103"/>
      <c r="E228" s="11" t="str">
        <f t="shared" si="4"/>
        <v/>
      </c>
      <c r="F228" s="105"/>
      <c r="G228" s="105"/>
      <c r="H228" s="105"/>
      <c r="I228" s="105"/>
      <c r="J228" s="105"/>
      <c r="K228" s="105"/>
      <c r="L228" s="105"/>
      <c r="M228" s="105"/>
      <c r="N228" s="105"/>
      <c r="O228" s="105"/>
      <c r="P228" s="105"/>
      <c r="Q228" s="105"/>
      <c r="R228" s="105"/>
      <c r="S228" s="105"/>
      <c r="T228" s="105"/>
      <c r="U228" s="105"/>
      <c r="V228" s="105"/>
      <c r="W228" s="105"/>
      <c r="X228" s="105"/>
      <c r="Y228" s="105"/>
    </row>
    <row r="229" spans="2:25" ht="24.95" customHeight="1" x14ac:dyDescent="0.25">
      <c r="B229" s="98">
        <v>221</v>
      </c>
      <c r="C229" s="104"/>
      <c r="D229" s="103"/>
      <c r="E229" s="11" t="str">
        <f t="shared" si="4"/>
        <v/>
      </c>
      <c r="F229" s="105"/>
      <c r="G229" s="105"/>
      <c r="H229" s="105"/>
      <c r="I229" s="105"/>
      <c r="J229" s="105"/>
      <c r="K229" s="105"/>
      <c r="L229" s="105"/>
      <c r="M229" s="105"/>
      <c r="N229" s="105"/>
      <c r="O229" s="105"/>
      <c r="P229" s="105"/>
      <c r="Q229" s="105"/>
      <c r="R229" s="105"/>
      <c r="S229" s="105"/>
      <c r="T229" s="105"/>
      <c r="U229" s="105"/>
      <c r="V229" s="105"/>
      <c r="W229" s="105"/>
      <c r="X229" s="105"/>
      <c r="Y229" s="105"/>
    </row>
    <row r="230" spans="2:25" ht="24.95" customHeight="1" x14ac:dyDescent="0.25">
      <c r="B230" s="98">
        <v>222</v>
      </c>
      <c r="C230" s="104"/>
      <c r="D230" s="103"/>
      <c r="E230" s="11" t="str">
        <f t="shared" si="4"/>
        <v/>
      </c>
      <c r="F230" s="105"/>
      <c r="G230" s="105"/>
      <c r="H230" s="105"/>
      <c r="I230" s="105"/>
      <c r="J230" s="105"/>
      <c r="K230" s="105"/>
      <c r="L230" s="105"/>
      <c r="M230" s="105"/>
      <c r="N230" s="105"/>
      <c r="O230" s="105"/>
      <c r="P230" s="105"/>
      <c r="Q230" s="105"/>
      <c r="R230" s="105"/>
      <c r="S230" s="105"/>
      <c r="T230" s="105"/>
      <c r="U230" s="105"/>
      <c r="V230" s="105"/>
      <c r="W230" s="105"/>
      <c r="X230" s="105"/>
      <c r="Y230" s="105"/>
    </row>
    <row r="231" spans="2:25" ht="24.95" customHeight="1" x14ac:dyDescent="0.25">
      <c r="B231" s="98">
        <v>223</v>
      </c>
      <c r="C231" s="104"/>
      <c r="D231" s="103"/>
      <c r="E231" s="11" t="str">
        <f t="shared" si="4"/>
        <v/>
      </c>
      <c r="F231" s="105"/>
      <c r="G231" s="105"/>
      <c r="H231" s="105"/>
      <c r="I231" s="105"/>
      <c r="J231" s="105"/>
      <c r="K231" s="105"/>
      <c r="L231" s="105"/>
      <c r="M231" s="105"/>
      <c r="N231" s="105"/>
      <c r="O231" s="105"/>
      <c r="P231" s="105"/>
      <c r="Q231" s="105"/>
      <c r="R231" s="105"/>
      <c r="S231" s="105"/>
      <c r="T231" s="105"/>
      <c r="U231" s="105"/>
      <c r="V231" s="105"/>
      <c r="W231" s="105"/>
      <c r="X231" s="105"/>
      <c r="Y231" s="105"/>
    </row>
    <row r="232" spans="2:25" ht="24.95" customHeight="1" x14ac:dyDescent="0.25">
      <c r="B232" s="98">
        <v>224</v>
      </c>
      <c r="C232" s="104"/>
      <c r="D232" s="103"/>
      <c r="E232" s="11" t="str">
        <f t="shared" si="4"/>
        <v/>
      </c>
      <c r="F232" s="105"/>
      <c r="G232" s="105"/>
      <c r="H232" s="105"/>
      <c r="I232" s="105"/>
      <c r="J232" s="105"/>
      <c r="K232" s="105"/>
      <c r="L232" s="105"/>
      <c r="M232" s="105"/>
      <c r="N232" s="105"/>
      <c r="O232" s="105"/>
      <c r="P232" s="105"/>
      <c r="Q232" s="105"/>
      <c r="R232" s="105"/>
      <c r="S232" s="105"/>
      <c r="T232" s="105"/>
      <c r="U232" s="105"/>
      <c r="V232" s="105"/>
      <c r="W232" s="105"/>
      <c r="X232" s="105"/>
      <c r="Y232" s="105"/>
    </row>
    <row r="233" spans="2:25" ht="24.95" customHeight="1" x14ac:dyDescent="0.25">
      <c r="B233" s="98">
        <v>225</v>
      </c>
      <c r="C233" s="104"/>
      <c r="D233" s="103"/>
      <c r="E233" s="11" t="str">
        <f t="shared" si="4"/>
        <v/>
      </c>
      <c r="F233" s="105"/>
      <c r="G233" s="105"/>
      <c r="H233" s="105"/>
      <c r="I233" s="105"/>
      <c r="J233" s="105"/>
      <c r="K233" s="105"/>
      <c r="L233" s="105"/>
      <c r="M233" s="105"/>
      <c r="N233" s="105"/>
      <c r="O233" s="105"/>
      <c r="P233" s="105"/>
      <c r="Q233" s="105"/>
      <c r="R233" s="105"/>
      <c r="S233" s="105"/>
      <c r="T233" s="105"/>
      <c r="U233" s="105"/>
      <c r="V233" s="105"/>
      <c r="W233" s="105"/>
      <c r="X233" s="105"/>
      <c r="Y233" s="105"/>
    </row>
    <row r="234" spans="2:25" ht="24.95" customHeight="1" x14ac:dyDescent="0.25">
      <c r="B234" s="98">
        <v>226</v>
      </c>
      <c r="C234" s="104"/>
      <c r="D234" s="103"/>
      <c r="E234" s="11" t="str">
        <f t="shared" si="4"/>
        <v/>
      </c>
      <c r="F234" s="105"/>
      <c r="G234" s="105"/>
      <c r="H234" s="105"/>
      <c r="I234" s="105"/>
      <c r="J234" s="105"/>
      <c r="K234" s="105"/>
      <c r="L234" s="105"/>
      <c r="M234" s="105"/>
      <c r="N234" s="105"/>
      <c r="O234" s="105"/>
      <c r="P234" s="105"/>
      <c r="Q234" s="105"/>
      <c r="R234" s="105"/>
      <c r="S234" s="105"/>
      <c r="T234" s="105"/>
      <c r="U234" s="105"/>
      <c r="V234" s="105"/>
      <c r="W234" s="105"/>
      <c r="X234" s="105"/>
      <c r="Y234" s="105"/>
    </row>
    <row r="235" spans="2:25" ht="24.95" customHeight="1" x14ac:dyDescent="0.25">
      <c r="B235" s="98">
        <v>227</v>
      </c>
      <c r="C235" s="104"/>
      <c r="D235" s="103"/>
      <c r="E235" s="11" t="str">
        <f t="shared" si="4"/>
        <v/>
      </c>
      <c r="F235" s="105"/>
      <c r="G235" s="105"/>
      <c r="H235" s="105"/>
      <c r="I235" s="105"/>
      <c r="J235" s="105"/>
      <c r="K235" s="105"/>
      <c r="L235" s="105"/>
      <c r="M235" s="105"/>
      <c r="N235" s="105"/>
      <c r="O235" s="105"/>
      <c r="P235" s="105"/>
      <c r="Q235" s="105"/>
      <c r="R235" s="105"/>
      <c r="S235" s="105"/>
      <c r="T235" s="105"/>
      <c r="U235" s="105"/>
      <c r="V235" s="105"/>
      <c r="W235" s="105"/>
      <c r="X235" s="105"/>
      <c r="Y235" s="105"/>
    </row>
    <row r="236" spans="2:25" ht="24.95" customHeight="1" x14ac:dyDescent="0.25">
      <c r="B236" s="98">
        <v>228</v>
      </c>
      <c r="C236" s="104"/>
      <c r="D236" s="103"/>
      <c r="E236" s="11" t="str">
        <f t="shared" si="4"/>
        <v/>
      </c>
      <c r="F236" s="105"/>
      <c r="G236" s="105"/>
      <c r="H236" s="105"/>
      <c r="I236" s="105"/>
      <c r="J236" s="105"/>
      <c r="K236" s="105"/>
      <c r="L236" s="105"/>
      <c r="M236" s="105"/>
      <c r="N236" s="105"/>
      <c r="O236" s="105"/>
      <c r="P236" s="105"/>
      <c r="Q236" s="105"/>
      <c r="R236" s="105"/>
      <c r="S236" s="105"/>
      <c r="T236" s="105"/>
      <c r="U236" s="105"/>
      <c r="V236" s="105"/>
      <c r="W236" s="105"/>
      <c r="X236" s="105"/>
      <c r="Y236" s="105"/>
    </row>
    <row r="237" spans="2:25" ht="24.95" customHeight="1" x14ac:dyDescent="0.25">
      <c r="B237" s="98">
        <v>229</v>
      </c>
      <c r="C237" s="104"/>
      <c r="D237" s="103"/>
      <c r="E237" s="11" t="str">
        <f t="shared" si="4"/>
        <v/>
      </c>
      <c r="F237" s="105"/>
      <c r="G237" s="105"/>
      <c r="H237" s="105"/>
      <c r="I237" s="105"/>
      <c r="J237" s="105"/>
      <c r="K237" s="105"/>
      <c r="L237" s="105"/>
      <c r="M237" s="105"/>
      <c r="N237" s="105"/>
      <c r="O237" s="105"/>
      <c r="P237" s="105"/>
      <c r="Q237" s="105"/>
      <c r="R237" s="105"/>
      <c r="S237" s="105"/>
      <c r="T237" s="105"/>
      <c r="U237" s="105"/>
      <c r="V237" s="105"/>
      <c r="W237" s="105"/>
      <c r="X237" s="105"/>
      <c r="Y237" s="105"/>
    </row>
    <row r="238" spans="2:25" ht="24.95" customHeight="1" x14ac:dyDescent="0.25">
      <c r="B238" s="98">
        <v>230</v>
      </c>
      <c r="C238" s="104"/>
      <c r="D238" s="103"/>
      <c r="E238" s="11" t="str">
        <f t="shared" si="4"/>
        <v/>
      </c>
      <c r="F238" s="105"/>
      <c r="G238" s="105"/>
      <c r="H238" s="105"/>
      <c r="I238" s="105"/>
      <c r="J238" s="105"/>
      <c r="K238" s="105"/>
      <c r="L238" s="105"/>
      <c r="M238" s="105"/>
      <c r="N238" s="105"/>
      <c r="O238" s="105"/>
      <c r="P238" s="105"/>
      <c r="Q238" s="105"/>
      <c r="R238" s="105"/>
      <c r="S238" s="105"/>
      <c r="T238" s="105"/>
      <c r="U238" s="105"/>
      <c r="V238" s="105"/>
      <c r="W238" s="105"/>
      <c r="X238" s="105"/>
      <c r="Y238" s="105"/>
    </row>
    <row r="239" spans="2:25" ht="24.95" customHeight="1" x14ac:dyDescent="0.25">
      <c r="B239" s="98">
        <v>231</v>
      </c>
      <c r="C239" s="104"/>
      <c r="D239" s="103"/>
      <c r="E239" s="11" t="str">
        <f t="shared" si="4"/>
        <v/>
      </c>
      <c r="F239" s="105"/>
      <c r="G239" s="105"/>
      <c r="H239" s="105"/>
      <c r="I239" s="105"/>
      <c r="J239" s="105"/>
      <c r="K239" s="105"/>
      <c r="L239" s="105"/>
      <c r="M239" s="105"/>
      <c r="N239" s="105"/>
      <c r="O239" s="105"/>
      <c r="P239" s="105"/>
      <c r="Q239" s="105"/>
      <c r="R239" s="105"/>
      <c r="S239" s="105"/>
      <c r="T239" s="105"/>
      <c r="U239" s="105"/>
      <c r="V239" s="105"/>
      <c r="W239" s="105"/>
      <c r="X239" s="105"/>
      <c r="Y239" s="105"/>
    </row>
    <row r="240" spans="2:25" ht="24.95" customHeight="1" x14ac:dyDescent="0.25">
      <c r="B240" s="98">
        <v>232</v>
      </c>
      <c r="C240" s="104"/>
      <c r="D240" s="103"/>
      <c r="E240" s="11" t="str">
        <f t="shared" si="4"/>
        <v/>
      </c>
      <c r="F240" s="105"/>
      <c r="G240" s="105"/>
      <c r="H240" s="105"/>
      <c r="I240" s="105"/>
      <c r="J240" s="105"/>
      <c r="K240" s="105"/>
      <c r="L240" s="105"/>
      <c r="M240" s="105"/>
      <c r="N240" s="105"/>
      <c r="O240" s="105"/>
      <c r="P240" s="105"/>
      <c r="Q240" s="105"/>
      <c r="R240" s="105"/>
      <c r="S240" s="105"/>
      <c r="T240" s="105"/>
      <c r="U240" s="105"/>
      <c r="V240" s="105"/>
      <c r="W240" s="105"/>
      <c r="X240" s="105"/>
      <c r="Y240" s="105"/>
    </row>
    <row r="241" spans="2:25" ht="24.95" customHeight="1" x14ac:dyDescent="0.25">
      <c r="B241" s="98">
        <v>233</v>
      </c>
      <c r="C241" s="104"/>
      <c r="D241" s="103"/>
      <c r="E241" s="11" t="str">
        <f t="shared" si="4"/>
        <v/>
      </c>
      <c r="F241" s="105"/>
      <c r="G241" s="105"/>
      <c r="H241" s="105"/>
      <c r="I241" s="105"/>
      <c r="J241" s="105"/>
      <c r="K241" s="105"/>
      <c r="L241" s="105"/>
      <c r="M241" s="105"/>
      <c r="N241" s="105"/>
      <c r="O241" s="105"/>
      <c r="P241" s="105"/>
      <c r="Q241" s="105"/>
      <c r="R241" s="105"/>
      <c r="S241" s="105"/>
      <c r="T241" s="105"/>
      <c r="U241" s="105"/>
      <c r="V241" s="105"/>
      <c r="W241" s="105"/>
      <c r="X241" s="105"/>
      <c r="Y241" s="105"/>
    </row>
    <row r="242" spans="2:25" ht="24.95" customHeight="1" x14ac:dyDescent="0.25">
      <c r="B242" s="98">
        <v>234</v>
      </c>
      <c r="C242" s="104"/>
      <c r="D242" s="103"/>
      <c r="E242" s="11" t="str">
        <f t="shared" si="4"/>
        <v/>
      </c>
      <c r="F242" s="105"/>
      <c r="G242" s="105"/>
      <c r="H242" s="105"/>
      <c r="I242" s="105"/>
      <c r="J242" s="105"/>
      <c r="K242" s="105"/>
      <c r="L242" s="105"/>
      <c r="M242" s="105"/>
      <c r="N242" s="105"/>
      <c r="O242" s="105"/>
      <c r="P242" s="105"/>
      <c r="Q242" s="105"/>
      <c r="R242" s="105"/>
      <c r="S242" s="105"/>
      <c r="T242" s="105"/>
      <c r="U242" s="105"/>
      <c r="V242" s="105"/>
      <c r="W242" s="105"/>
      <c r="X242" s="105"/>
      <c r="Y242" s="105"/>
    </row>
    <row r="243" spans="2:25" ht="24.95" customHeight="1" x14ac:dyDescent="0.25">
      <c r="B243" s="98">
        <v>235</v>
      </c>
      <c r="C243" s="104"/>
      <c r="D243" s="103"/>
      <c r="E243" s="11" t="str">
        <f t="shared" si="4"/>
        <v/>
      </c>
      <c r="F243" s="105"/>
      <c r="G243" s="105"/>
      <c r="H243" s="105"/>
      <c r="I243" s="105"/>
      <c r="J243" s="105"/>
      <c r="K243" s="105"/>
      <c r="L243" s="105"/>
      <c r="M243" s="105"/>
      <c r="N243" s="105"/>
      <c r="O243" s="105"/>
      <c r="P243" s="105"/>
      <c r="Q243" s="105"/>
      <c r="R243" s="105"/>
      <c r="S243" s="105"/>
      <c r="T243" s="105"/>
      <c r="U243" s="105"/>
      <c r="V243" s="105"/>
      <c r="W243" s="105"/>
      <c r="X243" s="105"/>
      <c r="Y243" s="105"/>
    </row>
    <row r="244" spans="2:25" ht="24.95" customHeight="1" x14ac:dyDescent="0.25">
      <c r="B244" s="98">
        <v>236</v>
      </c>
      <c r="C244" s="104"/>
      <c r="D244" s="103"/>
      <c r="E244" s="11" t="str">
        <f t="shared" si="4"/>
        <v/>
      </c>
      <c r="F244" s="105"/>
      <c r="G244" s="105"/>
      <c r="H244" s="105"/>
      <c r="I244" s="105"/>
      <c r="J244" s="105"/>
      <c r="K244" s="105"/>
      <c r="L244" s="105"/>
      <c r="M244" s="105"/>
      <c r="N244" s="105"/>
      <c r="O244" s="105"/>
      <c r="P244" s="105"/>
      <c r="Q244" s="105"/>
      <c r="R244" s="105"/>
      <c r="S244" s="105"/>
      <c r="T244" s="105"/>
      <c r="U244" s="105"/>
      <c r="V244" s="105"/>
      <c r="W244" s="105"/>
      <c r="X244" s="105"/>
      <c r="Y244" s="105"/>
    </row>
    <row r="245" spans="2:25" ht="24.95" customHeight="1" x14ac:dyDescent="0.25">
      <c r="B245" s="98">
        <v>237</v>
      </c>
      <c r="C245" s="104"/>
      <c r="D245" s="103"/>
      <c r="E245" s="11" t="str">
        <f t="shared" si="4"/>
        <v/>
      </c>
      <c r="F245" s="105"/>
      <c r="G245" s="105"/>
      <c r="H245" s="105"/>
      <c r="I245" s="105"/>
      <c r="J245" s="105"/>
      <c r="K245" s="105"/>
      <c r="L245" s="105"/>
      <c r="M245" s="105"/>
      <c r="N245" s="105"/>
      <c r="O245" s="105"/>
      <c r="P245" s="105"/>
      <c r="Q245" s="105"/>
      <c r="R245" s="105"/>
      <c r="S245" s="105"/>
      <c r="T245" s="105"/>
      <c r="U245" s="105"/>
      <c r="V245" s="105"/>
      <c r="W245" s="105"/>
      <c r="X245" s="105"/>
      <c r="Y245" s="105"/>
    </row>
    <row r="246" spans="2:25" ht="24.95" customHeight="1" x14ac:dyDescent="0.25">
      <c r="B246" s="98">
        <v>238</v>
      </c>
      <c r="C246" s="104"/>
      <c r="D246" s="103"/>
      <c r="E246" s="11" t="str">
        <f t="shared" si="4"/>
        <v/>
      </c>
      <c r="F246" s="105"/>
      <c r="G246" s="105"/>
      <c r="H246" s="105"/>
      <c r="I246" s="105"/>
      <c r="J246" s="105"/>
      <c r="K246" s="105"/>
      <c r="L246" s="105"/>
      <c r="M246" s="105"/>
      <c r="N246" s="105"/>
      <c r="O246" s="105"/>
      <c r="P246" s="105"/>
      <c r="Q246" s="105"/>
      <c r="R246" s="105"/>
      <c r="S246" s="105"/>
      <c r="T246" s="105"/>
      <c r="U246" s="105"/>
      <c r="V246" s="105"/>
      <c r="W246" s="105"/>
      <c r="X246" s="105"/>
      <c r="Y246" s="105"/>
    </row>
    <row r="247" spans="2:25" ht="24.95" customHeight="1" x14ac:dyDescent="0.25">
      <c r="B247" s="98">
        <v>239</v>
      </c>
      <c r="C247" s="104"/>
      <c r="D247" s="103"/>
      <c r="E247" s="11" t="str">
        <f t="shared" si="4"/>
        <v/>
      </c>
      <c r="F247" s="105"/>
      <c r="G247" s="105"/>
      <c r="H247" s="105"/>
      <c r="I247" s="105"/>
      <c r="J247" s="105"/>
      <c r="K247" s="105"/>
      <c r="L247" s="105"/>
      <c r="M247" s="105"/>
      <c r="N247" s="105"/>
      <c r="O247" s="105"/>
      <c r="P247" s="105"/>
      <c r="Q247" s="105"/>
      <c r="R247" s="105"/>
      <c r="S247" s="105"/>
      <c r="T247" s="105"/>
      <c r="U247" s="105"/>
      <c r="V247" s="105"/>
      <c r="W247" s="105"/>
      <c r="X247" s="105"/>
      <c r="Y247" s="105"/>
    </row>
    <row r="248" spans="2:25" ht="24.95" customHeight="1" x14ac:dyDescent="0.25">
      <c r="B248" s="98">
        <v>240</v>
      </c>
      <c r="C248" s="104"/>
      <c r="D248" s="103"/>
      <c r="E248" s="11" t="str">
        <f t="shared" si="4"/>
        <v/>
      </c>
      <c r="F248" s="105"/>
      <c r="G248" s="105"/>
      <c r="H248" s="105"/>
      <c r="I248" s="105"/>
      <c r="J248" s="105"/>
      <c r="K248" s="105"/>
      <c r="L248" s="105"/>
      <c r="M248" s="105"/>
      <c r="N248" s="105"/>
      <c r="O248" s="105"/>
      <c r="P248" s="105"/>
      <c r="Q248" s="105"/>
      <c r="R248" s="105"/>
      <c r="S248" s="105"/>
      <c r="T248" s="105"/>
      <c r="U248" s="105"/>
      <c r="V248" s="105"/>
      <c r="W248" s="105"/>
      <c r="X248" s="105"/>
      <c r="Y248" s="105"/>
    </row>
    <row r="249" spans="2:25" ht="24.95" customHeight="1" x14ac:dyDescent="0.25">
      <c r="B249" s="98">
        <v>241</v>
      </c>
      <c r="C249" s="104"/>
      <c r="D249" s="103"/>
      <c r="E249" s="11" t="str">
        <f t="shared" si="4"/>
        <v/>
      </c>
      <c r="F249" s="105"/>
      <c r="G249" s="105"/>
      <c r="H249" s="105"/>
      <c r="I249" s="105"/>
      <c r="J249" s="105"/>
      <c r="K249" s="105"/>
      <c r="L249" s="105"/>
      <c r="M249" s="105"/>
      <c r="N249" s="105"/>
      <c r="O249" s="105"/>
      <c r="P249" s="105"/>
      <c r="Q249" s="105"/>
      <c r="R249" s="105"/>
      <c r="S249" s="105"/>
      <c r="T249" s="105"/>
      <c r="U249" s="105"/>
      <c r="V249" s="105"/>
      <c r="W249" s="105"/>
      <c r="X249" s="105"/>
      <c r="Y249" s="105"/>
    </row>
    <row r="250" spans="2:25" ht="24.95" customHeight="1" x14ac:dyDescent="0.25">
      <c r="B250" s="98">
        <v>242</v>
      </c>
      <c r="C250" s="104"/>
      <c r="D250" s="103"/>
      <c r="E250" s="11" t="str">
        <f t="shared" si="4"/>
        <v/>
      </c>
      <c r="F250" s="105"/>
      <c r="G250" s="105"/>
      <c r="H250" s="105"/>
      <c r="I250" s="105"/>
      <c r="J250" s="105"/>
      <c r="K250" s="105"/>
      <c r="L250" s="105"/>
      <c r="M250" s="105"/>
      <c r="N250" s="105"/>
      <c r="O250" s="105"/>
      <c r="P250" s="105"/>
      <c r="Q250" s="105"/>
      <c r="R250" s="105"/>
      <c r="S250" s="105"/>
      <c r="T250" s="105"/>
      <c r="U250" s="105"/>
      <c r="V250" s="105"/>
      <c r="W250" s="105"/>
      <c r="X250" s="105"/>
      <c r="Y250" s="105"/>
    </row>
    <row r="251" spans="2:25" ht="24.95" customHeight="1" x14ac:dyDescent="0.25">
      <c r="B251" s="98">
        <v>243</v>
      </c>
      <c r="C251" s="104"/>
      <c r="D251" s="103"/>
      <c r="E251" s="11" t="str">
        <f t="shared" si="4"/>
        <v/>
      </c>
      <c r="F251" s="105"/>
      <c r="G251" s="105"/>
      <c r="H251" s="105"/>
      <c r="I251" s="105"/>
      <c r="J251" s="105"/>
      <c r="K251" s="105"/>
      <c r="L251" s="105"/>
      <c r="M251" s="105"/>
      <c r="N251" s="105"/>
      <c r="O251" s="105"/>
      <c r="P251" s="105"/>
      <c r="Q251" s="105"/>
      <c r="R251" s="105"/>
      <c r="S251" s="105"/>
      <c r="T251" s="105"/>
      <c r="U251" s="105"/>
      <c r="V251" s="105"/>
      <c r="W251" s="105"/>
      <c r="X251" s="105"/>
      <c r="Y251" s="105"/>
    </row>
    <row r="252" spans="2:25" ht="24.95" customHeight="1" x14ac:dyDescent="0.25">
      <c r="B252" s="98">
        <v>244</v>
      </c>
      <c r="C252" s="104"/>
      <c r="D252" s="103"/>
      <c r="E252" s="11" t="str">
        <f t="shared" si="4"/>
        <v/>
      </c>
      <c r="F252" s="105"/>
      <c r="G252" s="105"/>
      <c r="H252" s="105"/>
      <c r="I252" s="105"/>
      <c r="J252" s="105"/>
      <c r="K252" s="105"/>
      <c r="L252" s="105"/>
      <c r="M252" s="105"/>
      <c r="N252" s="105"/>
      <c r="O252" s="105"/>
      <c r="P252" s="105"/>
      <c r="Q252" s="105"/>
      <c r="R252" s="105"/>
      <c r="S252" s="105"/>
      <c r="T252" s="105"/>
      <c r="U252" s="105"/>
      <c r="V252" s="105"/>
      <c r="W252" s="105"/>
      <c r="X252" s="105"/>
      <c r="Y252" s="105"/>
    </row>
    <row r="253" spans="2:25" ht="24.95" customHeight="1" x14ac:dyDescent="0.25">
      <c r="B253" s="98">
        <v>245</v>
      </c>
      <c r="C253" s="104"/>
      <c r="D253" s="103"/>
      <c r="E253" s="11" t="str">
        <f t="shared" si="4"/>
        <v/>
      </c>
      <c r="F253" s="105"/>
      <c r="G253" s="105"/>
      <c r="H253" s="105"/>
      <c r="I253" s="105"/>
      <c r="J253" s="105"/>
      <c r="K253" s="105"/>
      <c r="L253" s="105"/>
      <c r="M253" s="105"/>
      <c r="N253" s="105"/>
      <c r="O253" s="105"/>
      <c r="P253" s="105"/>
      <c r="Q253" s="105"/>
      <c r="R253" s="105"/>
      <c r="S253" s="105"/>
      <c r="T253" s="105"/>
      <c r="U253" s="105"/>
      <c r="V253" s="105"/>
      <c r="W253" s="105"/>
      <c r="X253" s="105"/>
      <c r="Y253" s="105"/>
    </row>
    <row r="254" spans="2:25" ht="24.95" customHeight="1" x14ac:dyDescent="0.25">
      <c r="B254" s="98">
        <v>246</v>
      </c>
      <c r="C254" s="104"/>
      <c r="D254" s="103"/>
      <c r="E254" s="11" t="str">
        <f t="shared" si="4"/>
        <v/>
      </c>
      <c r="F254" s="105"/>
      <c r="G254" s="105"/>
      <c r="H254" s="105"/>
      <c r="I254" s="105"/>
      <c r="J254" s="105"/>
      <c r="K254" s="105"/>
      <c r="L254" s="105"/>
      <c r="M254" s="105"/>
      <c r="N254" s="105"/>
      <c r="O254" s="105"/>
      <c r="P254" s="105"/>
      <c r="Q254" s="105"/>
      <c r="R254" s="105"/>
      <c r="S254" s="105"/>
      <c r="T254" s="105"/>
      <c r="U254" s="105"/>
      <c r="V254" s="105"/>
      <c r="W254" s="105"/>
      <c r="X254" s="105"/>
      <c r="Y254" s="105"/>
    </row>
    <row r="255" spans="2:25" ht="24.95" customHeight="1" x14ac:dyDescent="0.25">
      <c r="B255" s="98">
        <v>247</v>
      </c>
      <c r="C255" s="104"/>
      <c r="D255" s="103"/>
      <c r="E255" s="11" t="str">
        <f t="shared" si="4"/>
        <v/>
      </c>
      <c r="F255" s="105"/>
      <c r="G255" s="105"/>
      <c r="H255" s="105"/>
      <c r="I255" s="105"/>
      <c r="J255" s="105"/>
      <c r="K255" s="105"/>
      <c r="L255" s="105"/>
      <c r="M255" s="105"/>
      <c r="N255" s="105"/>
      <c r="O255" s="105"/>
      <c r="P255" s="105"/>
      <c r="Q255" s="105"/>
      <c r="R255" s="105"/>
      <c r="S255" s="105"/>
      <c r="T255" s="105"/>
      <c r="U255" s="105"/>
      <c r="V255" s="105"/>
      <c r="W255" s="105"/>
      <c r="X255" s="105"/>
      <c r="Y255" s="105"/>
    </row>
    <row r="256" spans="2:25" ht="24.95" customHeight="1" x14ac:dyDescent="0.25">
      <c r="B256" s="98">
        <v>248</v>
      </c>
      <c r="C256" s="104"/>
      <c r="D256" s="103"/>
      <c r="E256" s="11" t="str">
        <f t="shared" si="4"/>
        <v/>
      </c>
      <c r="F256" s="105"/>
      <c r="G256" s="105"/>
      <c r="H256" s="105"/>
      <c r="I256" s="105"/>
      <c r="J256" s="105"/>
      <c r="K256" s="105"/>
      <c r="L256" s="105"/>
      <c r="M256" s="105"/>
      <c r="N256" s="105"/>
      <c r="O256" s="105"/>
      <c r="P256" s="105"/>
      <c r="Q256" s="105"/>
      <c r="R256" s="105"/>
      <c r="S256" s="105"/>
      <c r="T256" s="105"/>
      <c r="U256" s="105"/>
      <c r="V256" s="105"/>
      <c r="W256" s="105"/>
      <c r="X256" s="105"/>
      <c r="Y256" s="105"/>
    </row>
    <row r="257" spans="2:25" ht="24.95" customHeight="1" x14ac:dyDescent="0.25">
      <c r="B257" s="98">
        <v>249</v>
      </c>
      <c r="C257" s="104"/>
      <c r="D257" s="103"/>
      <c r="E257" s="11" t="str">
        <f t="shared" si="4"/>
        <v/>
      </c>
      <c r="F257" s="105"/>
      <c r="G257" s="105"/>
      <c r="H257" s="105"/>
      <c r="I257" s="105"/>
      <c r="J257" s="105"/>
      <c r="K257" s="105"/>
      <c r="L257" s="105"/>
      <c r="M257" s="105"/>
      <c r="N257" s="105"/>
      <c r="O257" s="105"/>
      <c r="P257" s="105"/>
      <c r="Q257" s="105"/>
      <c r="R257" s="105"/>
      <c r="S257" s="105"/>
      <c r="T257" s="105"/>
      <c r="U257" s="105"/>
      <c r="V257" s="105"/>
      <c r="W257" s="105"/>
      <c r="X257" s="105"/>
      <c r="Y257" s="105"/>
    </row>
    <row r="258" spans="2:25" ht="24.95" customHeight="1" x14ac:dyDescent="0.25">
      <c r="B258" s="98">
        <v>250</v>
      </c>
      <c r="C258" s="104"/>
      <c r="D258" s="103"/>
      <c r="E258" s="11" t="str">
        <f t="shared" si="4"/>
        <v/>
      </c>
      <c r="F258" s="105"/>
      <c r="G258" s="105"/>
      <c r="H258" s="105"/>
      <c r="I258" s="105"/>
      <c r="J258" s="105"/>
      <c r="K258" s="105"/>
      <c r="L258" s="105"/>
      <c r="M258" s="105"/>
      <c r="N258" s="105"/>
      <c r="O258" s="105"/>
      <c r="P258" s="105"/>
      <c r="Q258" s="105"/>
      <c r="R258" s="105"/>
      <c r="S258" s="105"/>
      <c r="T258" s="105"/>
      <c r="U258" s="105"/>
      <c r="V258" s="105"/>
      <c r="W258" s="105"/>
      <c r="X258" s="105"/>
      <c r="Y258" s="105"/>
    </row>
    <row r="259" spans="2:25" ht="24.95" customHeight="1" x14ac:dyDescent="0.25">
      <c r="B259" s="98">
        <v>251</v>
      </c>
      <c r="C259" s="104"/>
      <c r="D259" s="103"/>
      <c r="E259" s="11" t="str">
        <f t="shared" si="4"/>
        <v/>
      </c>
      <c r="F259" s="105"/>
      <c r="G259" s="105"/>
      <c r="H259" s="105"/>
      <c r="I259" s="105"/>
      <c r="J259" s="105"/>
      <c r="K259" s="105"/>
      <c r="L259" s="105"/>
      <c r="M259" s="105"/>
      <c r="N259" s="105"/>
      <c r="O259" s="105"/>
      <c r="P259" s="105"/>
      <c r="Q259" s="105"/>
      <c r="R259" s="105"/>
      <c r="S259" s="105"/>
      <c r="T259" s="105"/>
      <c r="U259" s="105"/>
      <c r="V259" s="105"/>
      <c r="W259" s="105"/>
      <c r="X259" s="105"/>
      <c r="Y259" s="105"/>
    </row>
    <row r="260" spans="2:25" ht="24.95" customHeight="1" x14ac:dyDescent="0.25">
      <c r="B260" s="98">
        <v>252</v>
      </c>
      <c r="C260" s="104"/>
      <c r="D260" s="103"/>
      <c r="E260" s="11" t="str">
        <f t="shared" si="4"/>
        <v/>
      </c>
      <c r="F260" s="105"/>
      <c r="G260" s="105"/>
      <c r="H260" s="105"/>
      <c r="I260" s="105"/>
      <c r="J260" s="105"/>
      <c r="K260" s="105"/>
      <c r="L260" s="105"/>
      <c r="M260" s="105"/>
      <c r="N260" s="105"/>
      <c r="O260" s="105"/>
      <c r="P260" s="105"/>
      <c r="Q260" s="105"/>
      <c r="R260" s="105"/>
      <c r="S260" s="105"/>
      <c r="T260" s="105"/>
      <c r="U260" s="105"/>
      <c r="V260" s="105"/>
      <c r="W260" s="105"/>
      <c r="X260" s="105"/>
      <c r="Y260" s="105"/>
    </row>
    <row r="261" spans="2:25" ht="24.95" customHeight="1" x14ac:dyDescent="0.25">
      <c r="B261" s="98">
        <v>253</v>
      </c>
      <c r="C261" s="104"/>
      <c r="D261" s="103"/>
      <c r="E261" s="11" t="str">
        <f t="shared" si="4"/>
        <v/>
      </c>
      <c r="F261" s="105"/>
      <c r="G261" s="105"/>
      <c r="H261" s="105"/>
      <c r="I261" s="105"/>
      <c r="J261" s="105"/>
      <c r="K261" s="105"/>
      <c r="L261" s="105"/>
      <c r="M261" s="105"/>
      <c r="N261" s="105"/>
      <c r="O261" s="105"/>
      <c r="P261" s="105"/>
      <c r="Q261" s="105"/>
      <c r="R261" s="105"/>
      <c r="S261" s="105"/>
      <c r="T261" s="105"/>
      <c r="U261" s="105"/>
      <c r="V261" s="105"/>
      <c r="W261" s="105"/>
      <c r="X261" s="105"/>
      <c r="Y261" s="105"/>
    </row>
    <row r="262" spans="2:25" ht="24.95" customHeight="1" x14ac:dyDescent="0.25">
      <c r="B262" s="98">
        <v>254</v>
      </c>
      <c r="C262" s="104"/>
      <c r="D262" s="103"/>
      <c r="E262" s="11" t="str">
        <f t="shared" si="4"/>
        <v/>
      </c>
      <c r="F262" s="105"/>
      <c r="G262" s="105"/>
      <c r="H262" s="105"/>
      <c r="I262" s="105"/>
      <c r="J262" s="105"/>
      <c r="K262" s="105"/>
      <c r="L262" s="105"/>
      <c r="M262" s="105"/>
      <c r="N262" s="105"/>
      <c r="O262" s="105"/>
      <c r="P262" s="105"/>
      <c r="Q262" s="105"/>
      <c r="R262" s="105"/>
      <c r="S262" s="105"/>
      <c r="T262" s="105"/>
      <c r="U262" s="105"/>
      <c r="V262" s="105"/>
      <c r="W262" s="105"/>
      <c r="X262" s="105"/>
      <c r="Y262" s="105"/>
    </row>
    <row r="263" spans="2:25" ht="24.95" customHeight="1" x14ac:dyDescent="0.25">
      <c r="B263" s="98">
        <v>255</v>
      </c>
      <c r="C263" s="104"/>
      <c r="D263" s="103"/>
      <c r="E263" s="11" t="str">
        <f t="shared" si="4"/>
        <v/>
      </c>
      <c r="F263" s="105"/>
      <c r="G263" s="105"/>
      <c r="H263" s="105"/>
      <c r="I263" s="105"/>
      <c r="J263" s="105"/>
      <c r="K263" s="105"/>
      <c r="L263" s="105"/>
      <c r="M263" s="105"/>
      <c r="N263" s="105"/>
      <c r="O263" s="105"/>
      <c r="P263" s="105"/>
      <c r="Q263" s="105"/>
      <c r="R263" s="105"/>
      <c r="S263" s="105"/>
      <c r="T263" s="105"/>
      <c r="U263" s="105"/>
      <c r="V263" s="105"/>
      <c r="W263" s="105"/>
      <c r="X263" s="105"/>
      <c r="Y263" s="105"/>
    </row>
    <row r="264" spans="2:25" ht="24.95" customHeight="1" x14ac:dyDescent="0.25">
      <c r="B264" s="98">
        <v>256</v>
      </c>
      <c r="C264" s="104"/>
      <c r="D264" s="103"/>
      <c r="E264" s="11" t="str">
        <f t="shared" si="4"/>
        <v/>
      </c>
      <c r="F264" s="105"/>
      <c r="G264" s="105"/>
      <c r="H264" s="105"/>
      <c r="I264" s="105"/>
      <c r="J264" s="105"/>
      <c r="K264" s="105"/>
      <c r="L264" s="105"/>
      <c r="M264" s="105"/>
      <c r="N264" s="105"/>
      <c r="O264" s="105"/>
      <c r="P264" s="105"/>
      <c r="Q264" s="105"/>
      <c r="R264" s="105"/>
      <c r="S264" s="105"/>
      <c r="T264" s="105"/>
      <c r="U264" s="105"/>
      <c r="V264" s="105"/>
      <c r="W264" s="105"/>
      <c r="X264" s="105"/>
      <c r="Y264" s="105"/>
    </row>
    <row r="265" spans="2:25" ht="24.95" customHeight="1" x14ac:dyDescent="0.25">
      <c r="B265" s="98">
        <v>257</v>
      </c>
      <c r="C265" s="104"/>
      <c r="D265" s="103"/>
      <c r="E265" s="11" t="str">
        <f t="shared" si="4"/>
        <v/>
      </c>
      <c r="F265" s="105"/>
      <c r="G265" s="105"/>
      <c r="H265" s="105"/>
      <c r="I265" s="105"/>
      <c r="J265" s="105"/>
      <c r="K265" s="105"/>
      <c r="L265" s="105"/>
      <c r="M265" s="105"/>
      <c r="N265" s="105"/>
      <c r="O265" s="105"/>
      <c r="P265" s="105"/>
      <c r="Q265" s="105"/>
      <c r="R265" s="105"/>
      <c r="S265" s="105"/>
      <c r="T265" s="105"/>
      <c r="U265" s="105"/>
      <c r="V265" s="105"/>
      <c r="W265" s="105"/>
      <c r="X265" s="105"/>
      <c r="Y265" s="105"/>
    </row>
    <row r="266" spans="2:25" ht="24.95" customHeight="1" x14ac:dyDescent="0.25">
      <c r="B266" s="98">
        <v>258</v>
      </c>
      <c r="C266" s="104"/>
      <c r="D266" s="103"/>
      <c r="E266" s="11" t="str">
        <f t="shared" si="4"/>
        <v/>
      </c>
      <c r="F266" s="105"/>
      <c r="G266" s="105"/>
      <c r="H266" s="105"/>
      <c r="I266" s="105"/>
      <c r="J266" s="105"/>
      <c r="K266" s="105"/>
      <c r="L266" s="105"/>
      <c r="M266" s="105"/>
      <c r="N266" s="105"/>
      <c r="O266" s="105"/>
      <c r="P266" s="105"/>
      <c r="Q266" s="105"/>
      <c r="R266" s="105"/>
      <c r="S266" s="105"/>
      <c r="T266" s="105"/>
      <c r="U266" s="105"/>
      <c r="V266" s="105"/>
      <c r="W266" s="105"/>
      <c r="X266" s="105"/>
      <c r="Y266" s="105"/>
    </row>
    <row r="267" spans="2:25" ht="24.95" customHeight="1" x14ac:dyDescent="0.25">
      <c r="B267" s="98">
        <v>259</v>
      </c>
      <c r="C267" s="104"/>
      <c r="D267" s="103"/>
      <c r="E267" s="11" t="str">
        <f t="shared" si="4"/>
        <v/>
      </c>
      <c r="F267" s="105"/>
      <c r="G267" s="105"/>
      <c r="H267" s="105"/>
      <c r="I267" s="105"/>
      <c r="J267" s="105"/>
      <c r="K267" s="105"/>
      <c r="L267" s="105"/>
      <c r="M267" s="105"/>
      <c r="N267" s="105"/>
      <c r="O267" s="105"/>
      <c r="P267" s="105"/>
      <c r="Q267" s="105"/>
      <c r="R267" s="105"/>
      <c r="S267" s="105"/>
      <c r="T267" s="105"/>
      <c r="U267" s="105"/>
      <c r="V267" s="105"/>
      <c r="W267" s="105"/>
      <c r="X267" s="105"/>
      <c r="Y267" s="105"/>
    </row>
    <row r="268" spans="2:25" ht="24.95" customHeight="1" x14ac:dyDescent="0.25">
      <c r="B268" s="98">
        <v>260</v>
      </c>
      <c r="C268" s="104"/>
      <c r="D268" s="103"/>
      <c r="E268" s="11" t="str">
        <f t="shared" si="4"/>
        <v/>
      </c>
      <c r="F268" s="105"/>
      <c r="G268" s="105"/>
      <c r="H268" s="105"/>
      <c r="I268" s="105"/>
      <c r="J268" s="105"/>
      <c r="K268" s="105"/>
      <c r="L268" s="105"/>
      <c r="M268" s="105"/>
      <c r="N268" s="105"/>
      <c r="O268" s="105"/>
      <c r="P268" s="105"/>
      <c r="Q268" s="105"/>
      <c r="R268" s="105"/>
      <c r="S268" s="105"/>
      <c r="T268" s="105"/>
      <c r="U268" s="105"/>
      <c r="V268" s="105"/>
      <c r="W268" s="105"/>
      <c r="X268" s="105"/>
      <c r="Y268" s="105"/>
    </row>
    <row r="269" spans="2:25" ht="24.95" customHeight="1" x14ac:dyDescent="0.25">
      <c r="B269" s="98">
        <v>261</v>
      </c>
      <c r="C269" s="104"/>
      <c r="D269" s="103"/>
      <c r="E269" s="11" t="str">
        <f t="shared" si="4"/>
        <v/>
      </c>
      <c r="F269" s="105"/>
      <c r="G269" s="105"/>
      <c r="H269" s="105"/>
      <c r="I269" s="105"/>
      <c r="J269" s="105"/>
      <c r="K269" s="105"/>
      <c r="L269" s="105"/>
      <c r="M269" s="105"/>
      <c r="N269" s="105"/>
      <c r="O269" s="105"/>
      <c r="P269" s="105"/>
      <c r="Q269" s="105"/>
      <c r="R269" s="105"/>
      <c r="S269" s="105"/>
      <c r="T269" s="105"/>
      <c r="U269" s="105"/>
      <c r="V269" s="105"/>
      <c r="W269" s="105"/>
      <c r="X269" s="105"/>
      <c r="Y269" s="105"/>
    </row>
    <row r="270" spans="2:25" ht="24.95" customHeight="1" x14ac:dyDescent="0.25">
      <c r="B270" s="98">
        <v>262</v>
      </c>
      <c r="C270" s="104"/>
      <c r="D270" s="103"/>
      <c r="E270" s="11" t="str">
        <f t="shared" si="4"/>
        <v/>
      </c>
      <c r="F270" s="105"/>
      <c r="G270" s="105"/>
      <c r="H270" s="105"/>
      <c r="I270" s="105"/>
      <c r="J270" s="105"/>
      <c r="K270" s="105"/>
      <c r="L270" s="105"/>
      <c r="M270" s="105"/>
      <c r="N270" s="105"/>
      <c r="O270" s="105"/>
      <c r="P270" s="105"/>
      <c r="Q270" s="105"/>
      <c r="R270" s="105"/>
      <c r="S270" s="105"/>
      <c r="T270" s="105"/>
      <c r="U270" s="105"/>
      <c r="V270" s="105"/>
      <c r="W270" s="105"/>
      <c r="X270" s="105"/>
      <c r="Y270" s="105"/>
    </row>
    <row r="271" spans="2:25" ht="24.95" customHeight="1" x14ac:dyDescent="0.25">
      <c r="B271" s="98">
        <v>263</v>
      </c>
      <c r="C271" s="104"/>
      <c r="D271" s="103"/>
      <c r="E271" s="11" t="str">
        <f t="shared" si="4"/>
        <v/>
      </c>
      <c r="F271" s="105"/>
      <c r="G271" s="105"/>
      <c r="H271" s="105"/>
      <c r="I271" s="105"/>
      <c r="J271" s="105"/>
      <c r="K271" s="105"/>
      <c r="L271" s="105"/>
      <c r="M271" s="105"/>
      <c r="N271" s="105"/>
      <c r="O271" s="105"/>
      <c r="P271" s="105"/>
      <c r="Q271" s="105"/>
      <c r="R271" s="105"/>
      <c r="S271" s="105"/>
      <c r="T271" s="105"/>
      <c r="U271" s="105"/>
      <c r="V271" s="105"/>
      <c r="W271" s="105"/>
      <c r="X271" s="105"/>
      <c r="Y271" s="105"/>
    </row>
    <row r="272" spans="2:25" ht="24.95" customHeight="1" x14ac:dyDescent="0.25">
      <c r="B272" s="98">
        <v>264</v>
      </c>
      <c r="C272" s="104"/>
      <c r="D272" s="103"/>
      <c r="E272" s="11" t="str">
        <f t="shared" si="4"/>
        <v/>
      </c>
      <c r="F272" s="105"/>
      <c r="G272" s="105"/>
      <c r="H272" s="105"/>
      <c r="I272" s="105"/>
      <c r="J272" s="105"/>
      <c r="K272" s="105"/>
      <c r="L272" s="105"/>
      <c r="M272" s="105"/>
      <c r="N272" s="105"/>
      <c r="O272" s="105"/>
      <c r="P272" s="105"/>
      <c r="Q272" s="105"/>
      <c r="R272" s="105"/>
      <c r="S272" s="105"/>
      <c r="T272" s="105"/>
      <c r="U272" s="105"/>
      <c r="V272" s="105"/>
      <c r="W272" s="105"/>
      <c r="X272" s="105"/>
      <c r="Y272" s="105"/>
    </row>
    <row r="273" spans="2:25" ht="24.95" customHeight="1" x14ac:dyDescent="0.25">
      <c r="B273" s="98">
        <v>265</v>
      </c>
      <c r="C273" s="104"/>
      <c r="D273" s="103"/>
      <c r="E273" s="11" t="str">
        <f t="shared" ref="E273:E336" si="5">IF(C273="","",SUM(F273:Y273))</f>
        <v/>
      </c>
      <c r="F273" s="105"/>
      <c r="G273" s="105"/>
      <c r="H273" s="105"/>
      <c r="I273" s="105"/>
      <c r="J273" s="105"/>
      <c r="K273" s="105"/>
      <c r="L273" s="105"/>
      <c r="M273" s="105"/>
      <c r="N273" s="105"/>
      <c r="O273" s="105"/>
      <c r="P273" s="105"/>
      <c r="Q273" s="105"/>
      <c r="R273" s="105"/>
      <c r="S273" s="105"/>
      <c r="T273" s="105"/>
      <c r="U273" s="105"/>
      <c r="V273" s="105"/>
      <c r="W273" s="105"/>
      <c r="X273" s="105"/>
      <c r="Y273" s="105"/>
    </row>
    <row r="274" spans="2:25" ht="24.95" customHeight="1" x14ac:dyDescent="0.25">
      <c r="B274" s="98">
        <v>266</v>
      </c>
      <c r="C274" s="104"/>
      <c r="D274" s="103"/>
      <c r="E274" s="11" t="str">
        <f t="shared" si="5"/>
        <v/>
      </c>
      <c r="F274" s="105"/>
      <c r="G274" s="105"/>
      <c r="H274" s="105"/>
      <c r="I274" s="105"/>
      <c r="J274" s="105"/>
      <c r="K274" s="105"/>
      <c r="L274" s="105"/>
      <c r="M274" s="105"/>
      <c r="N274" s="105"/>
      <c r="O274" s="105"/>
      <c r="P274" s="105"/>
      <c r="Q274" s="105"/>
      <c r="R274" s="105"/>
      <c r="S274" s="105"/>
      <c r="T274" s="105"/>
      <c r="U274" s="105"/>
      <c r="V274" s="105"/>
      <c r="W274" s="105"/>
      <c r="X274" s="105"/>
      <c r="Y274" s="105"/>
    </row>
    <row r="275" spans="2:25" ht="24.95" customHeight="1" x14ac:dyDescent="0.25">
      <c r="B275" s="98">
        <v>267</v>
      </c>
      <c r="C275" s="104"/>
      <c r="D275" s="103"/>
      <c r="E275" s="11" t="str">
        <f t="shared" si="5"/>
        <v/>
      </c>
      <c r="F275" s="105"/>
      <c r="G275" s="105"/>
      <c r="H275" s="105"/>
      <c r="I275" s="105"/>
      <c r="J275" s="105"/>
      <c r="K275" s="105"/>
      <c r="L275" s="105"/>
      <c r="M275" s="105"/>
      <c r="N275" s="105"/>
      <c r="O275" s="105"/>
      <c r="P275" s="105"/>
      <c r="Q275" s="105"/>
      <c r="R275" s="105"/>
      <c r="S275" s="105"/>
      <c r="T275" s="105"/>
      <c r="U275" s="105"/>
      <c r="V275" s="105"/>
      <c r="W275" s="105"/>
      <c r="X275" s="105"/>
      <c r="Y275" s="105"/>
    </row>
    <row r="276" spans="2:25" ht="24.95" customHeight="1" x14ac:dyDescent="0.25">
      <c r="B276" s="98">
        <v>268</v>
      </c>
      <c r="C276" s="104"/>
      <c r="D276" s="103"/>
      <c r="E276" s="11" t="str">
        <f t="shared" si="5"/>
        <v/>
      </c>
      <c r="F276" s="105"/>
      <c r="G276" s="105"/>
      <c r="H276" s="105"/>
      <c r="I276" s="105"/>
      <c r="J276" s="105"/>
      <c r="K276" s="105"/>
      <c r="L276" s="105"/>
      <c r="M276" s="105"/>
      <c r="N276" s="105"/>
      <c r="O276" s="105"/>
      <c r="P276" s="105"/>
      <c r="Q276" s="105"/>
      <c r="R276" s="105"/>
      <c r="S276" s="105"/>
      <c r="T276" s="105"/>
      <c r="U276" s="105"/>
      <c r="V276" s="105"/>
      <c r="W276" s="105"/>
      <c r="X276" s="105"/>
      <c r="Y276" s="105"/>
    </row>
    <row r="277" spans="2:25" ht="24.95" customHeight="1" x14ac:dyDescent="0.25">
      <c r="B277" s="98">
        <v>269</v>
      </c>
      <c r="C277" s="104"/>
      <c r="D277" s="103"/>
      <c r="E277" s="11" t="str">
        <f t="shared" si="5"/>
        <v/>
      </c>
      <c r="F277" s="105"/>
      <c r="G277" s="105"/>
      <c r="H277" s="105"/>
      <c r="I277" s="105"/>
      <c r="J277" s="105"/>
      <c r="K277" s="105"/>
      <c r="L277" s="105"/>
      <c r="M277" s="105"/>
      <c r="N277" s="105"/>
      <c r="O277" s="105"/>
      <c r="P277" s="105"/>
      <c r="Q277" s="105"/>
      <c r="R277" s="105"/>
      <c r="S277" s="105"/>
      <c r="T277" s="105"/>
      <c r="U277" s="105"/>
      <c r="V277" s="105"/>
      <c r="W277" s="105"/>
      <c r="X277" s="105"/>
      <c r="Y277" s="105"/>
    </row>
    <row r="278" spans="2:25" ht="24.95" customHeight="1" x14ac:dyDescent="0.25">
      <c r="B278" s="98">
        <v>270</v>
      </c>
      <c r="C278" s="104"/>
      <c r="D278" s="103"/>
      <c r="E278" s="11" t="str">
        <f t="shared" si="5"/>
        <v/>
      </c>
      <c r="F278" s="105"/>
      <c r="G278" s="105"/>
      <c r="H278" s="105"/>
      <c r="I278" s="105"/>
      <c r="J278" s="105"/>
      <c r="K278" s="105"/>
      <c r="L278" s="105"/>
      <c r="M278" s="105"/>
      <c r="N278" s="105"/>
      <c r="O278" s="105"/>
      <c r="P278" s="105"/>
      <c r="Q278" s="105"/>
      <c r="R278" s="105"/>
      <c r="S278" s="105"/>
      <c r="T278" s="105"/>
      <c r="U278" s="105"/>
      <c r="V278" s="105"/>
      <c r="W278" s="105"/>
      <c r="X278" s="105"/>
      <c r="Y278" s="105"/>
    </row>
    <row r="279" spans="2:25" ht="24.95" customHeight="1" x14ac:dyDescent="0.25">
      <c r="B279" s="98">
        <v>271</v>
      </c>
      <c r="C279" s="104"/>
      <c r="D279" s="103"/>
      <c r="E279" s="11" t="str">
        <f t="shared" si="5"/>
        <v/>
      </c>
      <c r="F279" s="105"/>
      <c r="G279" s="105"/>
      <c r="H279" s="105"/>
      <c r="I279" s="105"/>
      <c r="J279" s="105"/>
      <c r="K279" s="105"/>
      <c r="L279" s="105"/>
      <c r="M279" s="105"/>
      <c r="N279" s="105"/>
      <c r="O279" s="105"/>
      <c r="P279" s="105"/>
      <c r="Q279" s="105"/>
      <c r="R279" s="105"/>
      <c r="S279" s="105"/>
      <c r="T279" s="105"/>
      <c r="U279" s="105"/>
      <c r="V279" s="105"/>
      <c r="W279" s="105"/>
      <c r="X279" s="105"/>
      <c r="Y279" s="105"/>
    </row>
    <row r="280" spans="2:25" ht="24.95" customHeight="1" x14ac:dyDescent="0.25">
      <c r="B280" s="98">
        <v>272</v>
      </c>
      <c r="C280" s="104"/>
      <c r="D280" s="103"/>
      <c r="E280" s="11" t="str">
        <f t="shared" si="5"/>
        <v/>
      </c>
      <c r="F280" s="105"/>
      <c r="G280" s="105"/>
      <c r="H280" s="105"/>
      <c r="I280" s="105"/>
      <c r="J280" s="105"/>
      <c r="K280" s="105"/>
      <c r="L280" s="105"/>
      <c r="M280" s="105"/>
      <c r="N280" s="105"/>
      <c r="O280" s="105"/>
      <c r="P280" s="105"/>
      <c r="Q280" s="105"/>
      <c r="R280" s="105"/>
      <c r="S280" s="105"/>
      <c r="T280" s="105"/>
      <c r="U280" s="105"/>
      <c r="V280" s="105"/>
      <c r="W280" s="105"/>
      <c r="X280" s="105"/>
      <c r="Y280" s="105"/>
    </row>
    <row r="281" spans="2:25" ht="24.95" customHeight="1" x14ac:dyDescent="0.25">
      <c r="B281" s="98">
        <v>273</v>
      </c>
      <c r="C281" s="104"/>
      <c r="D281" s="103"/>
      <c r="E281" s="11" t="str">
        <f t="shared" si="5"/>
        <v/>
      </c>
      <c r="F281" s="105"/>
      <c r="G281" s="105"/>
      <c r="H281" s="105"/>
      <c r="I281" s="105"/>
      <c r="J281" s="105"/>
      <c r="K281" s="105"/>
      <c r="L281" s="105"/>
      <c r="M281" s="105"/>
      <c r="N281" s="105"/>
      <c r="O281" s="105"/>
      <c r="P281" s="105"/>
      <c r="Q281" s="105"/>
      <c r="R281" s="105"/>
      <c r="S281" s="105"/>
      <c r="T281" s="105"/>
      <c r="U281" s="105"/>
      <c r="V281" s="105"/>
      <c r="W281" s="105"/>
      <c r="X281" s="105"/>
      <c r="Y281" s="105"/>
    </row>
    <row r="282" spans="2:25" ht="24.95" customHeight="1" x14ac:dyDescent="0.25">
      <c r="B282" s="98">
        <v>274</v>
      </c>
      <c r="C282" s="104"/>
      <c r="D282" s="103"/>
      <c r="E282" s="11" t="str">
        <f t="shared" si="5"/>
        <v/>
      </c>
      <c r="F282" s="105"/>
      <c r="G282" s="105"/>
      <c r="H282" s="105"/>
      <c r="I282" s="105"/>
      <c r="J282" s="105"/>
      <c r="K282" s="105"/>
      <c r="L282" s="105"/>
      <c r="M282" s="105"/>
      <c r="N282" s="105"/>
      <c r="O282" s="105"/>
      <c r="P282" s="105"/>
      <c r="Q282" s="105"/>
      <c r="R282" s="105"/>
      <c r="S282" s="105"/>
      <c r="T282" s="105"/>
      <c r="U282" s="105"/>
      <c r="V282" s="105"/>
      <c r="W282" s="105"/>
      <c r="X282" s="105"/>
      <c r="Y282" s="105"/>
    </row>
    <row r="283" spans="2:25" ht="24.95" customHeight="1" x14ac:dyDescent="0.25">
      <c r="B283" s="98">
        <v>275</v>
      </c>
      <c r="C283" s="104"/>
      <c r="D283" s="103"/>
      <c r="E283" s="11" t="str">
        <f t="shared" si="5"/>
        <v/>
      </c>
      <c r="F283" s="105"/>
      <c r="G283" s="105"/>
      <c r="H283" s="105"/>
      <c r="I283" s="105"/>
      <c r="J283" s="105"/>
      <c r="K283" s="105"/>
      <c r="L283" s="105"/>
      <c r="M283" s="105"/>
      <c r="N283" s="105"/>
      <c r="O283" s="105"/>
      <c r="P283" s="105"/>
      <c r="Q283" s="105"/>
      <c r="R283" s="105"/>
      <c r="S283" s="105"/>
      <c r="T283" s="105"/>
      <c r="U283" s="105"/>
      <c r="V283" s="105"/>
      <c r="W283" s="105"/>
      <c r="X283" s="105"/>
      <c r="Y283" s="105"/>
    </row>
    <row r="284" spans="2:25" ht="24.95" customHeight="1" x14ac:dyDescent="0.25">
      <c r="B284" s="98">
        <v>276</v>
      </c>
      <c r="C284" s="104"/>
      <c r="D284" s="103"/>
      <c r="E284" s="11" t="str">
        <f t="shared" si="5"/>
        <v/>
      </c>
      <c r="F284" s="105"/>
      <c r="G284" s="105"/>
      <c r="H284" s="105"/>
      <c r="I284" s="105"/>
      <c r="J284" s="105"/>
      <c r="K284" s="105"/>
      <c r="L284" s="105"/>
      <c r="M284" s="105"/>
      <c r="N284" s="105"/>
      <c r="O284" s="105"/>
      <c r="P284" s="105"/>
      <c r="Q284" s="105"/>
      <c r="R284" s="105"/>
      <c r="S284" s="105"/>
      <c r="T284" s="105"/>
      <c r="U284" s="105"/>
      <c r="V284" s="105"/>
      <c r="W284" s="105"/>
      <c r="X284" s="105"/>
      <c r="Y284" s="105"/>
    </row>
    <row r="285" spans="2:25" ht="24.95" customHeight="1" x14ac:dyDescent="0.25">
      <c r="B285" s="98">
        <v>277</v>
      </c>
      <c r="C285" s="104"/>
      <c r="D285" s="103"/>
      <c r="E285" s="11" t="str">
        <f t="shared" si="5"/>
        <v/>
      </c>
      <c r="F285" s="105"/>
      <c r="G285" s="105"/>
      <c r="H285" s="105"/>
      <c r="I285" s="105"/>
      <c r="J285" s="105"/>
      <c r="K285" s="105"/>
      <c r="L285" s="105"/>
      <c r="M285" s="105"/>
      <c r="N285" s="105"/>
      <c r="O285" s="105"/>
      <c r="P285" s="105"/>
      <c r="Q285" s="105"/>
      <c r="R285" s="105"/>
      <c r="S285" s="105"/>
      <c r="T285" s="105"/>
      <c r="U285" s="105"/>
      <c r="V285" s="105"/>
      <c r="W285" s="105"/>
      <c r="X285" s="105"/>
      <c r="Y285" s="105"/>
    </row>
    <row r="286" spans="2:25" ht="24.95" customHeight="1" x14ac:dyDescent="0.25">
      <c r="B286" s="98">
        <v>278</v>
      </c>
      <c r="C286" s="104"/>
      <c r="D286" s="103"/>
      <c r="E286" s="11" t="str">
        <f t="shared" si="5"/>
        <v/>
      </c>
      <c r="F286" s="105"/>
      <c r="G286" s="105"/>
      <c r="H286" s="105"/>
      <c r="I286" s="105"/>
      <c r="J286" s="105"/>
      <c r="K286" s="105"/>
      <c r="L286" s="105"/>
      <c r="M286" s="105"/>
      <c r="N286" s="105"/>
      <c r="O286" s="105"/>
      <c r="P286" s="105"/>
      <c r="Q286" s="105"/>
      <c r="R286" s="105"/>
      <c r="S286" s="105"/>
      <c r="T286" s="105"/>
      <c r="U286" s="105"/>
      <c r="V286" s="105"/>
      <c r="W286" s="105"/>
      <c r="X286" s="105"/>
      <c r="Y286" s="105"/>
    </row>
    <row r="287" spans="2:25" ht="24.95" customHeight="1" x14ac:dyDescent="0.25">
      <c r="B287" s="98">
        <v>279</v>
      </c>
      <c r="C287" s="104"/>
      <c r="D287" s="103"/>
      <c r="E287" s="11" t="str">
        <f t="shared" si="5"/>
        <v/>
      </c>
      <c r="F287" s="105"/>
      <c r="G287" s="105"/>
      <c r="H287" s="105"/>
      <c r="I287" s="105"/>
      <c r="J287" s="105"/>
      <c r="K287" s="105"/>
      <c r="L287" s="105"/>
      <c r="M287" s="105"/>
      <c r="N287" s="105"/>
      <c r="O287" s="105"/>
      <c r="P287" s="105"/>
      <c r="Q287" s="105"/>
      <c r="R287" s="105"/>
      <c r="S287" s="105"/>
      <c r="T287" s="105"/>
      <c r="U287" s="105"/>
      <c r="V287" s="105"/>
      <c r="W287" s="105"/>
      <c r="X287" s="105"/>
      <c r="Y287" s="105"/>
    </row>
    <row r="288" spans="2:25" ht="24.95" customHeight="1" x14ac:dyDescent="0.25">
      <c r="B288" s="98">
        <v>280</v>
      </c>
      <c r="C288" s="104"/>
      <c r="D288" s="103"/>
      <c r="E288" s="11" t="str">
        <f t="shared" si="5"/>
        <v/>
      </c>
      <c r="F288" s="105"/>
      <c r="G288" s="105"/>
      <c r="H288" s="105"/>
      <c r="I288" s="105"/>
      <c r="J288" s="105"/>
      <c r="K288" s="105"/>
      <c r="L288" s="105"/>
      <c r="M288" s="105"/>
      <c r="N288" s="105"/>
      <c r="O288" s="105"/>
      <c r="P288" s="105"/>
      <c r="Q288" s="105"/>
      <c r="R288" s="105"/>
      <c r="S288" s="105"/>
      <c r="T288" s="105"/>
      <c r="U288" s="105"/>
      <c r="V288" s="105"/>
      <c r="W288" s="105"/>
      <c r="X288" s="105"/>
      <c r="Y288" s="105"/>
    </row>
    <row r="289" spans="2:25" ht="24.95" customHeight="1" x14ac:dyDescent="0.25">
      <c r="B289" s="98">
        <v>281</v>
      </c>
      <c r="C289" s="104"/>
      <c r="D289" s="103"/>
      <c r="E289" s="11" t="str">
        <f t="shared" si="5"/>
        <v/>
      </c>
      <c r="F289" s="105"/>
      <c r="G289" s="105"/>
      <c r="H289" s="105"/>
      <c r="I289" s="105"/>
      <c r="J289" s="105"/>
      <c r="K289" s="105"/>
      <c r="L289" s="105"/>
      <c r="M289" s="105"/>
      <c r="N289" s="105"/>
      <c r="O289" s="105"/>
      <c r="P289" s="105"/>
      <c r="Q289" s="105"/>
      <c r="R289" s="105"/>
      <c r="S289" s="105"/>
      <c r="T289" s="105"/>
      <c r="U289" s="105"/>
      <c r="V289" s="105"/>
      <c r="W289" s="105"/>
      <c r="X289" s="105"/>
      <c r="Y289" s="105"/>
    </row>
    <row r="290" spans="2:25" ht="24.95" customHeight="1" x14ac:dyDescent="0.25">
      <c r="B290" s="98">
        <v>282</v>
      </c>
      <c r="C290" s="104"/>
      <c r="D290" s="103"/>
      <c r="E290" s="11" t="str">
        <f t="shared" si="5"/>
        <v/>
      </c>
      <c r="F290" s="105"/>
      <c r="G290" s="105"/>
      <c r="H290" s="105"/>
      <c r="I290" s="105"/>
      <c r="J290" s="105"/>
      <c r="K290" s="105"/>
      <c r="L290" s="105"/>
      <c r="M290" s="105"/>
      <c r="N290" s="105"/>
      <c r="O290" s="105"/>
      <c r="P290" s="105"/>
      <c r="Q290" s="105"/>
      <c r="R290" s="105"/>
      <c r="S290" s="105"/>
      <c r="T290" s="105"/>
      <c r="U290" s="105"/>
      <c r="V290" s="105"/>
      <c r="W290" s="105"/>
      <c r="X290" s="105"/>
      <c r="Y290" s="105"/>
    </row>
    <row r="291" spans="2:25" ht="24.95" customHeight="1" x14ac:dyDescent="0.25">
      <c r="B291" s="98">
        <v>283</v>
      </c>
      <c r="C291" s="104"/>
      <c r="D291" s="103"/>
      <c r="E291" s="11" t="str">
        <f t="shared" si="5"/>
        <v/>
      </c>
      <c r="F291" s="105"/>
      <c r="G291" s="105"/>
      <c r="H291" s="105"/>
      <c r="I291" s="105"/>
      <c r="J291" s="105"/>
      <c r="K291" s="105"/>
      <c r="L291" s="105"/>
      <c r="M291" s="105"/>
      <c r="N291" s="105"/>
      <c r="O291" s="105"/>
      <c r="P291" s="105"/>
      <c r="Q291" s="105"/>
      <c r="R291" s="105"/>
      <c r="S291" s="105"/>
      <c r="T291" s="105"/>
      <c r="U291" s="105"/>
      <c r="V291" s="105"/>
      <c r="W291" s="105"/>
      <c r="X291" s="105"/>
      <c r="Y291" s="105"/>
    </row>
    <row r="292" spans="2:25" ht="24.95" customHeight="1" x14ac:dyDescent="0.25">
      <c r="B292" s="98">
        <v>284</v>
      </c>
      <c r="C292" s="104"/>
      <c r="D292" s="103"/>
      <c r="E292" s="11" t="str">
        <f t="shared" si="5"/>
        <v/>
      </c>
      <c r="F292" s="105"/>
      <c r="G292" s="105"/>
      <c r="H292" s="105"/>
      <c r="I292" s="105"/>
      <c r="J292" s="105"/>
      <c r="K292" s="105"/>
      <c r="L292" s="105"/>
      <c r="M292" s="105"/>
      <c r="N292" s="105"/>
      <c r="O292" s="105"/>
      <c r="P292" s="105"/>
      <c r="Q292" s="105"/>
      <c r="R292" s="105"/>
      <c r="S292" s="105"/>
      <c r="T292" s="105"/>
      <c r="U292" s="105"/>
      <c r="V292" s="105"/>
      <c r="W292" s="105"/>
      <c r="X292" s="105"/>
      <c r="Y292" s="105"/>
    </row>
    <row r="293" spans="2:25" ht="24.95" customHeight="1" x14ac:dyDescent="0.25">
      <c r="B293" s="98">
        <v>285</v>
      </c>
      <c r="C293" s="104"/>
      <c r="D293" s="103"/>
      <c r="E293" s="11" t="str">
        <f t="shared" si="5"/>
        <v/>
      </c>
      <c r="F293" s="105"/>
      <c r="G293" s="105"/>
      <c r="H293" s="105"/>
      <c r="I293" s="105"/>
      <c r="J293" s="105"/>
      <c r="K293" s="105"/>
      <c r="L293" s="105"/>
      <c r="M293" s="105"/>
      <c r="N293" s="105"/>
      <c r="O293" s="105"/>
      <c r="P293" s="105"/>
      <c r="Q293" s="105"/>
      <c r="R293" s="105"/>
      <c r="S293" s="105"/>
      <c r="T293" s="105"/>
      <c r="U293" s="105"/>
      <c r="V293" s="105"/>
      <c r="W293" s="105"/>
      <c r="X293" s="105"/>
      <c r="Y293" s="105"/>
    </row>
    <row r="294" spans="2:25" ht="24.95" customHeight="1" x14ac:dyDescent="0.25">
      <c r="B294" s="98">
        <v>286</v>
      </c>
      <c r="C294" s="104"/>
      <c r="D294" s="103"/>
      <c r="E294" s="11" t="str">
        <f t="shared" si="5"/>
        <v/>
      </c>
      <c r="F294" s="105"/>
      <c r="G294" s="105"/>
      <c r="H294" s="105"/>
      <c r="I294" s="105"/>
      <c r="J294" s="105"/>
      <c r="K294" s="105"/>
      <c r="L294" s="105"/>
      <c r="M294" s="105"/>
      <c r="N294" s="105"/>
      <c r="O294" s="105"/>
      <c r="P294" s="105"/>
      <c r="Q294" s="105"/>
      <c r="R294" s="105"/>
      <c r="S294" s="105"/>
      <c r="T294" s="105"/>
      <c r="U294" s="105"/>
      <c r="V294" s="105"/>
      <c r="W294" s="105"/>
      <c r="X294" s="105"/>
      <c r="Y294" s="105"/>
    </row>
    <row r="295" spans="2:25" ht="24.95" customHeight="1" x14ac:dyDescent="0.25">
      <c r="B295" s="98">
        <v>287</v>
      </c>
      <c r="C295" s="104"/>
      <c r="D295" s="103"/>
      <c r="E295" s="11" t="str">
        <f t="shared" si="5"/>
        <v/>
      </c>
      <c r="F295" s="105"/>
      <c r="G295" s="105"/>
      <c r="H295" s="105"/>
      <c r="I295" s="105"/>
      <c r="J295" s="105"/>
      <c r="K295" s="105"/>
      <c r="L295" s="105"/>
      <c r="M295" s="105"/>
      <c r="N295" s="105"/>
      <c r="O295" s="105"/>
      <c r="P295" s="105"/>
      <c r="Q295" s="105"/>
      <c r="R295" s="105"/>
      <c r="S295" s="105"/>
      <c r="T295" s="105"/>
      <c r="U295" s="105"/>
      <c r="V295" s="105"/>
      <c r="W295" s="105"/>
      <c r="X295" s="105"/>
      <c r="Y295" s="105"/>
    </row>
    <row r="296" spans="2:25" ht="24.95" customHeight="1" x14ac:dyDescent="0.25">
      <c r="B296" s="98">
        <v>288</v>
      </c>
      <c r="C296" s="104"/>
      <c r="D296" s="103"/>
      <c r="E296" s="11" t="str">
        <f t="shared" si="5"/>
        <v/>
      </c>
      <c r="F296" s="105"/>
      <c r="G296" s="105"/>
      <c r="H296" s="105"/>
      <c r="I296" s="105"/>
      <c r="J296" s="105"/>
      <c r="K296" s="105"/>
      <c r="L296" s="105"/>
      <c r="M296" s="105"/>
      <c r="N296" s="105"/>
      <c r="O296" s="105"/>
      <c r="P296" s="105"/>
      <c r="Q296" s="105"/>
      <c r="R296" s="105"/>
      <c r="S296" s="105"/>
      <c r="T296" s="105"/>
      <c r="U296" s="105"/>
      <c r="V296" s="105"/>
      <c r="W296" s="105"/>
      <c r="X296" s="105"/>
      <c r="Y296" s="105"/>
    </row>
    <row r="297" spans="2:25" ht="24.95" customHeight="1" x14ac:dyDescent="0.25">
      <c r="B297" s="98">
        <v>289</v>
      </c>
      <c r="C297" s="104"/>
      <c r="D297" s="103"/>
      <c r="E297" s="11" t="str">
        <f t="shared" si="5"/>
        <v/>
      </c>
      <c r="F297" s="105"/>
      <c r="G297" s="105"/>
      <c r="H297" s="105"/>
      <c r="I297" s="105"/>
      <c r="J297" s="105"/>
      <c r="K297" s="105"/>
      <c r="L297" s="105"/>
      <c r="M297" s="105"/>
      <c r="N297" s="105"/>
      <c r="O297" s="105"/>
      <c r="P297" s="105"/>
      <c r="Q297" s="105"/>
      <c r="R297" s="105"/>
      <c r="S297" s="105"/>
      <c r="T297" s="105"/>
      <c r="U297" s="105"/>
      <c r="V297" s="105"/>
      <c r="W297" s="105"/>
      <c r="X297" s="105"/>
      <c r="Y297" s="105"/>
    </row>
    <row r="298" spans="2:25" ht="24.95" customHeight="1" x14ac:dyDescent="0.25">
      <c r="B298" s="98">
        <v>290</v>
      </c>
      <c r="C298" s="104"/>
      <c r="D298" s="103"/>
      <c r="E298" s="11" t="str">
        <f t="shared" si="5"/>
        <v/>
      </c>
      <c r="F298" s="105"/>
      <c r="G298" s="105"/>
      <c r="H298" s="105"/>
      <c r="I298" s="105"/>
      <c r="J298" s="105"/>
      <c r="K298" s="105"/>
      <c r="L298" s="105"/>
      <c r="M298" s="105"/>
      <c r="N298" s="105"/>
      <c r="O298" s="105"/>
      <c r="P298" s="105"/>
      <c r="Q298" s="105"/>
      <c r="R298" s="105"/>
      <c r="S298" s="105"/>
      <c r="T298" s="105"/>
      <c r="U298" s="105"/>
      <c r="V298" s="105"/>
      <c r="W298" s="105"/>
      <c r="X298" s="105"/>
      <c r="Y298" s="105"/>
    </row>
    <row r="299" spans="2:25" ht="24.95" customHeight="1" x14ac:dyDescent="0.25">
      <c r="B299" s="98">
        <v>291</v>
      </c>
      <c r="C299" s="104"/>
      <c r="D299" s="103"/>
      <c r="E299" s="11" t="str">
        <f t="shared" si="5"/>
        <v/>
      </c>
      <c r="F299" s="105"/>
      <c r="G299" s="105"/>
      <c r="H299" s="105"/>
      <c r="I299" s="105"/>
      <c r="J299" s="105"/>
      <c r="K299" s="105"/>
      <c r="L299" s="105"/>
      <c r="M299" s="105"/>
      <c r="N299" s="105"/>
      <c r="O299" s="105"/>
      <c r="P299" s="105"/>
      <c r="Q299" s="105"/>
      <c r="R299" s="105"/>
      <c r="S299" s="105"/>
      <c r="T299" s="105"/>
      <c r="U299" s="105"/>
      <c r="V299" s="105"/>
      <c r="W299" s="105"/>
      <c r="X299" s="105"/>
      <c r="Y299" s="105"/>
    </row>
    <row r="300" spans="2:25" ht="24.95" customHeight="1" x14ac:dyDescent="0.25">
      <c r="B300" s="98">
        <v>292</v>
      </c>
      <c r="C300" s="104"/>
      <c r="D300" s="103"/>
      <c r="E300" s="11" t="str">
        <f t="shared" si="5"/>
        <v/>
      </c>
      <c r="F300" s="105"/>
      <c r="G300" s="105"/>
      <c r="H300" s="105"/>
      <c r="I300" s="105"/>
      <c r="J300" s="105"/>
      <c r="K300" s="105"/>
      <c r="L300" s="105"/>
      <c r="M300" s="105"/>
      <c r="N300" s="105"/>
      <c r="O300" s="105"/>
      <c r="P300" s="105"/>
      <c r="Q300" s="105"/>
      <c r="R300" s="105"/>
      <c r="S300" s="105"/>
      <c r="T300" s="105"/>
      <c r="U300" s="105"/>
      <c r="V300" s="105"/>
      <c r="W300" s="105"/>
      <c r="X300" s="105"/>
      <c r="Y300" s="105"/>
    </row>
    <row r="301" spans="2:25" ht="24.95" customHeight="1" x14ac:dyDescent="0.25">
      <c r="B301" s="98">
        <v>293</v>
      </c>
      <c r="C301" s="104"/>
      <c r="D301" s="103"/>
      <c r="E301" s="11" t="str">
        <f t="shared" si="5"/>
        <v/>
      </c>
      <c r="F301" s="105"/>
      <c r="G301" s="105"/>
      <c r="H301" s="105"/>
      <c r="I301" s="105"/>
      <c r="J301" s="105"/>
      <c r="K301" s="105"/>
      <c r="L301" s="105"/>
      <c r="M301" s="105"/>
      <c r="N301" s="105"/>
      <c r="O301" s="105"/>
      <c r="P301" s="105"/>
      <c r="Q301" s="105"/>
      <c r="R301" s="105"/>
      <c r="S301" s="105"/>
      <c r="T301" s="105"/>
      <c r="U301" s="105"/>
      <c r="V301" s="105"/>
      <c r="W301" s="105"/>
      <c r="X301" s="105"/>
      <c r="Y301" s="105"/>
    </row>
    <row r="302" spans="2:25" ht="24.95" customHeight="1" x14ac:dyDescent="0.25">
      <c r="B302" s="98">
        <v>294</v>
      </c>
      <c r="C302" s="104"/>
      <c r="D302" s="103"/>
      <c r="E302" s="11" t="str">
        <f t="shared" si="5"/>
        <v/>
      </c>
      <c r="F302" s="105"/>
      <c r="G302" s="105"/>
      <c r="H302" s="105"/>
      <c r="I302" s="105"/>
      <c r="J302" s="105"/>
      <c r="K302" s="105"/>
      <c r="L302" s="105"/>
      <c r="M302" s="105"/>
      <c r="N302" s="105"/>
      <c r="O302" s="105"/>
      <c r="P302" s="105"/>
      <c r="Q302" s="105"/>
      <c r="R302" s="105"/>
      <c r="S302" s="105"/>
      <c r="T302" s="105"/>
      <c r="U302" s="105"/>
      <c r="V302" s="105"/>
      <c r="W302" s="105"/>
      <c r="X302" s="105"/>
      <c r="Y302" s="105"/>
    </row>
    <row r="303" spans="2:25" ht="24.95" customHeight="1" x14ac:dyDescent="0.25">
      <c r="B303" s="98">
        <v>295</v>
      </c>
      <c r="C303" s="104"/>
      <c r="D303" s="103"/>
      <c r="E303" s="11" t="str">
        <f t="shared" si="5"/>
        <v/>
      </c>
      <c r="F303" s="105"/>
      <c r="G303" s="105"/>
      <c r="H303" s="105"/>
      <c r="I303" s="105"/>
      <c r="J303" s="105"/>
      <c r="K303" s="105"/>
      <c r="L303" s="105"/>
      <c r="M303" s="105"/>
      <c r="N303" s="105"/>
      <c r="O303" s="105"/>
      <c r="P303" s="105"/>
      <c r="Q303" s="105"/>
      <c r="R303" s="105"/>
      <c r="S303" s="105"/>
      <c r="T303" s="105"/>
      <c r="U303" s="105"/>
      <c r="V303" s="105"/>
      <c r="W303" s="105"/>
      <c r="X303" s="105"/>
      <c r="Y303" s="105"/>
    </row>
    <row r="304" spans="2:25" ht="24.95" customHeight="1" x14ac:dyDescent="0.25">
      <c r="B304" s="98">
        <v>296</v>
      </c>
      <c r="C304" s="104"/>
      <c r="D304" s="103"/>
      <c r="E304" s="11" t="str">
        <f t="shared" si="5"/>
        <v/>
      </c>
      <c r="F304" s="105"/>
      <c r="G304" s="105"/>
      <c r="H304" s="105"/>
      <c r="I304" s="105"/>
      <c r="J304" s="105"/>
      <c r="K304" s="105"/>
      <c r="L304" s="105"/>
      <c r="M304" s="105"/>
      <c r="N304" s="105"/>
      <c r="O304" s="105"/>
      <c r="P304" s="105"/>
      <c r="Q304" s="105"/>
      <c r="R304" s="105"/>
      <c r="S304" s="105"/>
      <c r="T304" s="105"/>
      <c r="U304" s="105"/>
      <c r="V304" s="105"/>
      <c r="W304" s="105"/>
      <c r="X304" s="105"/>
      <c r="Y304" s="105"/>
    </row>
    <row r="305" spans="2:25" ht="24.95" customHeight="1" x14ac:dyDescent="0.25">
      <c r="B305" s="98">
        <v>297</v>
      </c>
      <c r="C305" s="104"/>
      <c r="D305" s="103"/>
      <c r="E305" s="11" t="str">
        <f t="shared" si="5"/>
        <v/>
      </c>
      <c r="F305" s="105"/>
      <c r="G305" s="105"/>
      <c r="H305" s="105"/>
      <c r="I305" s="105"/>
      <c r="J305" s="105"/>
      <c r="K305" s="105"/>
      <c r="L305" s="105"/>
      <c r="M305" s="105"/>
      <c r="N305" s="105"/>
      <c r="O305" s="105"/>
      <c r="P305" s="105"/>
      <c r="Q305" s="105"/>
      <c r="R305" s="105"/>
      <c r="S305" s="105"/>
      <c r="T305" s="105"/>
      <c r="U305" s="105"/>
      <c r="V305" s="105"/>
      <c r="W305" s="105"/>
      <c r="X305" s="105"/>
      <c r="Y305" s="105"/>
    </row>
    <row r="306" spans="2:25" ht="24.95" customHeight="1" x14ac:dyDescent="0.25">
      <c r="B306" s="98">
        <v>298</v>
      </c>
      <c r="C306" s="104"/>
      <c r="D306" s="103"/>
      <c r="E306" s="11" t="str">
        <f t="shared" si="5"/>
        <v/>
      </c>
      <c r="F306" s="105"/>
      <c r="G306" s="105"/>
      <c r="H306" s="105"/>
      <c r="I306" s="105"/>
      <c r="J306" s="105"/>
      <c r="K306" s="105"/>
      <c r="L306" s="105"/>
      <c r="M306" s="105"/>
      <c r="N306" s="105"/>
      <c r="O306" s="105"/>
      <c r="P306" s="105"/>
      <c r="Q306" s="105"/>
      <c r="R306" s="105"/>
      <c r="S306" s="105"/>
      <c r="T306" s="105"/>
      <c r="U306" s="105"/>
      <c r="V306" s="105"/>
      <c r="W306" s="105"/>
      <c r="X306" s="105"/>
      <c r="Y306" s="105"/>
    </row>
    <row r="307" spans="2:25" ht="24.95" customHeight="1" x14ac:dyDescent="0.25">
      <c r="B307" s="98">
        <v>299</v>
      </c>
      <c r="C307" s="104"/>
      <c r="D307" s="103"/>
      <c r="E307" s="11" t="str">
        <f t="shared" si="5"/>
        <v/>
      </c>
      <c r="F307" s="105"/>
      <c r="G307" s="105"/>
      <c r="H307" s="105"/>
      <c r="I307" s="105"/>
      <c r="J307" s="105"/>
      <c r="K307" s="105"/>
      <c r="L307" s="105"/>
      <c r="M307" s="105"/>
      <c r="N307" s="105"/>
      <c r="O307" s="105"/>
      <c r="P307" s="105"/>
      <c r="Q307" s="105"/>
      <c r="R307" s="105"/>
      <c r="S307" s="105"/>
      <c r="T307" s="105"/>
      <c r="U307" s="105"/>
      <c r="V307" s="105"/>
      <c r="W307" s="105"/>
      <c r="X307" s="105"/>
      <c r="Y307" s="105"/>
    </row>
    <row r="308" spans="2:25" ht="24.95" customHeight="1" x14ac:dyDescent="0.25">
      <c r="B308" s="98">
        <v>300</v>
      </c>
      <c r="C308" s="104"/>
      <c r="D308" s="103"/>
      <c r="E308" s="11" t="str">
        <f t="shared" si="5"/>
        <v/>
      </c>
      <c r="F308" s="105"/>
      <c r="G308" s="105"/>
      <c r="H308" s="105"/>
      <c r="I308" s="105"/>
      <c r="J308" s="105"/>
      <c r="K308" s="105"/>
      <c r="L308" s="105"/>
      <c r="M308" s="105"/>
      <c r="N308" s="105"/>
      <c r="O308" s="105"/>
      <c r="P308" s="105"/>
      <c r="Q308" s="105"/>
      <c r="R308" s="105"/>
      <c r="S308" s="105"/>
      <c r="T308" s="105"/>
      <c r="U308" s="105"/>
      <c r="V308" s="105"/>
      <c r="W308" s="105"/>
      <c r="X308" s="105"/>
      <c r="Y308" s="105"/>
    </row>
    <row r="309" spans="2:25" ht="24.95" customHeight="1" x14ac:dyDescent="0.25">
      <c r="B309" s="98">
        <v>301</v>
      </c>
      <c r="C309" s="104"/>
      <c r="D309" s="103"/>
      <c r="E309" s="11" t="str">
        <f t="shared" si="5"/>
        <v/>
      </c>
      <c r="F309" s="105"/>
      <c r="G309" s="105"/>
      <c r="H309" s="105"/>
      <c r="I309" s="105"/>
      <c r="J309" s="105"/>
      <c r="K309" s="105"/>
      <c r="L309" s="105"/>
      <c r="M309" s="105"/>
      <c r="N309" s="105"/>
      <c r="O309" s="105"/>
      <c r="P309" s="105"/>
      <c r="Q309" s="105"/>
      <c r="R309" s="105"/>
      <c r="S309" s="105"/>
      <c r="T309" s="105"/>
      <c r="U309" s="105"/>
      <c r="V309" s="105"/>
      <c r="W309" s="105"/>
      <c r="X309" s="105"/>
      <c r="Y309" s="105"/>
    </row>
    <row r="310" spans="2:25" ht="24.95" customHeight="1" x14ac:dyDescent="0.25">
      <c r="B310" s="98">
        <v>302</v>
      </c>
      <c r="C310" s="104"/>
      <c r="D310" s="103"/>
      <c r="E310" s="11" t="str">
        <f t="shared" si="5"/>
        <v/>
      </c>
      <c r="F310" s="105"/>
      <c r="G310" s="105"/>
      <c r="H310" s="105"/>
      <c r="I310" s="105"/>
      <c r="J310" s="105"/>
      <c r="K310" s="105"/>
      <c r="L310" s="105"/>
      <c r="M310" s="105"/>
      <c r="N310" s="105"/>
      <c r="O310" s="105"/>
      <c r="P310" s="105"/>
      <c r="Q310" s="105"/>
      <c r="R310" s="105"/>
      <c r="S310" s="105"/>
      <c r="T310" s="105"/>
      <c r="U310" s="105"/>
      <c r="V310" s="105"/>
      <c r="W310" s="105"/>
      <c r="X310" s="105"/>
      <c r="Y310" s="105"/>
    </row>
    <row r="311" spans="2:25" ht="24.95" customHeight="1" x14ac:dyDescent="0.25">
      <c r="B311" s="98">
        <v>303</v>
      </c>
      <c r="C311" s="104"/>
      <c r="D311" s="103"/>
      <c r="E311" s="11" t="str">
        <f t="shared" si="5"/>
        <v/>
      </c>
      <c r="F311" s="105"/>
      <c r="G311" s="105"/>
      <c r="H311" s="105"/>
      <c r="I311" s="105"/>
      <c r="J311" s="105"/>
      <c r="K311" s="105"/>
      <c r="L311" s="105"/>
      <c r="M311" s="105"/>
      <c r="N311" s="105"/>
      <c r="O311" s="105"/>
      <c r="P311" s="105"/>
      <c r="Q311" s="105"/>
      <c r="R311" s="105"/>
      <c r="S311" s="105"/>
      <c r="T311" s="105"/>
      <c r="U311" s="105"/>
      <c r="V311" s="105"/>
      <c r="W311" s="105"/>
      <c r="X311" s="105"/>
      <c r="Y311" s="105"/>
    </row>
    <row r="312" spans="2:25" ht="24.95" customHeight="1" x14ac:dyDescent="0.25">
      <c r="B312" s="98">
        <v>304</v>
      </c>
      <c r="C312" s="104"/>
      <c r="D312" s="103"/>
      <c r="E312" s="11" t="str">
        <f t="shared" si="5"/>
        <v/>
      </c>
      <c r="F312" s="105"/>
      <c r="G312" s="105"/>
      <c r="H312" s="105"/>
      <c r="I312" s="105"/>
      <c r="J312" s="105"/>
      <c r="K312" s="105"/>
      <c r="L312" s="105"/>
      <c r="M312" s="105"/>
      <c r="N312" s="105"/>
      <c r="O312" s="105"/>
      <c r="P312" s="105"/>
      <c r="Q312" s="105"/>
      <c r="R312" s="105"/>
      <c r="S312" s="105"/>
      <c r="T312" s="105"/>
      <c r="U312" s="105"/>
      <c r="V312" s="105"/>
      <c r="W312" s="105"/>
      <c r="X312" s="105"/>
      <c r="Y312" s="105"/>
    </row>
    <row r="313" spans="2:25" ht="24.95" customHeight="1" x14ac:dyDescent="0.25">
      <c r="B313" s="98">
        <v>305</v>
      </c>
      <c r="C313" s="104"/>
      <c r="D313" s="103"/>
      <c r="E313" s="11" t="str">
        <f t="shared" si="5"/>
        <v/>
      </c>
      <c r="F313" s="105"/>
      <c r="G313" s="105"/>
      <c r="H313" s="105"/>
      <c r="I313" s="105"/>
      <c r="J313" s="105"/>
      <c r="K313" s="105"/>
      <c r="L313" s="105"/>
      <c r="M313" s="105"/>
      <c r="N313" s="105"/>
      <c r="O313" s="105"/>
      <c r="P313" s="105"/>
      <c r="Q313" s="105"/>
      <c r="R313" s="105"/>
      <c r="S313" s="105"/>
      <c r="T313" s="105"/>
      <c r="U313" s="105"/>
      <c r="V313" s="105"/>
      <c r="W313" s="105"/>
      <c r="X313" s="105"/>
      <c r="Y313" s="105"/>
    </row>
    <row r="314" spans="2:25" ht="24.95" customHeight="1" x14ac:dyDescent="0.25">
      <c r="B314" s="98">
        <v>306</v>
      </c>
      <c r="C314" s="104"/>
      <c r="D314" s="103"/>
      <c r="E314" s="11" t="str">
        <f t="shared" si="5"/>
        <v/>
      </c>
      <c r="F314" s="105"/>
      <c r="G314" s="105"/>
      <c r="H314" s="105"/>
      <c r="I314" s="105"/>
      <c r="J314" s="105"/>
      <c r="K314" s="105"/>
      <c r="L314" s="105"/>
      <c r="M314" s="105"/>
      <c r="N314" s="105"/>
      <c r="O314" s="105"/>
      <c r="P314" s="105"/>
      <c r="Q314" s="105"/>
      <c r="R314" s="105"/>
      <c r="S314" s="105"/>
      <c r="T314" s="105"/>
      <c r="U314" s="105"/>
      <c r="V314" s="105"/>
      <c r="W314" s="105"/>
      <c r="X314" s="105"/>
      <c r="Y314" s="105"/>
    </row>
    <row r="315" spans="2:25" ht="24.95" customHeight="1" x14ac:dyDescent="0.25">
      <c r="B315" s="98">
        <v>307</v>
      </c>
      <c r="C315" s="104"/>
      <c r="D315" s="103"/>
      <c r="E315" s="11" t="str">
        <f t="shared" si="5"/>
        <v/>
      </c>
      <c r="F315" s="105"/>
      <c r="G315" s="105"/>
      <c r="H315" s="105"/>
      <c r="I315" s="105"/>
      <c r="J315" s="105"/>
      <c r="K315" s="105"/>
      <c r="L315" s="105"/>
      <c r="M315" s="105"/>
      <c r="N315" s="105"/>
      <c r="O315" s="105"/>
      <c r="P315" s="105"/>
      <c r="Q315" s="105"/>
      <c r="R315" s="105"/>
      <c r="S315" s="105"/>
      <c r="T315" s="105"/>
      <c r="U315" s="105"/>
      <c r="V315" s="105"/>
      <c r="W315" s="105"/>
      <c r="X315" s="105"/>
      <c r="Y315" s="105"/>
    </row>
    <row r="316" spans="2:25" ht="24.95" customHeight="1" x14ac:dyDescent="0.25">
      <c r="B316" s="98">
        <v>308</v>
      </c>
      <c r="C316" s="104"/>
      <c r="D316" s="103"/>
      <c r="E316" s="11" t="str">
        <f t="shared" si="5"/>
        <v/>
      </c>
      <c r="F316" s="105"/>
      <c r="G316" s="105"/>
      <c r="H316" s="105"/>
      <c r="I316" s="105"/>
      <c r="J316" s="105"/>
      <c r="K316" s="105"/>
      <c r="L316" s="105"/>
      <c r="M316" s="105"/>
      <c r="N316" s="105"/>
      <c r="O316" s="105"/>
      <c r="P316" s="105"/>
      <c r="Q316" s="105"/>
      <c r="R316" s="105"/>
      <c r="S316" s="105"/>
      <c r="T316" s="105"/>
      <c r="U316" s="105"/>
      <c r="V316" s="105"/>
      <c r="W316" s="105"/>
      <c r="X316" s="105"/>
      <c r="Y316" s="105"/>
    </row>
    <row r="317" spans="2:25" ht="24.95" customHeight="1" x14ac:dyDescent="0.25">
      <c r="B317" s="98">
        <v>309</v>
      </c>
      <c r="C317" s="104"/>
      <c r="D317" s="103"/>
      <c r="E317" s="11" t="str">
        <f t="shared" si="5"/>
        <v/>
      </c>
      <c r="F317" s="105"/>
      <c r="G317" s="105"/>
      <c r="H317" s="105"/>
      <c r="I317" s="105"/>
      <c r="J317" s="105"/>
      <c r="K317" s="105"/>
      <c r="L317" s="105"/>
      <c r="M317" s="105"/>
      <c r="N317" s="105"/>
      <c r="O317" s="105"/>
      <c r="P317" s="105"/>
      <c r="Q317" s="105"/>
      <c r="R317" s="105"/>
      <c r="S317" s="105"/>
      <c r="T317" s="105"/>
      <c r="U317" s="105"/>
      <c r="V317" s="105"/>
      <c r="W317" s="105"/>
      <c r="X317" s="105"/>
      <c r="Y317" s="105"/>
    </row>
    <row r="318" spans="2:25" ht="24.95" customHeight="1" x14ac:dyDescent="0.25">
      <c r="B318" s="98">
        <v>310</v>
      </c>
      <c r="C318" s="104"/>
      <c r="D318" s="103"/>
      <c r="E318" s="11" t="str">
        <f t="shared" si="5"/>
        <v/>
      </c>
      <c r="F318" s="105"/>
      <c r="G318" s="105"/>
      <c r="H318" s="105"/>
      <c r="I318" s="105"/>
      <c r="J318" s="105"/>
      <c r="K318" s="105"/>
      <c r="L318" s="105"/>
      <c r="M318" s="105"/>
      <c r="N318" s="105"/>
      <c r="O318" s="105"/>
      <c r="P318" s="105"/>
      <c r="Q318" s="105"/>
      <c r="R318" s="105"/>
      <c r="S318" s="105"/>
      <c r="T318" s="105"/>
      <c r="U318" s="105"/>
      <c r="V318" s="105"/>
      <c r="W318" s="105"/>
      <c r="X318" s="105"/>
      <c r="Y318" s="105"/>
    </row>
    <row r="319" spans="2:25" ht="24.95" customHeight="1" x14ac:dyDescent="0.25">
      <c r="B319" s="98">
        <v>311</v>
      </c>
      <c r="C319" s="104"/>
      <c r="D319" s="103"/>
      <c r="E319" s="11" t="str">
        <f t="shared" si="5"/>
        <v/>
      </c>
      <c r="F319" s="105"/>
      <c r="G319" s="105"/>
      <c r="H319" s="105"/>
      <c r="I319" s="105"/>
      <c r="J319" s="105"/>
      <c r="K319" s="105"/>
      <c r="L319" s="105"/>
      <c r="M319" s="105"/>
      <c r="N319" s="105"/>
      <c r="O319" s="105"/>
      <c r="P319" s="105"/>
      <c r="Q319" s="105"/>
      <c r="R319" s="105"/>
      <c r="S319" s="105"/>
      <c r="T319" s="105"/>
      <c r="U319" s="105"/>
      <c r="V319" s="105"/>
      <c r="W319" s="105"/>
      <c r="X319" s="105"/>
      <c r="Y319" s="105"/>
    </row>
    <row r="320" spans="2:25" ht="24.95" customHeight="1" x14ac:dyDescent="0.25">
      <c r="B320" s="98">
        <v>312</v>
      </c>
      <c r="C320" s="104"/>
      <c r="D320" s="103"/>
      <c r="E320" s="11" t="str">
        <f t="shared" si="5"/>
        <v/>
      </c>
      <c r="F320" s="105"/>
      <c r="G320" s="105"/>
      <c r="H320" s="105"/>
      <c r="I320" s="105"/>
      <c r="J320" s="105"/>
      <c r="K320" s="105"/>
      <c r="L320" s="105"/>
      <c r="M320" s="105"/>
      <c r="N320" s="105"/>
      <c r="O320" s="105"/>
      <c r="P320" s="105"/>
      <c r="Q320" s="105"/>
      <c r="R320" s="105"/>
      <c r="S320" s="105"/>
      <c r="T320" s="105"/>
      <c r="U320" s="105"/>
      <c r="V320" s="105"/>
      <c r="W320" s="105"/>
      <c r="X320" s="105"/>
      <c r="Y320" s="105"/>
    </row>
    <row r="321" spans="2:25" ht="24.95" customHeight="1" x14ac:dyDescent="0.25">
      <c r="B321" s="98">
        <v>313</v>
      </c>
      <c r="C321" s="104"/>
      <c r="D321" s="103"/>
      <c r="E321" s="11" t="str">
        <f t="shared" si="5"/>
        <v/>
      </c>
      <c r="F321" s="105"/>
      <c r="G321" s="105"/>
      <c r="H321" s="105"/>
      <c r="I321" s="105"/>
      <c r="J321" s="105"/>
      <c r="K321" s="105"/>
      <c r="L321" s="105"/>
      <c r="M321" s="105"/>
      <c r="N321" s="105"/>
      <c r="O321" s="105"/>
      <c r="P321" s="105"/>
      <c r="Q321" s="105"/>
      <c r="R321" s="105"/>
      <c r="S321" s="105"/>
      <c r="T321" s="105"/>
      <c r="U321" s="105"/>
      <c r="V321" s="105"/>
      <c r="W321" s="105"/>
      <c r="X321" s="105"/>
      <c r="Y321" s="105"/>
    </row>
    <row r="322" spans="2:25" ht="24.95" customHeight="1" x14ac:dyDescent="0.25">
      <c r="B322" s="98">
        <v>314</v>
      </c>
      <c r="C322" s="104"/>
      <c r="D322" s="103"/>
      <c r="E322" s="11" t="str">
        <f t="shared" si="5"/>
        <v/>
      </c>
      <c r="F322" s="105"/>
      <c r="G322" s="105"/>
      <c r="H322" s="105"/>
      <c r="I322" s="105"/>
      <c r="J322" s="105"/>
      <c r="K322" s="105"/>
      <c r="L322" s="105"/>
      <c r="M322" s="105"/>
      <c r="N322" s="105"/>
      <c r="O322" s="105"/>
      <c r="P322" s="105"/>
      <c r="Q322" s="105"/>
      <c r="R322" s="105"/>
      <c r="S322" s="105"/>
      <c r="T322" s="105"/>
      <c r="U322" s="105"/>
      <c r="V322" s="105"/>
      <c r="W322" s="105"/>
      <c r="X322" s="105"/>
      <c r="Y322" s="105"/>
    </row>
    <row r="323" spans="2:25" ht="24.95" customHeight="1" x14ac:dyDescent="0.25">
      <c r="B323" s="98">
        <v>315</v>
      </c>
      <c r="C323" s="104"/>
      <c r="D323" s="103"/>
      <c r="E323" s="11" t="str">
        <f t="shared" si="5"/>
        <v/>
      </c>
      <c r="F323" s="105"/>
      <c r="G323" s="105"/>
      <c r="H323" s="105"/>
      <c r="I323" s="105"/>
      <c r="J323" s="105"/>
      <c r="K323" s="105"/>
      <c r="L323" s="105"/>
      <c r="M323" s="105"/>
      <c r="N323" s="105"/>
      <c r="O323" s="105"/>
      <c r="P323" s="105"/>
      <c r="Q323" s="105"/>
      <c r="R323" s="105"/>
      <c r="S323" s="105"/>
      <c r="T323" s="105"/>
      <c r="U323" s="105"/>
      <c r="V323" s="105"/>
      <c r="W323" s="105"/>
      <c r="X323" s="105"/>
      <c r="Y323" s="105"/>
    </row>
    <row r="324" spans="2:25" ht="24.95" customHeight="1" x14ac:dyDescent="0.25">
      <c r="B324" s="98">
        <v>316</v>
      </c>
      <c r="C324" s="104"/>
      <c r="D324" s="103"/>
      <c r="E324" s="11" t="str">
        <f t="shared" si="5"/>
        <v/>
      </c>
      <c r="F324" s="105"/>
      <c r="G324" s="105"/>
      <c r="H324" s="105"/>
      <c r="I324" s="105"/>
      <c r="J324" s="105"/>
      <c r="K324" s="105"/>
      <c r="L324" s="105"/>
      <c r="M324" s="105"/>
      <c r="N324" s="105"/>
      <c r="O324" s="105"/>
      <c r="P324" s="105"/>
      <c r="Q324" s="105"/>
      <c r="R324" s="105"/>
      <c r="S324" s="105"/>
      <c r="T324" s="105"/>
      <c r="U324" s="105"/>
      <c r="V324" s="105"/>
      <c r="W324" s="105"/>
      <c r="X324" s="105"/>
      <c r="Y324" s="105"/>
    </row>
    <row r="325" spans="2:25" ht="24.95" customHeight="1" x14ac:dyDescent="0.25">
      <c r="B325" s="98">
        <v>317</v>
      </c>
      <c r="C325" s="104"/>
      <c r="D325" s="103"/>
      <c r="E325" s="11" t="str">
        <f t="shared" si="5"/>
        <v/>
      </c>
      <c r="F325" s="105"/>
      <c r="G325" s="105"/>
      <c r="H325" s="105"/>
      <c r="I325" s="105"/>
      <c r="J325" s="105"/>
      <c r="K325" s="105"/>
      <c r="L325" s="105"/>
      <c r="M325" s="105"/>
      <c r="N325" s="105"/>
      <c r="O325" s="105"/>
      <c r="P325" s="105"/>
      <c r="Q325" s="105"/>
      <c r="R325" s="105"/>
      <c r="S325" s="105"/>
      <c r="T325" s="105"/>
      <c r="U325" s="105"/>
      <c r="V325" s="105"/>
      <c r="W325" s="105"/>
      <c r="X325" s="105"/>
      <c r="Y325" s="105"/>
    </row>
    <row r="326" spans="2:25" ht="24.95" customHeight="1" x14ac:dyDescent="0.25">
      <c r="B326" s="98">
        <v>318</v>
      </c>
      <c r="C326" s="104"/>
      <c r="D326" s="103"/>
      <c r="E326" s="11" t="str">
        <f t="shared" si="5"/>
        <v/>
      </c>
      <c r="F326" s="105"/>
      <c r="G326" s="105"/>
      <c r="H326" s="105"/>
      <c r="I326" s="105"/>
      <c r="J326" s="105"/>
      <c r="K326" s="105"/>
      <c r="L326" s="105"/>
      <c r="M326" s="105"/>
      <c r="N326" s="105"/>
      <c r="O326" s="105"/>
      <c r="P326" s="105"/>
      <c r="Q326" s="105"/>
      <c r="R326" s="105"/>
      <c r="S326" s="105"/>
      <c r="T326" s="105"/>
      <c r="U326" s="105"/>
      <c r="V326" s="105"/>
      <c r="W326" s="105"/>
      <c r="X326" s="105"/>
      <c r="Y326" s="105"/>
    </row>
    <row r="327" spans="2:25" ht="24.95" customHeight="1" x14ac:dyDescent="0.25">
      <c r="B327" s="98">
        <v>319</v>
      </c>
      <c r="C327" s="104"/>
      <c r="D327" s="103"/>
      <c r="E327" s="11" t="str">
        <f t="shared" si="5"/>
        <v/>
      </c>
      <c r="F327" s="105"/>
      <c r="G327" s="105"/>
      <c r="H327" s="105"/>
      <c r="I327" s="105"/>
      <c r="J327" s="105"/>
      <c r="K327" s="105"/>
      <c r="L327" s="105"/>
      <c r="M327" s="105"/>
      <c r="N327" s="105"/>
      <c r="O327" s="105"/>
      <c r="P327" s="105"/>
      <c r="Q327" s="105"/>
      <c r="R327" s="105"/>
      <c r="S327" s="105"/>
      <c r="T327" s="105"/>
      <c r="U327" s="105"/>
      <c r="V327" s="105"/>
      <c r="W327" s="105"/>
      <c r="X327" s="105"/>
      <c r="Y327" s="105"/>
    </row>
    <row r="328" spans="2:25" ht="24.95" customHeight="1" x14ac:dyDescent="0.25">
      <c r="B328" s="98">
        <v>320</v>
      </c>
      <c r="C328" s="104"/>
      <c r="D328" s="103"/>
      <c r="E328" s="11" t="str">
        <f t="shared" si="5"/>
        <v/>
      </c>
      <c r="F328" s="105"/>
      <c r="G328" s="105"/>
      <c r="H328" s="105"/>
      <c r="I328" s="105"/>
      <c r="J328" s="105"/>
      <c r="K328" s="105"/>
      <c r="L328" s="105"/>
      <c r="M328" s="105"/>
      <c r="N328" s="105"/>
      <c r="O328" s="105"/>
      <c r="P328" s="105"/>
      <c r="Q328" s="105"/>
      <c r="R328" s="105"/>
      <c r="S328" s="105"/>
      <c r="T328" s="105"/>
      <c r="U328" s="105"/>
      <c r="V328" s="105"/>
      <c r="W328" s="105"/>
      <c r="X328" s="105"/>
      <c r="Y328" s="105"/>
    </row>
    <row r="329" spans="2:25" ht="24.95" customHeight="1" x14ac:dyDescent="0.25">
      <c r="B329" s="98">
        <v>321</v>
      </c>
      <c r="C329" s="104"/>
      <c r="D329" s="103"/>
      <c r="E329" s="11" t="str">
        <f t="shared" si="5"/>
        <v/>
      </c>
      <c r="F329" s="105"/>
      <c r="G329" s="105"/>
      <c r="H329" s="105"/>
      <c r="I329" s="105"/>
      <c r="J329" s="105"/>
      <c r="K329" s="105"/>
      <c r="L329" s="105"/>
      <c r="M329" s="105"/>
      <c r="N329" s="105"/>
      <c r="O329" s="105"/>
      <c r="P329" s="105"/>
      <c r="Q329" s="105"/>
      <c r="R329" s="105"/>
      <c r="S329" s="105"/>
      <c r="T329" s="105"/>
      <c r="U329" s="105"/>
      <c r="V329" s="105"/>
      <c r="W329" s="105"/>
      <c r="X329" s="105"/>
      <c r="Y329" s="105"/>
    </row>
    <row r="330" spans="2:25" ht="24.95" customHeight="1" x14ac:dyDescent="0.25">
      <c r="B330" s="98">
        <v>322</v>
      </c>
      <c r="C330" s="104"/>
      <c r="D330" s="103"/>
      <c r="E330" s="11" t="str">
        <f t="shared" si="5"/>
        <v/>
      </c>
      <c r="F330" s="105"/>
      <c r="G330" s="105"/>
      <c r="H330" s="105"/>
      <c r="I330" s="105"/>
      <c r="J330" s="105"/>
      <c r="K330" s="105"/>
      <c r="L330" s="105"/>
      <c r="M330" s="105"/>
      <c r="N330" s="105"/>
      <c r="O330" s="105"/>
      <c r="P330" s="105"/>
      <c r="Q330" s="105"/>
      <c r="R330" s="105"/>
      <c r="S330" s="105"/>
      <c r="T330" s="105"/>
      <c r="U330" s="105"/>
      <c r="V330" s="105"/>
      <c r="W330" s="105"/>
      <c r="X330" s="105"/>
      <c r="Y330" s="105"/>
    </row>
    <row r="331" spans="2:25" ht="24.95" customHeight="1" x14ac:dyDescent="0.25">
      <c r="B331" s="98">
        <v>323</v>
      </c>
      <c r="C331" s="104"/>
      <c r="D331" s="103"/>
      <c r="E331" s="11" t="str">
        <f t="shared" si="5"/>
        <v/>
      </c>
      <c r="F331" s="105"/>
      <c r="G331" s="105"/>
      <c r="H331" s="105"/>
      <c r="I331" s="105"/>
      <c r="J331" s="105"/>
      <c r="K331" s="105"/>
      <c r="L331" s="105"/>
      <c r="M331" s="105"/>
      <c r="N331" s="105"/>
      <c r="O331" s="105"/>
      <c r="P331" s="105"/>
      <c r="Q331" s="105"/>
      <c r="R331" s="105"/>
      <c r="S331" s="105"/>
      <c r="T331" s="105"/>
      <c r="U331" s="105"/>
      <c r="V331" s="105"/>
      <c r="W331" s="105"/>
      <c r="X331" s="105"/>
      <c r="Y331" s="105"/>
    </row>
    <row r="332" spans="2:25" ht="24.95" customHeight="1" x14ac:dyDescent="0.25">
      <c r="B332" s="98">
        <v>324</v>
      </c>
      <c r="C332" s="104"/>
      <c r="D332" s="103"/>
      <c r="E332" s="11" t="str">
        <f t="shared" si="5"/>
        <v/>
      </c>
      <c r="F332" s="105"/>
      <c r="G332" s="105"/>
      <c r="H332" s="105"/>
      <c r="I332" s="105"/>
      <c r="J332" s="105"/>
      <c r="K332" s="105"/>
      <c r="L332" s="105"/>
      <c r="M332" s="105"/>
      <c r="N332" s="105"/>
      <c r="O332" s="105"/>
      <c r="P332" s="105"/>
      <c r="Q332" s="105"/>
      <c r="R332" s="105"/>
      <c r="S332" s="105"/>
      <c r="T332" s="105"/>
      <c r="U332" s="105"/>
      <c r="V332" s="105"/>
      <c r="W332" s="105"/>
      <c r="X332" s="105"/>
      <c r="Y332" s="105"/>
    </row>
    <row r="333" spans="2:25" ht="24.95" customHeight="1" x14ac:dyDescent="0.25">
      <c r="B333" s="98">
        <v>325</v>
      </c>
      <c r="C333" s="104"/>
      <c r="D333" s="103"/>
      <c r="E333" s="11" t="str">
        <f t="shared" si="5"/>
        <v/>
      </c>
      <c r="F333" s="105"/>
      <c r="G333" s="105"/>
      <c r="H333" s="105"/>
      <c r="I333" s="105"/>
      <c r="J333" s="105"/>
      <c r="K333" s="105"/>
      <c r="L333" s="105"/>
      <c r="M333" s="105"/>
      <c r="N333" s="105"/>
      <c r="O333" s="105"/>
      <c r="P333" s="105"/>
      <c r="Q333" s="105"/>
      <c r="R333" s="105"/>
      <c r="S333" s="105"/>
      <c r="T333" s="105"/>
      <c r="U333" s="105"/>
      <c r="V333" s="105"/>
      <c r="W333" s="105"/>
      <c r="X333" s="105"/>
      <c r="Y333" s="105"/>
    </row>
    <row r="334" spans="2:25" ht="24.95" customHeight="1" x14ac:dyDescent="0.25">
      <c r="B334" s="98">
        <v>326</v>
      </c>
      <c r="C334" s="104"/>
      <c r="D334" s="103"/>
      <c r="E334" s="11" t="str">
        <f t="shared" si="5"/>
        <v/>
      </c>
      <c r="F334" s="105"/>
      <c r="G334" s="105"/>
      <c r="H334" s="105"/>
      <c r="I334" s="105"/>
      <c r="J334" s="105"/>
      <c r="K334" s="105"/>
      <c r="L334" s="105"/>
      <c r="M334" s="105"/>
      <c r="N334" s="105"/>
      <c r="O334" s="105"/>
      <c r="P334" s="105"/>
      <c r="Q334" s="105"/>
      <c r="R334" s="105"/>
      <c r="S334" s="105"/>
      <c r="T334" s="105"/>
      <c r="U334" s="105"/>
      <c r="V334" s="105"/>
      <c r="W334" s="105"/>
      <c r="X334" s="105"/>
      <c r="Y334" s="105"/>
    </row>
    <row r="335" spans="2:25" ht="24.95" customHeight="1" x14ac:dyDescent="0.25">
      <c r="B335" s="98">
        <v>327</v>
      </c>
      <c r="C335" s="104"/>
      <c r="D335" s="103"/>
      <c r="E335" s="11" t="str">
        <f t="shared" si="5"/>
        <v/>
      </c>
      <c r="F335" s="105"/>
      <c r="G335" s="105"/>
      <c r="H335" s="105"/>
      <c r="I335" s="105"/>
      <c r="J335" s="105"/>
      <c r="K335" s="105"/>
      <c r="L335" s="105"/>
      <c r="M335" s="105"/>
      <c r="N335" s="105"/>
      <c r="O335" s="105"/>
      <c r="P335" s="105"/>
      <c r="Q335" s="105"/>
      <c r="R335" s="105"/>
      <c r="S335" s="105"/>
      <c r="T335" s="105"/>
      <c r="U335" s="105"/>
      <c r="V335" s="105"/>
      <c r="W335" s="105"/>
      <c r="X335" s="105"/>
      <c r="Y335" s="105"/>
    </row>
    <row r="336" spans="2:25" ht="24.95" customHeight="1" x14ac:dyDescent="0.25">
      <c r="B336" s="98">
        <v>328</v>
      </c>
      <c r="C336" s="104"/>
      <c r="D336" s="103"/>
      <c r="E336" s="11" t="str">
        <f t="shared" si="5"/>
        <v/>
      </c>
      <c r="F336" s="105"/>
      <c r="G336" s="105"/>
      <c r="H336" s="105"/>
      <c r="I336" s="105"/>
      <c r="J336" s="105"/>
      <c r="K336" s="105"/>
      <c r="L336" s="105"/>
      <c r="M336" s="105"/>
      <c r="N336" s="105"/>
      <c r="O336" s="105"/>
      <c r="P336" s="105"/>
      <c r="Q336" s="105"/>
      <c r="R336" s="105"/>
      <c r="S336" s="105"/>
      <c r="T336" s="105"/>
      <c r="U336" s="105"/>
      <c r="V336" s="105"/>
      <c r="W336" s="105"/>
      <c r="X336" s="105"/>
      <c r="Y336" s="105"/>
    </row>
    <row r="337" spans="2:25" ht="24.95" customHeight="1" x14ac:dyDescent="0.25">
      <c r="B337" s="98">
        <v>329</v>
      </c>
      <c r="C337" s="104"/>
      <c r="D337" s="103"/>
      <c r="E337" s="11" t="str">
        <f t="shared" ref="E337:E400" si="6">IF(C337="","",SUM(F337:Y337))</f>
        <v/>
      </c>
      <c r="F337" s="105"/>
      <c r="G337" s="105"/>
      <c r="H337" s="105"/>
      <c r="I337" s="105"/>
      <c r="J337" s="105"/>
      <c r="K337" s="105"/>
      <c r="L337" s="105"/>
      <c r="M337" s="105"/>
      <c r="N337" s="105"/>
      <c r="O337" s="105"/>
      <c r="P337" s="105"/>
      <c r="Q337" s="105"/>
      <c r="R337" s="105"/>
      <c r="S337" s="105"/>
      <c r="T337" s="105"/>
      <c r="U337" s="105"/>
      <c r="V337" s="105"/>
      <c r="W337" s="105"/>
      <c r="X337" s="105"/>
      <c r="Y337" s="105"/>
    </row>
    <row r="338" spans="2:25" ht="24.95" customHeight="1" x14ac:dyDescent="0.25">
      <c r="B338" s="98">
        <v>330</v>
      </c>
      <c r="C338" s="104"/>
      <c r="D338" s="103"/>
      <c r="E338" s="11" t="str">
        <f t="shared" si="6"/>
        <v/>
      </c>
      <c r="F338" s="105"/>
      <c r="G338" s="105"/>
      <c r="H338" s="105"/>
      <c r="I338" s="105"/>
      <c r="J338" s="105"/>
      <c r="K338" s="105"/>
      <c r="L338" s="105"/>
      <c r="M338" s="105"/>
      <c r="N338" s="105"/>
      <c r="O338" s="105"/>
      <c r="P338" s="105"/>
      <c r="Q338" s="105"/>
      <c r="R338" s="105"/>
      <c r="S338" s="105"/>
      <c r="T338" s="105"/>
      <c r="U338" s="105"/>
      <c r="V338" s="105"/>
      <c r="W338" s="105"/>
      <c r="X338" s="105"/>
      <c r="Y338" s="105"/>
    </row>
    <row r="339" spans="2:25" ht="24.95" customHeight="1" x14ac:dyDescent="0.25">
      <c r="B339" s="98">
        <v>331</v>
      </c>
      <c r="C339" s="104"/>
      <c r="D339" s="103"/>
      <c r="E339" s="11" t="str">
        <f t="shared" si="6"/>
        <v/>
      </c>
      <c r="F339" s="105"/>
      <c r="G339" s="105"/>
      <c r="H339" s="105"/>
      <c r="I339" s="105"/>
      <c r="J339" s="105"/>
      <c r="K339" s="105"/>
      <c r="L339" s="105"/>
      <c r="M339" s="105"/>
      <c r="N339" s="105"/>
      <c r="O339" s="105"/>
      <c r="P339" s="105"/>
      <c r="Q339" s="105"/>
      <c r="R339" s="105"/>
      <c r="S339" s="105"/>
      <c r="T339" s="105"/>
      <c r="U339" s="105"/>
      <c r="V339" s="105"/>
      <c r="W339" s="105"/>
      <c r="X339" s="105"/>
      <c r="Y339" s="105"/>
    </row>
    <row r="340" spans="2:25" ht="24.95" customHeight="1" x14ac:dyDescent="0.25">
      <c r="B340" s="98">
        <v>332</v>
      </c>
      <c r="C340" s="104"/>
      <c r="D340" s="103"/>
      <c r="E340" s="11" t="str">
        <f t="shared" si="6"/>
        <v/>
      </c>
      <c r="F340" s="105"/>
      <c r="G340" s="105"/>
      <c r="H340" s="105"/>
      <c r="I340" s="105"/>
      <c r="J340" s="105"/>
      <c r="K340" s="105"/>
      <c r="L340" s="105"/>
      <c r="M340" s="105"/>
      <c r="N340" s="105"/>
      <c r="O340" s="105"/>
      <c r="P340" s="105"/>
      <c r="Q340" s="105"/>
      <c r="R340" s="105"/>
      <c r="S340" s="105"/>
      <c r="T340" s="105"/>
      <c r="U340" s="105"/>
      <c r="V340" s="105"/>
      <c r="W340" s="105"/>
      <c r="X340" s="105"/>
      <c r="Y340" s="105"/>
    </row>
    <row r="341" spans="2:25" ht="24.95" customHeight="1" x14ac:dyDescent="0.25">
      <c r="B341" s="98">
        <v>333</v>
      </c>
      <c r="C341" s="104"/>
      <c r="D341" s="103"/>
      <c r="E341" s="11" t="str">
        <f t="shared" si="6"/>
        <v/>
      </c>
      <c r="F341" s="105"/>
      <c r="G341" s="105"/>
      <c r="H341" s="105"/>
      <c r="I341" s="105"/>
      <c r="J341" s="105"/>
      <c r="K341" s="105"/>
      <c r="L341" s="105"/>
      <c r="M341" s="105"/>
      <c r="N341" s="105"/>
      <c r="O341" s="105"/>
      <c r="P341" s="105"/>
      <c r="Q341" s="105"/>
      <c r="R341" s="105"/>
      <c r="S341" s="105"/>
      <c r="T341" s="105"/>
      <c r="U341" s="105"/>
      <c r="V341" s="105"/>
      <c r="W341" s="105"/>
      <c r="X341" s="105"/>
      <c r="Y341" s="105"/>
    </row>
    <row r="342" spans="2:25" ht="24.95" customHeight="1" x14ac:dyDescent="0.25">
      <c r="B342" s="98">
        <v>334</v>
      </c>
      <c r="C342" s="104"/>
      <c r="D342" s="103"/>
      <c r="E342" s="11" t="str">
        <f t="shared" si="6"/>
        <v/>
      </c>
      <c r="F342" s="105"/>
      <c r="G342" s="105"/>
      <c r="H342" s="105"/>
      <c r="I342" s="105"/>
      <c r="J342" s="105"/>
      <c r="K342" s="105"/>
      <c r="L342" s="105"/>
      <c r="M342" s="105"/>
      <c r="N342" s="105"/>
      <c r="O342" s="105"/>
      <c r="P342" s="105"/>
      <c r="Q342" s="105"/>
      <c r="R342" s="105"/>
      <c r="S342" s="105"/>
      <c r="T342" s="105"/>
      <c r="U342" s="105"/>
      <c r="V342" s="105"/>
      <c r="W342" s="105"/>
      <c r="X342" s="105"/>
      <c r="Y342" s="105"/>
    </row>
    <row r="343" spans="2:25" ht="24.95" customHeight="1" x14ac:dyDescent="0.25">
      <c r="B343" s="98">
        <v>335</v>
      </c>
      <c r="C343" s="104"/>
      <c r="D343" s="103"/>
      <c r="E343" s="11" t="str">
        <f t="shared" si="6"/>
        <v/>
      </c>
      <c r="F343" s="105"/>
      <c r="G343" s="105"/>
      <c r="H343" s="105"/>
      <c r="I343" s="105"/>
      <c r="J343" s="105"/>
      <c r="K343" s="105"/>
      <c r="L343" s="105"/>
      <c r="M343" s="105"/>
      <c r="N343" s="105"/>
      <c r="O343" s="105"/>
      <c r="P343" s="105"/>
      <c r="Q343" s="105"/>
      <c r="R343" s="105"/>
      <c r="S343" s="105"/>
      <c r="T343" s="105"/>
      <c r="U343" s="105"/>
      <c r="V343" s="105"/>
      <c r="W343" s="105"/>
      <c r="X343" s="105"/>
      <c r="Y343" s="105"/>
    </row>
    <row r="344" spans="2:25" ht="24.95" customHeight="1" x14ac:dyDescent="0.25">
      <c r="B344" s="98">
        <v>336</v>
      </c>
      <c r="C344" s="104"/>
      <c r="D344" s="103"/>
      <c r="E344" s="11" t="str">
        <f t="shared" si="6"/>
        <v/>
      </c>
      <c r="F344" s="105"/>
      <c r="G344" s="105"/>
      <c r="H344" s="105"/>
      <c r="I344" s="105"/>
      <c r="J344" s="105"/>
      <c r="K344" s="105"/>
      <c r="L344" s="105"/>
      <c r="M344" s="105"/>
      <c r="N344" s="105"/>
      <c r="O344" s="105"/>
      <c r="P344" s="105"/>
      <c r="Q344" s="105"/>
      <c r="R344" s="105"/>
      <c r="S344" s="105"/>
      <c r="T344" s="105"/>
      <c r="U344" s="105"/>
      <c r="V344" s="105"/>
      <c r="W344" s="105"/>
      <c r="X344" s="105"/>
      <c r="Y344" s="105"/>
    </row>
    <row r="345" spans="2:25" ht="24.95" customHeight="1" x14ac:dyDescent="0.25">
      <c r="B345" s="98">
        <v>337</v>
      </c>
      <c r="C345" s="104"/>
      <c r="D345" s="103"/>
      <c r="E345" s="11" t="str">
        <f t="shared" si="6"/>
        <v/>
      </c>
      <c r="F345" s="105"/>
      <c r="G345" s="105"/>
      <c r="H345" s="105"/>
      <c r="I345" s="105"/>
      <c r="J345" s="105"/>
      <c r="K345" s="105"/>
      <c r="L345" s="105"/>
      <c r="M345" s="105"/>
      <c r="N345" s="105"/>
      <c r="O345" s="105"/>
      <c r="P345" s="105"/>
      <c r="Q345" s="105"/>
      <c r="R345" s="105"/>
      <c r="S345" s="105"/>
      <c r="T345" s="105"/>
      <c r="U345" s="105"/>
      <c r="V345" s="105"/>
      <c r="W345" s="105"/>
      <c r="X345" s="105"/>
      <c r="Y345" s="105"/>
    </row>
    <row r="346" spans="2:25" ht="24.95" customHeight="1" x14ac:dyDescent="0.25">
      <c r="B346" s="98">
        <v>338</v>
      </c>
      <c r="C346" s="104"/>
      <c r="D346" s="103"/>
      <c r="E346" s="11" t="str">
        <f t="shared" si="6"/>
        <v/>
      </c>
      <c r="F346" s="105"/>
      <c r="G346" s="105"/>
      <c r="H346" s="105"/>
      <c r="I346" s="105"/>
      <c r="J346" s="105"/>
      <c r="K346" s="105"/>
      <c r="L346" s="105"/>
      <c r="M346" s="105"/>
      <c r="N346" s="105"/>
      <c r="O346" s="105"/>
      <c r="P346" s="105"/>
      <c r="Q346" s="105"/>
      <c r="R346" s="105"/>
      <c r="S346" s="105"/>
      <c r="T346" s="105"/>
      <c r="U346" s="105"/>
      <c r="V346" s="105"/>
      <c r="W346" s="105"/>
      <c r="X346" s="105"/>
      <c r="Y346" s="105"/>
    </row>
    <row r="347" spans="2:25" ht="24.95" customHeight="1" x14ac:dyDescent="0.25">
      <c r="B347" s="98">
        <v>339</v>
      </c>
      <c r="C347" s="104"/>
      <c r="D347" s="103"/>
      <c r="E347" s="11" t="str">
        <f t="shared" si="6"/>
        <v/>
      </c>
      <c r="F347" s="105"/>
      <c r="G347" s="105"/>
      <c r="H347" s="105"/>
      <c r="I347" s="105"/>
      <c r="J347" s="105"/>
      <c r="K347" s="105"/>
      <c r="L347" s="105"/>
      <c r="M347" s="105"/>
      <c r="N347" s="105"/>
      <c r="O347" s="105"/>
      <c r="P347" s="105"/>
      <c r="Q347" s="105"/>
      <c r="R347" s="105"/>
      <c r="S347" s="105"/>
      <c r="T347" s="105"/>
      <c r="U347" s="105"/>
      <c r="V347" s="105"/>
      <c r="W347" s="105"/>
      <c r="X347" s="105"/>
      <c r="Y347" s="105"/>
    </row>
    <row r="348" spans="2:25" ht="24.95" customHeight="1" x14ac:dyDescent="0.25">
      <c r="B348" s="98">
        <v>340</v>
      </c>
      <c r="C348" s="104"/>
      <c r="D348" s="103"/>
      <c r="E348" s="11" t="str">
        <f t="shared" si="6"/>
        <v/>
      </c>
      <c r="F348" s="105"/>
      <c r="G348" s="105"/>
      <c r="H348" s="105"/>
      <c r="I348" s="105"/>
      <c r="J348" s="105"/>
      <c r="K348" s="105"/>
      <c r="L348" s="105"/>
      <c r="M348" s="105"/>
      <c r="N348" s="105"/>
      <c r="O348" s="105"/>
      <c r="P348" s="105"/>
      <c r="Q348" s="105"/>
      <c r="R348" s="105"/>
      <c r="S348" s="105"/>
      <c r="T348" s="105"/>
      <c r="U348" s="105"/>
      <c r="V348" s="105"/>
      <c r="W348" s="105"/>
      <c r="X348" s="105"/>
      <c r="Y348" s="105"/>
    </row>
    <row r="349" spans="2:25" ht="24.95" customHeight="1" x14ac:dyDescent="0.25">
      <c r="B349" s="98">
        <v>341</v>
      </c>
      <c r="C349" s="104"/>
      <c r="D349" s="103"/>
      <c r="E349" s="11" t="str">
        <f t="shared" si="6"/>
        <v/>
      </c>
      <c r="F349" s="105"/>
      <c r="G349" s="105"/>
      <c r="H349" s="105"/>
      <c r="I349" s="105"/>
      <c r="J349" s="105"/>
      <c r="K349" s="105"/>
      <c r="L349" s="105"/>
      <c r="M349" s="105"/>
      <c r="N349" s="105"/>
      <c r="O349" s="105"/>
      <c r="P349" s="105"/>
      <c r="Q349" s="105"/>
      <c r="R349" s="105"/>
      <c r="S349" s="105"/>
      <c r="T349" s="105"/>
      <c r="U349" s="105"/>
      <c r="V349" s="105"/>
      <c r="W349" s="105"/>
      <c r="X349" s="105"/>
      <c r="Y349" s="105"/>
    </row>
    <row r="350" spans="2:25" ht="24.95" customHeight="1" x14ac:dyDescent="0.25">
      <c r="B350" s="98">
        <v>342</v>
      </c>
      <c r="C350" s="104"/>
      <c r="D350" s="103"/>
      <c r="E350" s="11" t="str">
        <f t="shared" si="6"/>
        <v/>
      </c>
      <c r="F350" s="105"/>
      <c r="G350" s="105"/>
      <c r="H350" s="105"/>
      <c r="I350" s="105"/>
      <c r="J350" s="105"/>
      <c r="K350" s="105"/>
      <c r="L350" s="105"/>
      <c r="M350" s="105"/>
      <c r="N350" s="105"/>
      <c r="O350" s="105"/>
      <c r="P350" s="105"/>
      <c r="Q350" s="105"/>
      <c r="R350" s="105"/>
      <c r="S350" s="105"/>
      <c r="T350" s="105"/>
      <c r="U350" s="105"/>
      <c r="V350" s="105"/>
      <c r="W350" s="105"/>
      <c r="X350" s="105"/>
      <c r="Y350" s="105"/>
    </row>
    <row r="351" spans="2:25" ht="24.95" customHeight="1" x14ac:dyDescent="0.25">
      <c r="B351" s="98">
        <v>343</v>
      </c>
      <c r="C351" s="104"/>
      <c r="D351" s="103"/>
      <c r="E351" s="11" t="str">
        <f t="shared" si="6"/>
        <v/>
      </c>
      <c r="F351" s="105"/>
      <c r="G351" s="105"/>
      <c r="H351" s="105"/>
      <c r="I351" s="105"/>
      <c r="J351" s="105"/>
      <c r="K351" s="105"/>
      <c r="L351" s="105"/>
      <c r="M351" s="105"/>
      <c r="N351" s="105"/>
      <c r="O351" s="105"/>
      <c r="P351" s="105"/>
      <c r="Q351" s="105"/>
      <c r="R351" s="105"/>
      <c r="S351" s="105"/>
      <c r="T351" s="105"/>
      <c r="U351" s="105"/>
      <c r="V351" s="105"/>
      <c r="W351" s="105"/>
      <c r="X351" s="105"/>
      <c r="Y351" s="105"/>
    </row>
    <row r="352" spans="2:25" ht="24.95" customHeight="1" x14ac:dyDescent="0.25">
      <c r="B352" s="98">
        <v>344</v>
      </c>
      <c r="C352" s="104"/>
      <c r="D352" s="103"/>
      <c r="E352" s="11" t="str">
        <f t="shared" si="6"/>
        <v/>
      </c>
      <c r="F352" s="105"/>
      <c r="G352" s="105"/>
      <c r="H352" s="105"/>
      <c r="I352" s="105"/>
      <c r="J352" s="105"/>
      <c r="K352" s="105"/>
      <c r="L352" s="105"/>
      <c r="M352" s="105"/>
      <c r="N352" s="105"/>
      <c r="O352" s="105"/>
      <c r="P352" s="105"/>
      <c r="Q352" s="105"/>
      <c r="R352" s="105"/>
      <c r="S352" s="105"/>
      <c r="T352" s="105"/>
      <c r="U352" s="105"/>
      <c r="V352" s="105"/>
      <c r="W352" s="105"/>
      <c r="X352" s="105"/>
      <c r="Y352" s="105"/>
    </row>
    <row r="353" spans="2:25" ht="24.95" customHeight="1" x14ac:dyDescent="0.25">
      <c r="B353" s="98">
        <v>345</v>
      </c>
      <c r="C353" s="104"/>
      <c r="D353" s="103"/>
      <c r="E353" s="11" t="str">
        <f t="shared" si="6"/>
        <v/>
      </c>
      <c r="F353" s="105"/>
      <c r="G353" s="105"/>
      <c r="H353" s="105"/>
      <c r="I353" s="105"/>
      <c r="J353" s="105"/>
      <c r="K353" s="105"/>
      <c r="L353" s="105"/>
      <c r="M353" s="105"/>
      <c r="N353" s="105"/>
      <c r="O353" s="105"/>
      <c r="P353" s="105"/>
      <c r="Q353" s="105"/>
      <c r="R353" s="105"/>
      <c r="S353" s="105"/>
      <c r="T353" s="105"/>
      <c r="U353" s="105"/>
      <c r="V353" s="105"/>
      <c r="W353" s="105"/>
      <c r="X353" s="105"/>
      <c r="Y353" s="105"/>
    </row>
    <row r="354" spans="2:25" ht="24.95" customHeight="1" x14ac:dyDescent="0.25">
      <c r="B354" s="98">
        <v>346</v>
      </c>
      <c r="C354" s="104"/>
      <c r="D354" s="103"/>
      <c r="E354" s="11" t="str">
        <f t="shared" si="6"/>
        <v/>
      </c>
      <c r="F354" s="105"/>
      <c r="G354" s="105"/>
      <c r="H354" s="105"/>
      <c r="I354" s="105"/>
      <c r="J354" s="105"/>
      <c r="K354" s="105"/>
      <c r="L354" s="105"/>
      <c r="M354" s="105"/>
      <c r="N354" s="105"/>
      <c r="O354" s="105"/>
      <c r="P354" s="105"/>
      <c r="Q354" s="105"/>
      <c r="R354" s="105"/>
      <c r="S354" s="105"/>
      <c r="T354" s="105"/>
      <c r="U354" s="105"/>
      <c r="V354" s="105"/>
      <c r="W354" s="105"/>
      <c r="X354" s="105"/>
      <c r="Y354" s="105"/>
    </row>
    <row r="355" spans="2:25" ht="24.95" customHeight="1" x14ac:dyDescent="0.25">
      <c r="B355" s="98">
        <v>347</v>
      </c>
      <c r="C355" s="104"/>
      <c r="D355" s="103"/>
      <c r="E355" s="11" t="str">
        <f t="shared" si="6"/>
        <v/>
      </c>
      <c r="F355" s="105"/>
      <c r="G355" s="105"/>
      <c r="H355" s="105"/>
      <c r="I355" s="105"/>
      <c r="J355" s="105"/>
      <c r="K355" s="105"/>
      <c r="L355" s="105"/>
      <c r="M355" s="105"/>
      <c r="N355" s="105"/>
      <c r="O355" s="105"/>
      <c r="P355" s="105"/>
      <c r="Q355" s="105"/>
      <c r="R355" s="105"/>
      <c r="S355" s="105"/>
      <c r="T355" s="105"/>
      <c r="U355" s="105"/>
      <c r="V355" s="105"/>
      <c r="W355" s="105"/>
      <c r="X355" s="105"/>
      <c r="Y355" s="105"/>
    </row>
    <row r="356" spans="2:25" ht="24.95" customHeight="1" x14ac:dyDescent="0.25">
      <c r="B356" s="98">
        <v>348</v>
      </c>
      <c r="C356" s="104"/>
      <c r="D356" s="103"/>
      <c r="E356" s="11" t="str">
        <f t="shared" si="6"/>
        <v/>
      </c>
      <c r="F356" s="105"/>
      <c r="G356" s="105"/>
      <c r="H356" s="105"/>
      <c r="I356" s="105"/>
      <c r="J356" s="105"/>
      <c r="K356" s="105"/>
      <c r="L356" s="105"/>
      <c r="M356" s="105"/>
      <c r="N356" s="105"/>
      <c r="O356" s="105"/>
      <c r="P356" s="105"/>
      <c r="Q356" s="105"/>
      <c r="R356" s="105"/>
      <c r="S356" s="105"/>
      <c r="T356" s="105"/>
      <c r="U356" s="105"/>
      <c r="V356" s="105"/>
      <c r="W356" s="105"/>
      <c r="X356" s="105"/>
      <c r="Y356" s="105"/>
    </row>
    <row r="357" spans="2:25" ht="24.95" customHeight="1" x14ac:dyDescent="0.25">
      <c r="B357" s="98">
        <v>349</v>
      </c>
      <c r="C357" s="104"/>
      <c r="D357" s="103"/>
      <c r="E357" s="11" t="str">
        <f t="shared" si="6"/>
        <v/>
      </c>
      <c r="F357" s="105"/>
      <c r="G357" s="105"/>
      <c r="H357" s="105"/>
      <c r="I357" s="105"/>
      <c r="J357" s="105"/>
      <c r="K357" s="105"/>
      <c r="L357" s="105"/>
      <c r="M357" s="105"/>
      <c r="N357" s="105"/>
      <c r="O357" s="105"/>
      <c r="P357" s="105"/>
      <c r="Q357" s="105"/>
      <c r="R357" s="105"/>
      <c r="S357" s="105"/>
      <c r="T357" s="105"/>
      <c r="U357" s="105"/>
      <c r="V357" s="105"/>
      <c r="W357" s="105"/>
      <c r="X357" s="105"/>
      <c r="Y357" s="105"/>
    </row>
    <row r="358" spans="2:25" ht="24.95" customHeight="1" x14ac:dyDescent="0.25">
      <c r="B358" s="98">
        <v>350</v>
      </c>
      <c r="C358" s="104"/>
      <c r="D358" s="103"/>
      <c r="E358" s="11" t="str">
        <f t="shared" si="6"/>
        <v/>
      </c>
      <c r="F358" s="105"/>
      <c r="G358" s="105"/>
      <c r="H358" s="105"/>
      <c r="I358" s="105"/>
      <c r="J358" s="105"/>
      <c r="K358" s="105"/>
      <c r="L358" s="105"/>
      <c r="M358" s="105"/>
      <c r="N358" s="105"/>
      <c r="O358" s="105"/>
      <c r="P358" s="105"/>
      <c r="Q358" s="105"/>
      <c r="R358" s="105"/>
      <c r="S358" s="105"/>
      <c r="T358" s="105"/>
      <c r="U358" s="105"/>
      <c r="V358" s="105"/>
      <c r="W358" s="105"/>
      <c r="X358" s="105"/>
      <c r="Y358" s="105"/>
    </row>
    <row r="359" spans="2:25" ht="24.95" customHeight="1" x14ac:dyDescent="0.25">
      <c r="B359" s="98">
        <v>351</v>
      </c>
      <c r="C359" s="104"/>
      <c r="D359" s="103"/>
      <c r="E359" s="11" t="str">
        <f t="shared" si="6"/>
        <v/>
      </c>
      <c r="F359" s="105"/>
      <c r="G359" s="105"/>
      <c r="H359" s="105"/>
      <c r="I359" s="105"/>
      <c r="J359" s="105"/>
      <c r="K359" s="105"/>
      <c r="L359" s="105"/>
      <c r="M359" s="105"/>
      <c r="N359" s="105"/>
      <c r="O359" s="105"/>
      <c r="P359" s="105"/>
      <c r="Q359" s="105"/>
      <c r="R359" s="105"/>
      <c r="S359" s="105"/>
      <c r="T359" s="105"/>
      <c r="U359" s="105"/>
      <c r="V359" s="105"/>
      <c r="W359" s="105"/>
      <c r="X359" s="105"/>
      <c r="Y359" s="105"/>
    </row>
    <row r="360" spans="2:25" ht="24.95" customHeight="1" x14ac:dyDescent="0.25">
      <c r="B360" s="98">
        <v>352</v>
      </c>
      <c r="C360" s="104"/>
      <c r="D360" s="103"/>
      <c r="E360" s="11" t="str">
        <f t="shared" si="6"/>
        <v/>
      </c>
      <c r="F360" s="105"/>
      <c r="G360" s="105"/>
      <c r="H360" s="105"/>
      <c r="I360" s="105"/>
      <c r="J360" s="105"/>
      <c r="K360" s="105"/>
      <c r="L360" s="105"/>
      <c r="M360" s="105"/>
      <c r="N360" s="105"/>
      <c r="O360" s="105"/>
      <c r="P360" s="105"/>
      <c r="Q360" s="105"/>
      <c r="R360" s="105"/>
      <c r="S360" s="105"/>
      <c r="T360" s="105"/>
      <c r="U360" s="105"/>
      <c r="V360" s="105"/>
      <c r="W360" s="105"/>
      <c r="X360" s="105"/>
      <c r="Y360" s="105"/>
    </row>
    <row r="361" spans="2:25" ht="24.95" customHeight="1" x14ac:dyDescent="0.25">
      <c r="B361" s="98">
        <v>353</v>
      </c>
      <c r="C361" s="104"/>
      <c r="D361" s="103"/>
      <c r="E361" s="11" t="str">
        <f t="shared" si="6"/>
        <v/>
      </c>
      <c r="F361" s="105"/>
      <c r="G361" s="105"/>
      <c r="H361" s="105"/>
      <c r="I361" s="105"/>
      <c r="J361" s="105"/>
      <c r="K361" s="105"/>
      <c r="L361" s="105"/>
      <c r="M361" s="105"/>
      <c r="N361" s="105"/>
      <c r="O361" s="105"/>
      <c r="P361" s="105"/>
      <c r="Q361" s="105"/>
      <c r="R361" s="105"/>
      <c r="S361" s="105"/>
      <c r="T361" s="105"/>
      <c r="U361" s="105"/>
      <c r="V361" s="105"/>
      <c r="W361" s="105"/>
      <c r="X361" s="105"/>
      <c r="Y361" s="105"/>
    </row>
    <row r="362" spans="2:25" ht="24.95" customHeight="1" x14ac:dyDescent="0.25">
      <c r="B362" s="98">
        <v>354</v>
      </c>
      <c r="C362" s="104"/>
      <c r="D362" s="103"/>
      <c r="E362" s="11" t="str">
        <f t="shared" si="6"/>
        <v/>
      </c>
      <c r="F362" s="105"/>
      <c r="G362" s="105"/>
      <c r="H362" s="105"/>
      <c r="I362" s="105"/>
      <c r="J362" s="105"/>
      <c r="K362" s="105"/>
      <c r="L362" s="105"/>
      <c r="M362" s="105"/>
      <c r="N362" s="105"/>
      <c r="O362" s="105"/>
      <c r="P362" s="105"/>
      <c r="Q362" s="105"/>
      <c r="R362" s="105"/>
      <c r="S362" s="105"/>
      <c r="T362" s="105"/>
      <c r="U362" s="105"/>
      <c r="V362" s="105"/>
      <c r="W362" s="105"/>
      <c r="X362" s="105"/>
      <c r="Y362" s="105"/>
    </row>
    <row r="363" spans="2:25" ht="24.95" customHeight="1" x14ac:dyDescent="0.25">
      <c r="B363" s="98">
        <v>355</v>
      </c>
      <c r="C363" s="104"/>
      <c r="D363" s="103"/>
      <c r="E363" s="11" t="str">
        <f t="shared" si="6"/>
        <v/>
      </c>
      <c r="F363" s="105"/>
      <c r="G363" s="105"/>
      <c r="H363" s="105"/>
      <c r="I363" s="105"/>
      <c r="J363" s="105"/>
      <c r="K363" s="105"/>
      <c r="L363" s="105"/>
      <c r="M363" s="105"/>
      <c r="N363" s="105"/>
      <c r="O363" s="105"/>
      <c r="P363" s="105"/>
      <c r="Q363" s="105"/>
      <c r="R363" s="105"/>
      <c r="S363" s="105"/>
      <c r="T363" s="105"/>
      <c r="U363" s="105"/>
      <c r="V363" s="105"/>
      <c r="W363" s="105"/>
      <c r="X363" s="105"/>
      <c r="Y363" s="105"/>
    </row>
    <row r="364" spans="2:25" ht="24.95" customHeight="1" x14ac:dyDescent="0.25">
      <c r="B364" s="98">
        <v>356</v>
      </c>
      <c r="C364" s="104"/>
      <c r="D364" s="103"/>
      <c r="E364" s="11" t="str">
        <f t="shared" si="6"/>
        <v/>
      </c>
      <c r="F364" s="105"/>
      <c r="G364" s="105"/>
      <c r="H364" s="105"/>
      <c r="I364" s="105"/>
      <c r="J364" s="105"/>
      <c r="K364" s="105"/>
      <c r="L364" s="105"/>
      <c r="M364" s="105"/>
      <c r="N364" s="105"/>
      <c r="O364" s="105"/>
      <c r="P364" s="105"/>
      <c r="Q364" s="105"/>
      <c r="R364" s="105"/>
      <c r="S364" s="105"/>
      <c r="T364" s="105"/>
      <c r="U364" s="105"/>
      <c r="V364" s="105"/>
      <c r="W364" s="105"/>
      <c r="X364" s="105"/>
      <c r="Y364" s="105"/>
    </row>
    <row r="365" spans="2:25" ht="24.95" customHeight="1" x14ac:dyDescent="0.25">
      <c r="B365" s="98">
        <v>357</v>
      </c>
      <c r="C365" s="104"/>
      <c r="D365" s="103"/>
      <c r="E365" s="11" t="str">
        <f t="shared" si="6"/>
        <v/>
      </c>
      <c r="F365" s="105"/>
      <c r="G365" s="105"/>
      <c r="H365" s="105"/>
      <c r="I365" s="105"/>
      <c r="J365" s="105"/>
      <c r="K365" s="105"/>
      <c r="L365" s="105"/>
      <c r="M365" s="105"/>
      <c r="N365" s="105"/>
      <c r="O365" s="105"/>
      <c r="P365" s="105"/>
      <c r="Q365" s="105"/>
      <c r="R365" s="105"/>
      <c r="S365" s="105"/>
      <c r="T365" s="105"/>
      <c r="U365" s="105"/>
      <c r="V365" s="105"/>
      <c r="W365" s="105"/>
      <c r="X365" s="105"/>
      <c r="Y365" s="105"/>
    </row>
    <row r="366" spans="2:25" ht="24.95" customHeight="1" x14ac:dyDescent="0.25">
      <c r="B366" s="98">
        <v>358</v>
      </c>
      <c r="C366" s="104"/>
      <c r="D366" s="103"/>
      <c r="E366" s="11" t="str">
        <f t="shared" si="6"/>
        <v/>
      </c>
      <c r="F366" s="105"/>
      <c r="G366" s="105"/>
      <c r="H366" s="105"/>
      <c r="I366" s="105"/>
      <c r="J366" s="105"/>
      <c r="K366" s="105"/>
      <c r="L366" s="105"/>
      <c r="M366" s="105"/>
      <c r="N366" s="105"/>
      <c r="O366" s="105"/>
      <c r="P366" s="105"/>
      <c r="Q366" s="105"/>
      <c r="R366" s="105"/>
      <c r="S366" s="105"/>
      <c r="T366" s="105"/>
      <c r="U366" s="105"/>
      <c r="V366" s="105"/>
      <c r="W366" s="105"/>
      <c r="X366" s="105"/>
      <c r="Y366" s="105"/>
    </row>
    <row r="367" spans="2:25" ht="24.95" customHeight="1" x14ac:dyDescent="0.25">
      <c r="B367" s="98">
        <v>359</v>
      </c>
      <c r="C367" s="104"/>
      <c r="D367" s="103"/>
      <c r="E367" s="11" t="str">
        <f t="shared" si="6"/>
        <v/>
      </c>
      <c r="F367" s="105"/>
      <c r="G367" s="105"/>
      <c r="H367" s="105"/>
      <c r="I367" s="105"/>
      <c r="J367" s="105"/>
      <c r="K367" s="105"/>
      <c r="L367" s="105"/>
      <c r="M367" s="105"/>
      <c r="N367" s="105"/>
      <c r="O367" s="105"/>
      <c r="P367" s="105"/>
      <c r="Q367" s="105"/>
      <c r="R367" s="105"/>
      <c r="S367" s="105"/>
      <c r="T367" s="105"/>
      <c r="U367" s="105"/>
      <c r="V367" s="105"/>
      <c r="W367" s="105"/>
      <c r="X367" s="105"/>
      <c r="Y367" s="105"/>
    </row>
    <row r="368" spans="2:25" ht="24.95" customHeight="1" x14ac:dyDescent="0.25">
      <c r="B368" s="98">
        <v>360</v>
      </c>
      <c r="C368" s="104"/>
      <c r="D368" s="103"/>
      <c r="E368" s="11" t="str">
        <f t="shared" si="6"/>
        <v/>
      </c>
      <c r="F368" s="105"/>
      <c r="G368" s="105"/>
      <c r="H368" s="105"/>
      <c r="I368" s="105"/>
      <c r="J368" s="105"/>
      <c r="K368" s="105"/>
      <c r="L368" s="105"/>
      <c r="M368" s="105"/>
      <c r="N368" s="105"/>
      <c r="O368" s="105"/>
      <c r="P368" s="105"/>
      <c r="Q368" s="105"/>
      <c r="R368" s="105"/>
      <c r="S368" s="105"/>
      <c r="T368" s="105"/>
      <c r="U368" s="105"/>
      <c r="V368" s="105"/>
      <c r="W368" s="105"/>
      <c r="X368" s="105"/>
      <c r="Y368" s="105"/>
    </row>
    <row r="369" spans="2:25" ht="24.95" customHeight="1" x14ac:dyDescent="0.25">
      <c r="B369" s="98">
        <v>361</v>
      </c>
      <c r="C369" s="104"/>
      <c r="D369" s="103"/>
      <c r="E369" s="11" t="str">
        <f t="shared" si="6"/>
        <v/>
      </c>
      <c r="F369" s="105"/>
      <c r="G369" s="105"/>
      <c r="H369" s="105"/>
      <c r="I369" s="105"/>
      <c r="J369" s="105"/>
      <c r="K369" s="105"/>
      <c r="L369" s="105"/>
      <c r="M369" s="105"/>
      <c r="N369" s="105"/>
      <c r="O369" s="105"/>
      <c r="P369" s="105"/>
      <c r="Q369" s="105"/>
      <c r="R369" s="105"/>
      <c r="S369" s="105"/>
      <c r="T369" s="105"/>
      <c r="U369" s="105"/>
      <c r="V369" s="105"/>
      <c r="W369" s="105"/>
      <c r="X369" s="105"/>
      <c r="Y369" s="105"/>
    </row>
    <row r="370" spans="2:25" ht="24.95" customHeight="1" x14ac:dyDescent="0.25">
      <c r="B370" s="98">
        <v>362</v>
      </c>
      <c r="C370" s="104"/>
      <c r="D370" s="103"/>
      <c r="E370" s="11" t="str">
        <f t="shared" si="6"/>
        <v/>
      </c>
      <c r="F370" s="105"/>
      <c r="G370" s="105"/>
      <c r="H370" s="105"/>
      <c r="I370" s="105"/>
      <c r="J370" s="105"/>
      <c r="K370" s="105"/>
      <c r="L370" s="105"/>
      <c r="M370" s="105"/>
      <c r="N370" s="105"/>
      <c r="O370" s="105"/>
      <c r="P370" s="105"/>
      <c r="Q370" s="105"/>
      <c r="R370" s="105"/>
      <c r="S370" s="105"/>
      <c r="T370" s="105"/>
      <c r="U370" s="105"/>
      <c r="V370" s="105"/>
      <c r="W370" s="105"/>
      <c r="X370" s="105"/>
      <c r="Y370" s="105"/>
    </row>
    <row r="371" spans="2:25" ht="24.95" customHeight="1" x14ac:dyDescent="0.25">
      <c r="B371" s="98">
        <v>363</v>
      </c>
      <c r="C371" s="104"/>
      <c r="D371" s="103"/>
      <c r="E371" s="11" t="str">
        <f t="shared" si="6"/>
        <v/>
      </c>
      <c r="F371" s="105"/>
      <c r="G371" s="105"/>
      <c r="H371" s="105"/>
      <c r="I371" s="105"/>
      <c r="J371" s="105"/>
      <c r="K371" s="105"/>
      <c r="L371" s="105"/>
      <c r="M371" s="105"/>
      <c r="N371" s="105"/>
      <c r="O371" s="105"/>
      <c r="P371" s="105"/>
      <c r="Q371" s="105"/>
      <c r="R371" s="105"/>
      <c r="S371" s="105"/>
      <c r="T371" s="105"/>
      <c r="U371" s="105"/>
      <c r="V371" s="105"/>
      <c r="W371" s="105"/>
      <c r="X371" s="105"/>
      <c r="Y371" s="105"/>
    </row>
    <row r="372" spans="2:25" ht="24.95" customHeight="1" x14ac:dyDescent="0.25">
      <c r="B372" s="98">
        <v>364</v>
      </c>
      <c r="C372" s="104"/>
      <c r="D372" s="103"/>
      <c r="E372" s="11" t="str">
        <f t="shared" si="6"/>
        <v/>
      </c>
      <c r="F372" s="105"/>
      <c r="G372" s="105"/>
      <c r="H372" s="105"/>
      <c r="I372" s="105"/>
      <c r="J372" s="105"/>
      <c r="K372" s="105"/>
      <c r="L372" s="105"/>
      <c r="M372" s="105"/>
      <c r="N372" s="105"/>
      <c r="O372" s="105"/>
      <c r="P372" s="105"/>
      <c r="Q372" s="105"/>
      <c r="R372" s="105"/>
      <c r="S372" s="105"/>
      <c r="T372" s="105"/>
      <c r="U372" s="105"/>
      <c r="V372" s="105"/>
      <c r="W372" s="105"/>
      <c r="X372" s="105"/>
      <c r="Y372" s="105"/>
    </row>
    <row r="373" spans="2:25" ht="24.95" customHeight="1" x14ac:dyDescent="0.25">
      <c r="B373" s="98">
        <v>365</v>
      </c>
      <c r="C373" s="104"/>
      <c r="D373" s="103"/>
      <c r="E373" s="11" t="str">
        <f t="shared" si="6"/>
        <v/>
      </c>
      <c r="F373" s="105"/>
      <c r="G373" s="105"/>
      <c r="H373" s="105"/>
      <c r="I373" s="105"/>
      <c r="J373" s="105"/>
      <c r="K373" s="105"/>
      <c r="L373" s="105"/>
      <c r="M373" s="105"/>
      <c r="N373" s="105"/>
      <c r="O373" s="105"/>
      <c r="P373" s="105"/>
      <c r="Q373" s="105"/>
      <c r="R373" s="105"/>
      <c r="S373" s="105"/>
      <c r="T373" s="105"/>
      <c r="U373" s="105"/>
      <c r="V373" s="105"/>
      <c r="W373" s="105"/>
      <c r="X373" s="105"/>
      <c r="Y373" s="105"/>
    </row>
    <row r="374" spans="2:25" ht="24.95" customHeight="1" x14ac:dyDescent="0.25">
      <c r="B374" s="98">
        <v>366</v>
      </c>
      <c r="C374" s="104"/>
      <c r="D374" s="103"/>
      <c r="E374" s="11" t="str">
        <f t="shared" si="6"/>
        <v/>
      </c>
      <c r="F374" s="105"/>
      <c r="G374" s="105"/>
      <c r="H374" s="105"/>
      <c r="I374" s="105"/>
      <c r="J374" s="105"/>
      <c r="K374" s="105"/>
      <c r="L374" s="105"/>
      <c r="M374" s="105"/>
      <c r="N374" s="105"/>
      <c r="O374" s="105"/>
      <c r="P374" s="105"/>
      <c r="Q374" s="105"/>
      <c r="R374" s="105"/>
      <c r="S374" s="105"/>
      <c r="T374" s="105"/>
      <c r="U374" s="105"/>
      <c r="V374" s="105"/>
      <c r="W374" s="105"/>
      <c r="X374" s="105"/>
      <c r="Y374" s="105"/>
    </row>
    <row r="375" spans="2:25" ht="24.95" customHeight="1" x14ac:dyDescent="0.25">
      <c r="B375" s="98">
        <v>367</v>
      </c>
      <c r="C375" s="104"/>
      <c r="D375" s="103"/>
      <c r="E375" s="11" t="str">
        <f t="shared" si="6"/>
        <v/>
      </c>
      <c r="F375" s="105"/>
      <c r="G375" s="105"/>
      <c r="H375" s="105"/>
      <c r="I375" s="105"/>
      <c r="J375" s="105"/>
      <c r="K375" s="105"/>
      <c r="L375" s="105"/>
      <c r="M375" s="105"/>
      <c r="N375" s="105"/>
      <c r="O375" s="105"/>
      <c r="P375" s="105"/>
      <c r="Q375" s="105"/>
      <c r="R375" s="105"/>
      <c r="S375" s="105"/>
      <c r="T375" s="105"/>
      <c r="U375" s="105"/>
      <c r="V375" s="105"/>
      <c r="W375" s="105"/>
      <c r="X375" s="105"/>
      <c r="Y375" s="105"/>
    </row>
    <row r="376" spans="2:25" ht="24.95" customHeight="1" x14ac:dyDescent="0.25">
      <c r="B376" s="98">
        <v>368</v>
      </c>
      <c r="C376" s="104"/>
      <c r="D376" s="103"/>
      <c r="E376" s="11" t="str">
        <f t="shared" si="6"/>
        <v/>
      </c>
      <c r="F376" s="105"/>
      <c r="G376" s="105"/>
      <c r="H376" s="105"/>
      <c r="I376" s="105"/>
      <c r="J376" s="105"/>
      <c r="K376" s="105"/>
      <c r="L376" s="105"/>
      <c r="M376" s="105"/>
      <c r="N376" s="105"/>
      <c r="O376" s="105"/>
      <c r="P376" s="105"/>
      <c r="Q376" s="105"/>
      <c r="R376" s="105"/>
      <c r="S376" s="105"/>
      <c r="T376" s="105"/>
      <c r="U376" s="105"/>
      <c r="V376" s="105"/>
      <c r="W376" s="105"/>
      <c r="X376" s="105"/>
      <c r="Y376" s="105"/>
    </row>
    <row r="377" spans="2:25" ht="24.95" customHeight="1" x14ac:dyDescent="0.25">
      <c r="B377" s="98">
        <v>369</v>
      </c>
      <c r="C377" s="104"/>
      <c r="D377" s="103"/>
      <c r="E377" s="11" t="str">
        <f t="shared" si="6"/>
        <v/>
      </c>
      <c r="F377" s="105"/>
      <c r="G377" s="105"/>
      <c r="H377" s="105"/>
      <c r="I377" s="105"/>
      <c r="J377" s="105"/>
      <c r="K377" s="105"/>
      <c r="L377" s="105"/>
      <c r="M377" s="105"/>
      <c r="N377" s="105"/>
      <c r="O377" s="105"/>
      <c r="P377" s="105"/>
      <c r="Q377" s="105"/>
      <c r="R377" s="105"/>
      <c r="S377" s="105"/>
      <c r="T377" s="105"/>
      <c r="U377" s="105"/>
      <c r="V377" s="105"/>
      <c r="W377" s="105"/>
      <c r="X377" s="105"/>
      <c r="Y377" s="105"/>
    </row>
    <row r="378" spans="2:25" ht="24.95" customHeight="1" x14ac:dyDescent="0.25">
      <c r="B378" s="98">
        <v>370</v>
      </c>
      <c r="C378" s="104"/>
      <c r="D378" s="103"/>
      <c r="E378" s="11" t="str">
        <f t="shared" si="6"/>
        <v/>
      </c>
      <c r="F378" s="105"/>
      <c r="G378" s="105"/>
      <c r="H378" s="105"/>
      <c r="I378" s="105"/>
      <c r="J378" s="105"/>
      <c r="K378" s="105"/>
      <c r="L378" s="105"/>
      <c r="M378" s="105"/>
      <c r="N378" s="105"/>
      <c r="O378" s="105"/>
      <c r="P378" s="105"/>
      <c r="Q378" s="105"/>
      <c r="R378" s="105"/>
      <c r="S378" s="105"/>
      <c r="T378" s="105"/>
      <c r="U378" s="105"/>
      <c r="V378" s="105"/>
      <c r="W378" s="105"/>
      <c r="X378" s="105"/>
      <c r="Y378" s="105"/>
    </row>
    <row r="379" spans="2:25" ht="24.95" customHeight="1" x14ac:dyDescent="0.25">
      <c r="B379" s="98">
        <v>371</v>
      </c>
      <c r="C379" s="104"/>
      <c r="D379" s="103"/>
      <c r="E379" s="11" t="str">
        <f t="shared" si="6"/>
        <v/>
      </c>
      <c r="F379" s="105"/>
      <c r="G379" s="105"/>
      <c r="H379" s="105"/>
      <c r="I379" s="105"/>
      <c r="J379" s="105"/>
      <c r="K379" s="105"/>
      <c r="L379" s="105"/>
      <c r="M379" s="105"/>
      <c r="N379" s="105"/>
      <c r="O379" s="105"/>
      <c r="P379" s="105"/>
      <c r="Q379" s="105"/>
      <c r="R379" s="105"/>
      <c r="S379" s="105"/>
      <c r="T379" s="105"/>
      <c r="U379" s="105"/>
      <c r="V379" s="105"/>
      <c r="W379" s="105"/>
      <c r="X379" s="105"/>
      <c r="Y379" s="105"/>
    </row>
    <row r="380" spans="2:25" ht="24.95" customHeight="1" x14ac:dyDescent="0.25">
      <c r="B380" s="98">
        <v>372</v>
      </c>
      <c r="C380" s="104"/>
      <c r="D380" s="103"/>
      <c r="E380" s="11" t="str">
        <f t="shared" si="6"/>
        <v/>
      </c>
      <c r="F380" s="105"/>
      <c r="G380" s="105"/>
      <c r="H380" s="105"/>
      <c r="I380" s="105"/>
      <c r="J380" s="105"/>
      <c r="K380" s="105"/>
      <c r="L380" s="105"/>
      <c r="M380" s="105"/>
      <c r="N380" s="105"/>
      <c r="O380" s="105"/>
      <c r="P380" s="105"/>
      <c r="Q380" s="105"/>
      <c r="R380" s="105"/>
      <c r="S380" s="105"/>
      <c r="T380" s="105"/>
      <c r="U380" s="105"/>
      <c r="V380" s="105"/>
      <c r="W380" s="105"/>
      <c r="X380" s="105"/>
      <c r="Y380" s="105"/>
    </row>
    <row r="381" spans="2:25" ht="24.95" customHeight="1" x14ac:dyDescent="0.25">
      <c r="B381" s="98">
        <v>373</v>
      </c>
      <c r="C381" s="104"/>
      <c r="D381" s="103"/>
      <c r="E381" s="11" t="str">
        <f t="shared" si="6"/>
        <v/>
      </c>
      <c r="F381" s="105"/>
      <c r="G381" s="105"/>
      <c r="H381" s="105"/>
      <c r="I381" s="105"/>
      <c r="J381" s="105"/>
      <c r="K381" s="105"/>
      <c r="L381" s="105"/>
      <c r="M381" s="105"/>
      <c r="N381" s="105"/>
      <c r="O381" s="105"/>
      <c r="P381" s="105"/>
      <c r="Q381" s="105"/>
      <c r="R381" s="105"/>
      <c r="S381" s="105"/>
      <c r="T381" s="105"/>
      <c r="U381" s="105"/>
      <c r="V381" s="105"/>
      <c r="W381" s="105"/>
      <c r="X381" s="105"/>
      <c r="Y381" s="105"/>
    </row>
    <row r="382" spans="2:25" ht="24.95" customHeight="1" x14ac:dyDescent="0.25">
      <c r="B382" s="98">
        <v>374</v>
      </c>
      <c r="C382" s="104"/>
      <c r="D382" s="103"/>
      <c r="E382" s="11" t="str">
        <f t="shared" si="6"/>
        <v/>
      </c>
      <c r="F382" s="105"/>
      <c r="G382" s="105"/>
      <c r="H382" s="105"/>
      <c r="I382" s="105"/>
      <c r="J382" s="105"/>
      <c r="K382" s="105"/>
      <c r="L382" s="105"/>
      <c r="M382" s="105"/>
      <c r="N382" s="105"/>
      <c r="O382" s="105"/>
      <c r="P382" s="105"/>
      <c r="Q382" s="105"/>
      <c r="R382" s="105"/>
      <c r="S382" s="105"/>
      <c r="T382" s="105"/>
      <c r="U382" s="105"/>
      <c r="V382" s="105"/>
      <c r="W382" s="105"/>
      <c r="X382" s="105"/>
      <c r="Y382" s="105"/>
    </row>
    <row r="383" spans="2:25" ht="24.95" customHeight="1" x14ac:dyDescent="0.25">
      <c r="B383" s="98">
        <v>375</v>
      </c>
      <c r="C383" s="104"/>
      <c r="D383" s="103"/>
      <c r="E383" s="11" t="str">
        <f t="shared" si="6"/>
        <v/>
      </c>
      <c r="F383" s="105"/>
      <c r="G383" s="105"/>
      <c r="H383" s="105"/>
      <c r="I383" s="105"/>
      <c r="J383" s="105"/>
      <c r="K383" s="105"/>
      <c r="L383" s="105"/>
      <c r="M383" s="105"/>
      <c r="N383" s="105"/>
      <c r="O383" s="105"/>
      <c r="P383" s="105"/>
      <c r="Q383" s="105"/>
      <c r="R383" s="105"/>
      <c r="S383" s="105"/>
      <c r="T383" s="105"/>
      <c r="U383" s="105"/>
      <c r="V383" s="105"/>
      <c r="W383" s="105"/>
      <c r="X383" s="105"/>
      <c r="Y383" s="105"/>
    </row>
    <row r="384" spans="2:25" ht="24.95" customHeight="1" x14ac:dyDescent="0.25">
      <c r="B384" s="98">
        <v>376</v>
      </c>
      <c r="C384" s="104"/>
      <c r="D384" s="103"/>
      <c r="E384" s="11" t="str">
        <f t="shared" si="6"/>
        <v/>
      </c>
      <c r="F384" s="105"/>
      <c r="G384" s="105"/>
      <c r="H384" s="105"/>
      <c r="I384" s="105"/>
      <c r="J384" s="105"/>
      <c r="K384" s="105"/>
      <c r="L384" s="105"/>
      <c r="M384" s="105"/>
      <c r="N384" s="105"/>
      <c r="O384" s="105"/>
      <c r="P384" s="105"/>
      <c r="Q384" s="105"/>
      <c r="R384" s="105"/>
      <c r="S384" s="105"/>
      <c r="T384" s="105"/>
      <c r="U384" s="105"/>
      <c r="V384" s="105"/>
      <c r="W384" s="105"/>
      <c r="X384" s="105"/>
      <c r="Y384" s="105"/>
    </row>
    <row r="385" spans="2:25" ht="24.95" customHeight="1" x14ac:dyDescent="0.25">
      <c r="B385" s="98">
        <v>377</v>
      </c>
      <c r="C385" s="104"/>
      <c r="D385" s="103"/>
      <c r="E385" s="11" t="str">
        <f t="shared" si="6"/>
        <v/>
      </c>
      <c r="F385" s="105"/>
      <c r="G385" s="105"/>
      <c r="H385" s="105"/>
      <c r="I385" s="105"/>
      <c r="J385" s="105"/>
      <c r="K385" s="105"/>
      <c r="L385" s="105"/>
      <c r="M385" s="105"/>
      <c r="N385" s="105"/>
      <c r="O385" s="105"/>
      <c r="P385" s="105"/>
      <c r="Q385" s="105"/>
      <c r="R385" s="105"/>
      <c r="S385" s="105"/>
      <c r="T385" s="105"/>
      <c r="U385" s="105"/>
      <c r="V385" s="105"/>
      <c r="W385" s="105"/>
      <c r="X385" s="105"/>
      <c r="Y385" s="105"/>
    </row>
    <row r="386" spans="2:25" ht="24.95" customHeight="1" x14ac:dyDescent="0.25">
      <c r="B386" s="98">
        <v>378</v>
      </c>
      <c r="C386" s="104"/>
      <c r="D386" s="103"/>
      <c r="E386" s="11" t="str">
        <f t="shared" si="6"/>
        <v/>
      </c>
      <c r="F386" s="105"/>
      <c r="G386" s="105"/>
      <c r="H386" s="105"/>
      <c r="I386" s="105"/>
      <c r="J386" s="105"/>
      <c r="K386" s="105"/>
      <c r="L386" s="105"/>
      <c r="M386" s="105"/>
      <c r="N386" s="105"/>
      <c r="O386" s="105"/>
      <c r="P386" s="105"/>
      <c r="Q386" s="105"/>
      <c r="R386" s="105"/>
      <c r="S386" s="105"/>
      <c r="T386" s="105"/>
      <c r="U386" s="105"/>
      <c r="V386" s="105"/>
      <c r="W386" s="105"/>
      <c r="X386" s="105"/>
      <c r="Y386" s="105"/>
    </row>
    <row r="387" spans="2:25" ht="24.95" customHeight="1" x14ac:dyDescent="0.25">
      <c r="B387" s="98">
        <v>379</v>
      </c>
      <c r="C387" s="104"/>
      <c r="D387" s="103"/>
      <c r="E387" s="11" t="str">
        <f t="shared" si="6"/>
        <v/>
      </c>
      <c r="F387" s="105"/>
      <c r="G387" s="105"/>
      <c r="H387" s="105"/>
      <c r="I387" s="105"/>
      <c r="J387" s="105"/>
      <c r="K387" s="105"/>
      <c r="L387" s="105"/>
      <c r="M387" s="105"/>
      <c r="N387" s="105"/>
      <c r="O387" s="105"/>
      <c r="P387" s="105"/>
      <c r="Q387" s="105"/>
      <c r="R387" s="105"/>
      <c r="S387" s="105"/>
      <c r="T387" s="105"/>
      <c r="U387" s="105"/>
      <c r="V387" s="105"/>
      <c r="W387" s="105"/>
      <c r="X387" s="105"/>
      <c r="Y387" s="105"/>
    </row>
    <row r="388" spans="2:25" ht="24.95" customHeight="1" x14ac:dyDescent="0.25">
      <c r="B388" s="98">
        <v>380</v>
      </c>
      <c r="C388" s="104"/>
      <c r="D388" s="103"/>
      <c r="E388" s="11" t="str">
        <f t="shared" si="6"/>
        <v/>
      </c>
      <c r="F388" s="105"/>
      <c r="G388" s="105"/>
      <c r="H388" s="105"/>
      <c r="I388" s="105"/>
      <c r="J388" s="105"/>
      <c r="K388" s="105"/>
      <c r="L388" s="105"/>
      <c r="M388" s="105"/>
      <c r="N388" s="105"/>
      <c r="O388" s="105"/>
      <c r="P388" s="105"/>
      <c r="Q388" s="105"/>
      <c r="R388" s="105"/>
      <c r="S388" s="105"/>
      <c r="T388" s="105"/>
      <c r="U388" s="105"/>
      <c r="V388" s="105"/>
      <c r="W388" s="105"/>
      <c r="X388" s="105"/>
      <c r="Y388" s="105"/>
    </row>
    <row r="389" spans="2:25" ht="24.95" customHeight="1" x14ac:dyDescent="0.25">
      <c r="B389" s="98">
        <v>381</v>
      </c>
      <c r="C389" s="104"/>
      <c r="D389" s="103"/>
      <c r="E389" s="11" t="str">
        <f t="shared" si="6"/>
        <v/>
      </c>
      <c r="F389" s="105"/>
      <c r="G389" s="105"/>
      <c r="H389" s="105"/>
      <c r="I389" s="105"/>
      <c r="J389" s="105"/>
      <c r="K389" s="105"/>
      <c r="L389" s="105"/>
      <c r="M389" s="105"/>
      <c r="N389" s="105"/>
      <c r="O389" s="105"/>
      <c r="P389" s="105"/>
      <c r="Q389" s="105"/>
      <c r="R389" s="105"/>
      <c r="S389" s="105"/>
      <c r="T389" s="105"/>
      <c r="U389" s="105"/>
      <c r="V389" s="105"/>
      <c r="W389" s="105"/>
      <c r="X389" s="105"/>
      <c r="Y389" s="105"/>
    </row>
    <row r="390" spans="2:25" ht="24.95" customHeight="1" x14ac:dyDescent="0.25">
      <c r="B390" s="98">
        <v>382</v>
      </c>
      <c r="C390" s="104"/>
      <c r="D390" s="103"/>
      <c r="E390" s="11" t="str">
        <f t="shared" si="6"/>
        <v/>
      </c>
      <c r="F390" s="105"/>
      <c r="G390" s="105"/>
      <c r="H390" s="105"/>
      <c r="I390" s="105"/>
      <c r="J390" s="105"/>
      <c r="K390" s="105"/>
      <c r="L390" s="105"/>
      <c r="M390" s="105"/>
      <c r="N390" s="105"/>
      <c r="O390" s="105"/>
      <c r="P390" s="105"/>
      <c r="Q390" s="105"/>
      <c r="R390" s="105"/>
      <c r="S390" s="105"/>
      <c r="T390" s="105"/>
      <c r="U390" s="105"/>
      <c r="V390" s="105"/>
      <c r="W390" s="105"/>
      <c r="X390" s="105"/>
      <c r="Y390" s="105"/>
    </row>
    <row r="391" spans="2:25" ht="24.95" customHeight="1" x14ac:dyDescent="0.25">
      <c r="B391" s="98">
        <v>383</v>
      </c>
      <c r="C391" s="104"/>
      <c r="D391" s="103"/>
      <c r="E391" s="11" t="str">
        <f t="shared" si="6"/>
        <v/>
      </c>
      <c r="F391" s="105"/>
      <c r="G391" s="105"/>
      <c r="H391" s="105"/>
      <c r="I391" s="105"/>
      <c r="J391" s="105"/>
      <c r="K391" s="105"/>
      <c r="L391" s="105"/>
      <c r="M391" s="105"/>
      <c r="N391" s="105"/>
      <c r="O391" s="105"/>
      <c r="P391" s="105"/>
      <c r="Q391" s="105"/>
      <c r="R391" s="105"/>
      <c r="S391" s="105"/>
      <c r="T391" s="105"/>
      <c r="U391" s="105"/>
      <c r="V391" s="105"/>
      <c r="W391" s="105"/>
      <c r="X391" s="105"/>
      <c r="Y391" s="105"/>
    </row>
    <row r="392" spans="2:25" ht="24.95" customHeight="1" x14ac:dyDescent="0.25">
      <c r="B392" s="98">
        <v>384</v>
      </c>
      <c r="C392" s="104"/>
      <c r="D392" s="103"/>
      <c r="E392" s="11" t="str">
        <f t="shared" si="6"/>
        <v/>
      </c>
      <c r="F392" s="105"/>
      <c r="G392" s="105"/>
      <c r="H392" s="105"/>
      <c r="I392" s="105"/>
      <c r="J392" s="105"/>
      <c r="K392" s="105"/>
      <c r="L392" s="105"/>
      <c r="M392" s="105"/>
      <c r="N392" s="105"/>
      <c r="O392" s="105"/>
      <c r="P392" s="105"/>
      <c r="Q392" s="105"/>
      <c r="R392" s="105"/>
      <c r="S392" s="105"/>
      <c r="T392" s="105"/>
      <c r="U392" s="105"/>
      <c r="V392" s="105"/>
      <c r="W392" s="105"/>
      <c r="X392" s="105"/>
      <c r="Y392" s="105"/>
    </row>
    <row r="393" spans="2:25" ht="24.95" customHeight="1" x14ac:dyDescent="0.25">
      <c r="B393" s="98">
        <v>385</v>
      </c>
      <c r="C393" s="104"/>
      <c r="D393" s="103"/>
      <c r="E393" s="11" t="str">
        <f t="shared" si="6"/>
        <v/>
      </c>
      <c r="F393" s="105"/>
      <c r="G393" s="105"/>
      <c r="H393" s="105"/>
      <c r="I393" s="105"/>
      <c r="J393" s="105"/>
      <c r="K393" s="105"/>
      <c r="L393" s="105"/>
      <c r="M393" s="105"/>
      <c r="N393" s="105"/>
      <c r="O393" s="105"/>
      <c r="P393" s="105"/>
      <c r="Q393" s="105"/>
      <c r="R393" s="105"/>
      <c r="S393" s="105"/>
      <c r="T393" s="105"/>
      <c r="U393" s="105"/>
      <c r="V393" s="105"/>
      <c r="W393" s="105"/>
      <c r="X393" s="105"/>
      <c r="Y393" s="105"/>
    </row>
    <row r="394" spans="2:25" ht="24.95" customHeight="1" x14ac:dyDescent="0.25">
      <c r="B394" s="98">
        <v>386</v>
      </c>
      <c r="C394" s="104"/>
      <c r="D394" s="103"/>
      <c r="E394" s="11" t="str">
        <f t="shared" si="6"/>
        <v/>
      </c>
      <c r="F394" s="105"/>
      <c r="G394" s="105"/>
      <c r="H394" s="105"/>
      <c r="I394" s="105"/>
      <c r="J394" s="105"/>
      <c r="K394" s="105"/>
      <c r="L394" s="105"/>
      <c r="M394" s="105"/>
      <c r="N394" s="105"/>
      <c r="O394" s="105"/>
      <c r="P394" s="105"/>
      <c r="Q394" s="105"/>
      <c r="R394" s="105"/>
      <c r="S394" s="105"/>
      <c r="T394" s="105"/>
      <c r="U394" s="105"/>
      <c r="V394" s="105"/>
      <c r="W394" s="105"/>
      <c r="X394" s="105"/>
      <c r="Y394" s="105"/>
    </row>
    <row r="395" spans="2:25" ht="24.95" customHeight="1" x14ac:dyDescent="0.25">
      <c r="B395" s="98">
        <v>387</v>
      </c>
      <c r="C395" s="104"/>
      <c r="D395" s="103"/>
      <c r="E395" s="11" t="str">
        <f t="shared" si="6"/>
        <v/>
      </c>
      <c r="F395" s="105"/>
      <c r="G395" s="105"/>
      <c r="H395" s="105"/>
      <c r="I395" s="105"/>
      <c r="J395" s="105"/>
      <c r="K395" s="105"/>
      <c r="L395" s="105"/>
      <c r="M395" s="105"/>
      <c r="N395" s="105"/>
      <c r="O395" s="105"/>
      <c r="P395" s="105"/>
      <c r="Q395" s="105"/>
      <c r="R395" s="105"/>
      <c r="S395" s="105"/>
      <c r="T395" s="105"/>
      <c r="U395" s="105"/>
      <c r="V395" s="105"/>
      <c r="W395" s="105"/>
      <c r="X395" s="105"/>
      <c r="Y395" s="105"/>
    </row>
    <row r="396" spans="2:25" ht="24.95" customHeight="1" x14ac:dyDescent="0.25">
      <c r="B396" s="98">
        <v>388</v>
      </c>
      <c r="C396" s="104"/>
      <c r="D396" s="103"/>
      <c r="E396" s="11" t="str">
        <f t="shared" si="6"/>
        <v/>
      </c>
      <c r="F396" s="105"/>
      <c r="G396" s="105"/>
      <c r="H396" s="105"/>
      <c r="I396" s="105"/>
      <c r="J396" s="105"/>
      <c r="K396" s="105"/>
      <c r="L396" s="105"/>
      <c r="M396" s="105"/>
      <c r="N396" s="105"/>
      <c r="O396" s="105"/>
      <c r="P396" s="105"/>
      <c r="Q396" s="105"/>
      <c r="R396" s="105"/>
      <c r="S396" s="105"/>
      <c r="T396" s="105"/>
      <c r="U396" s="105"/>
      <c r="V396" s="105"/>
      <c r="W396" s="105"/>
      <c r="X396" s="105"/>
      <c r="Y396" s="105"/>
    </row>
    <row r="397" spans="2:25" ht="24.95" customHeight="1" x14ac:dyDescent="0.25">
      <c r="B397" s="98">
        <v>389</v>
      </c>
      <c r="C397" s="104"/>
      <c r="D397" s="103"/>
      <c r="E397" s="11" t="str">
        <f t="shared" si="6"/>
        <v/>
      </c>
      <c r="F397" s="105"/>
      <c r="G397" s="105"/>
      <c r="H397" s="105"/>
      <c r="I397" s="105"/>
      <c r="J397" s="105"/>
      <c r="K397" s="105"/>
      <c r="L397" s="105"/>
      <c r="M397" s="105"/>
      <c r="N397" s="105"/>
      <c r="O397" s="105"/>
      <c r="P397" s="105"/>
      <c r="Q397" s="105"/>
      <c r="R397" s="105"/>
      <c r="S397" s="105"/>
      <c r="T397" s="105"/>
      <c r="U397" s="105"/>
      <c r="V397" s="105"/>
      <c r="W397" s="105"/>
      <c r="X397" s="105"/>
      <c r="Y397" s="105"/>
    </row>
    <row r="398" spans="2:25" ht="24.95" customHeight="1" x14ac:dyDescent="0.25">
      <c r="B398" s="98">
        <v>390</v>
      </c>
      <c r="C398" s="104"/>
      <c r="D398" s="103"/>
      <c r="E398" s="11" t="str">
        <f t="shared" si="6"/>
        <v/>
      </c>
      <c r="F398" s="105"/>
      <c r="G398" s="105"/>
      <c r="H398" s="105"/>
      <c r="I398" s="105"/>
      <c r="J398" s="105"/>
      <c r="K398" s="105"/>
      <c r="L398" s="105"/>
      <c r="M398" s="105"/>
      <c r="N398" s="105"/>
      <c r="O398" s="105"/>
      <c r="P398" s="105"/>
      <c r="Q398" s="105"/>
      <c r="R398" s="105"/>
      <c r="S398" s="105"/>
      <c r="T398" s="105"/>
      <c r="U398" s="105"/>
      <c r="V398" s="105"/>
      <c r="W398" s="105"/>
      <c r="X398" s="105"/>
      <c r="Y398" s="105"/>
    </row>
    <row r="399" spans="2:25" ht="24.95" customHeight="1" x14ac:dyDescent="0.25">
      <c r="B399" s="98">
        <v>391</v>
      </c>
      <c r="C399" s="104"/>
      <c r="D399" s="103"/>
      <c r="E399" s="11" t="str">
        <f t="shared" si="6"/>
        <v/>
      </c>
      <c r="F399" s="105"/>
      <c r="G399" s="105"/>
      <c r="H399" s="105"/>
      <c r="I399" s="105"/>
      <c r="J399" s="105"/>
      <c r="K399" s="105"/>
      <c r="L399" s="105"/>
      <c r="M399" s="105"/>
      <c r="N399" s="105"/>
      <c r="O399" s="105"/>
      <c r="P399" s="105"/>
      <c r="Q399" s="105"/>
      <c r="R399" s="105"/>
      <c r="S399" s="105"/>
      <c r="T399" s="105"/>
      <c r="U399" s="105"/>
      <c r="V399" s="105"/>
      <c r="W399" s="105"/>
      <c r="X399" s="105"/>
      <c r="Y399" s="105"/>
    </row>
    <row r="400" spans="2:25" ht="24.95" customHeight="1" x14ac:dyDescent="0.25">
      <c r="B400" s="98">
        <v>392</v>
      </c>
      <c r="C400" s="104"/>
      <c r="D400" s="103"/>
      <c r="E400" s="11" t="str">
        <f t="shared" si="6"/>
        <v/>
      </c>
      <c r="F400" s="105"/>
      <c r="G400" s="105"/>
      <c r="H400" s="105"/>
      <c r="I400" s="105"/>
      <c r="J400" s="105"/>
      <c r="K400" s="105"/>
      <c r="L400" s="105"/>
      <c r="M400" s="105"/>
      <c r="N400" s="105"/>
      <c r="O400" s="105"/>
      <c r="P400" s="105"/>
      <c r="Q400" s="105"/>
      <c r="R400" s="105"/>
      <c r="S400" s="105"/>
      <c r="T400" s="105"/>
      <c r="U400" s="105"/>
      <c r="V400" s="105"/>
      <c r="W400" s="105"/>
      <c r="X400" s="105"/>
      <c r="Y400" s="105"/>
    </row>
    <row r="401" spans="2:25" ht="24.95" customHeight="1" x14ac:dyDescent="0.25">
      <c r="B401" s="98">
        <v>393</v>
      </c>
      <c r="C401" s="104"/>
      <c r="D401" s="103"/>
      <c r="E401" s="11" t="str">
        <f t="shared" ref="E401:E464" si="7">IF(C401="","",SUM(F401:Y401))</f>
        <v/>
      </c>
      <c r="F401" s="105"/>
      <c r="G401" s="105"/>
      <c r="H401" s="105"/>
      <c r="I401" s="105"/>
      <c r="J401" s="105"/>
      <c r="K401" s="105"/>
      <c r="L401" s="105"/>
      <c r="M401" s="105"/>
      <c r="N401" s="105"/>
      <c r="O401" s="105"/>
      <c r="P401" s="105"/>
      <c r="Q401" s="105"/>
      <c r="R401" s="105"/>
      <c r="S401" s="105"/>
      <c r="T401" s="105"/>
      <c r="U401" s="105"/>
      <c r="V401" s="105"/>
      <c r="W401" s="105"/>
      <c r="X401" s="105"/>
      <c r="Y401" s="105"/>
    </row>
    <row r="402" spans="2:25" ht="24.95" customHeight="1" x14ac:dyDescent="0.25">
      <c r="B402" s="98">
        <v>394</v>
      </c>
      <c r="C402" s="104"/>
      <c r="D402" s="103"/>
      <c r="E402" s="11" t="str">
        <f t="shared" si="7"/>
        <v/>
      </c>
      <c r="F402" s="105"/>
      <c r="G402" s="105"/>
      <c r="H402" s="105"/>
      <c r="I402" s="105"/>
      <c r="J402" s="105"/>
      <c r="K402" s="105"/>
      <c r="L402" s="105"/>
      <c r="M402" s="105"/>
      <c r="N402" s="105"/>
      <c r="O402" s="105"/>
      <c r="P402" s="105"/>
      <c r="Q402" s="105"/>
      <c r="R402" s="105"/>
      <c r="S402" s="105"/>
      <c r="T402" s="105"/>
      <c r="U402" s="105"/>
      <c r="V402" s="105"/>
      <c r="W402" s="105"/>
      <c r="X402" s="105"/>
      <c r="Y402" s="105"/>
    </row>
    <row r="403" spans="2:25" ht="24.95" customHeight="1" x14ac:dyDescent="0.25">
      <c r="B403" s="98">
        <v>395</v>
      </c>
      <c r="C403" s="104"/>
      <c r="D403" s="103"/>
      <c r="E403" s="11" t="str">
        <f t="shared" si="7"/>
        <v/>
      </c>
      <c r="F403" s="105"/>
      <c r="G403" s="105"/>
      <c r="H403" s="105"/>
      <c r="I403" s="105"/>
      <c r="J403" s="105"/>
      <c r="K403" s="105"/>
      <c r="L403" s="105"/>
      <c r="M403" s="105"/>
      <c r="N403" s="105"/>
      <c r="O403" s="105"/>
      <c r="P403" s="105"/>
      <c r="Q403" s="105"/>
      <c r="R403" s="105"/>
      <c r="S403" s="105"/>
      <c r="T403" s="105"/>
      <c r="U403" s="105"/>
      <c r="V403" s="105"/>
      <c r="W403" s="105"/>
      <c r="X403" s="105"/>
      <c r="Y403" s="105"/>
    </row>
    <row r="404" spans="2:25" ht="24.95" customHeight="1" x14ac:dyDescent="0.25">
      <c r="B404" s="98">
        <v>396</v>
      </c>
      <c r="C404" s="104"/>
      <c r="D404" s="103"/>
      <c r="E404" s="11" t="str">
        <f t="shared" si="7"/>
        <v/>
      </c>
      <c r="F404" s="105"/>
      <c r="G404" s="105"/>
      <c r="H404" s="105"/>
      <c r="I404" s="105"/>
      <c r="J404" s="105"/>
      <c r="K404" s="105"/>
      <c r="L404" s="105"/>
      <c r="M404" s="105"/>
      <c r="N404" s="105"/>
      <c r="O404" s="105"/>
      <c r="P404" s="105"/>
      <c r="Q404" s="105"/>
      <c r="R404" s="105"/>
      <c r="S404" s="105"/>
      <c r="T404" s="105"/>
      <c r="U404" s="105"/>
      <c r="V404" s="105"/>
      <c r="W404" s="105"/>
      <c r="X404" s="105"/>
      <c r="Y404" s="105"/>
    </row>
    <row r="405" spans="2:25" ht="24.95" customHeight="1" x14ac:dyDescent="0.25">
      <c r="B405" s="98">
        <v>397</v>
      </c>
      <c r="C405" s="104"/>
      <c r="D405" s="103"/>
      <c r="E405" s="11" t="str">
        <f t="shared" si="7"/>
        <v/>
      </c>
      <c r="F405" s="105"/>
      <c r="G405" s="105"/>
      <c r="H405" s="105"/>
      <c r="I405" s="105"/>
      <c r="J405" s="105"/>
      <c r="K405" s="105"/>
      <c r="L405" s="105"/>
      <c r="M405" s="105"/>
      <c r="N405" s="105"/>
      <c r="O405" s="105"/>
      <c r="P405" s="105"/>
      <c r="Q405" s="105"/>
      <c r="R405" s="105"/>
      <c r="S405" s="105"/>
      <c r="T405" s="105"/>
      <c r="U405" s="105"/>
      <c r="V405" s="105"/>
      <c r="W405" s="105"/>
      <c r="X405" s="105"/>
      <c r="Y405" s="105"/>
    </row>
    <row r="406" spans="2:25" ht="24.95" customHeight="1" x14ac:dyDescent="0.25">
      <c r="B406" s="98">
        <v>398</v>
      </c>
      <c r="C406" s="104"/>
      <c r="D406" s="103"/>
      <c r="E406" s="11" t="str">
        <f t="shared" si="7"/>
        <v/>
      </c>
      <c r="F406" s="105"/>
      <c r="G406" s="105"/>
      <c r="H406" s="105"/>
      <c r="I406" s="105"/>
      <c r="J406" s="105"/>
      <c r="K406" s="105"/>
      <c r="L406" s="105"/>
      <c r="M406" s="105"/>
      <c r="N406" s="105"/>
      <c r="O406" s="105"/>
      <c r="P406" s="105"/>
      <c r="Q406" s="105"/>
      <c r="R406" s="105"/>
      <c r="S406" s="105"/>
      <c r="T406" s="105"/>
      <c r="U406" s="105"/>
      <c r="V406" s="105"/>
      <c r="W406" s="105"/>
      <c r="X406" s="105"/>
      <c r="Y406" s="105"/>
    </row>
    <row r="407" spans="2:25" ht="24.95" customHeight="1" x14ac:dyDescent="0.25">
      <c r="B407" s="98">
        <v>399</v>
      </c>
      <c r="C407" s="104"/>
      <c r="D407" s="103"/>
      <c r="E407" s="11" t="str">
        <f t="shared" si="7"/>
        <v/>
      </c>
      <c r="F407" s="105"/>
      <c r="G407" s="105"/>
      <c r="H407" s="105"/>
      <c r="I407" s="105"/>
      <c r="J407" s="105"/>
      <c r="K407" s="105"/>
      <c r="L407" s="105"/>
      <c r="M407" s="105"/>
      <c r="N407" s="105"/>
      <c r="O407" s="105"/>
      <c r="P407" s="105"/>
      <c r="Q407" s="105"/>
      <c r="R407" s="105"/>
      <c r="S407" s="105"/>
      <c r="T407" s="105"/>
      <c r="U407" s="105"/>
      <c r="V407" s="105"/>
      <c r="W407" s="105"/>
      <c r="X407" s="105"/>
      <c r="Y407" s="105"/>
    </row>
    <row r="408" spans="2:25" ht="24.95" customHeight="1" x14ac:dyDescent="0.25">
      <c r="B408" s="98">
        <v>400</v>
      </c>
      <c r="C408" s="104"/>
      <c r="D408" s="103"/>
      <c r="E408" s="11" t="str">
        <f t="shared" si="7"/>
        <v/>
      </c>
      <c r="F408" s="105"/>
      <c r="G408" s="105"/>
      <c r="H408" s="105"/>
      <c r="I408" s="105"/>
      <c r="J408" s="105"/>
      <c r="K408" s="105"/>
      <c r="L408" s="105"/>
      <c r="M408" s="105"/>
      <c r="N408" s="105"/>
      <c r="O408" s="105"/>
      <c r="P408" s="105"/>
      <c r="Q408" s="105"/>
      <c r="R408" s="105"/>
      <c r="S408" s="105"/>
      <c r="T408" s="105"/>
      <c r="U408" s="105"/>
      <c r="V408" s="105"/>
      <c r="W408" s="105"/>
      <c r="X408" s="105"/>
      <c r="Y408" s="105"/>
    </row>
    <row r="409" spans="2:25" ht="24.95" customHeight="1" x14ac:dyDescent="0.25">
      <c r="B409" s="98">
        <v>401</v>
      </c>
      <c r="C409" s="104"/>
      <c r="D409" s="103"/>
      <c r="E409" s="11" t="str">
        <f t="shared" si="7"/>
        <v/>
      </c>
      <c r="F409" s="105"/>
      <c r="G409" s="105"/>
      <c r="H409" s="105"/>
      <c r="I409" s="105"/>
      <c r="J409" s="105"/>
      <c r="K409" s="105"/>
      <c r="L409" s="105"/>
      <c r="M409" s="105"/>
      <c r="N409" s="105"/>
      <c r="O409" s="105"/>
      <c r="P409" s="105"/>
      <c r="Q409" s="105"/>
      <c r="R409" s="105"/>
      <c r="S409" s="105"/>
      <c r="T409" s="105"/>
      <c r="U409" s="105"/>
      <c r="V409" s="105"/>
      <c r="W409" s="105"/>
      <c r="X409" s="105"/>
      <c r="Y409" s="105"/>
    </row>
    <row r="410" spans="2:25" ht="24.95" customHeight="1" x14ac:dyDescent="0.25">
      <c r="B410" s="98">
        <v>402</v>
      </c>
      <c r="C410" s="104"/>
      <c r="D410" s="103"/>
      <c r="E410" s="11" t="str">
        <f t="shared" si="7"/>
        <v/>
      </c>
      <c r="F410" s="105"/>
      <c r="G410" s="105"/>
      <c r="H410" s="105"/>
      <c r="I410" s="105"/>
      <c r="J410" s="105"/>
      <c r="K410" s="105"/>
      <c r="L410" s="105"/>
      <c r="M410" s="105"/>
      <c r="N410" s="105"/>
      <c r="O410" s="105"/>
      <c r="P410" s="105"/>
      <c r="Q410" s="105"/>
      <c r="R410" s="105"/>
      <c r="S410" s="105"/>
      <c r="T410" s="105"/>
      <c r="U410" s="105"/>
      <c r="V410" s="105"/>
      <c r="W410" s="105"/>
      <c r="X410" s="105"/>
      <c r="Y410" s="105"/>
    </row>
    <row r="411" spans="2:25" ht="24.95" customHeight="1" x14ac:dyDescent="0.25">
      <c r="B411" s="98">
        <v>403</v>
      </c>
      <c r="C411" s="104"/>
      <c r="D411" s="103"/>
      <c r="E411" s="11" t="str">
        <f t="shared" si="7"/>
        <v/>
      </c>
      <c r="F411" s="105"/>
      <c r="G411" s="105"/>
      <c r="H411" s="105"/>
      <c r="I411" s="105"/>
      <c r="J411" s="105"/>
      <c r="K411" s="105"/>
      <c r="L411" s="105"/>
      <c r="M411" s="105"/>
      <c r="N411" s="105"/>
      <c r="O411" s="105"/>
      <c r="P411" s="105"/>
      <c r="Q411" s="105"/>
      <c r="R411" s="105"/>
      <c r="S411" s="105"/>
      <c r="T411" s="105"/>
      <c r="U411" s="105"/>
      <c r="V411" s="105"/>
      <c r="W411" s="105"/>
      <c r="X411" s="105"/>
      <c r="Y411" s="105"/>
    </row>
    <row r="412" spans="2:25" ht="24.95" customHeight="1" x14ac:dyDescent="0.25">
      <c r="B412" s="98">
        <v>404</v>
      </c>
      <c r="C412" s="104"/>
      <c r="D412" s="103"/>
      <c r="E412" s="11" t="str">
        <f t="shared" si="7"/>
        <v/>
      </c>
      <c r="F412" s="105"/>
      <c r="G412" s="105"/>
      <c r="H412" s="105"/>
      <c r="I412" s="105"/>
      <c r="J412" s="105"/>
      <c r="K412" s="105"/>
      <c r="L412" s="105"/>
      <c r="M412" s="105"/>
      <c r="N412" s="105"/>
      <c r="O412" s="105"/>
      <c r="P412" s="105"/>
      <c r="Q412" s="105"/>
      <c r="R412" s="105"/>
      <c r="S412" s="105"/>
      <c r="T412" s="105"/>
      <c r="U412" s="105"/>
      <c r="V412" s="105"/>
      <c r="W412" s="105"/>
      <c r="X412" s="105"/>
      <c r="Y412" s="105"/>
    </row>
    <row r="413" spans="2:25" ht="24.95" customHeight="1" x14ac:dyDescent="0.25">
      <c r="B413" s="98">
        <v>405</v>
      </c>
      <c r="C413" s="104"/>
      <c r="D413" s="103"/>
      <c r="E413" s="11" t="str">
        <f t="shared" si="7"/>
        <v/>
      </c>
      <c r="F413" s="105"/>
      <c r="G413" s="105"/>
      <c r="H413" s="105"/>
      <c r="I413" s="105"/>
      <c r="J413" s="105"/>
      <c r="K413" s="105"/>
      <c r="L413" s="105"/>
      <c r="M413" s="105"/>
      <c r="N413" s="105"/>
      <c r="O413" s="105"/>
      <c r="P413" s="105"/>
      <c r="Q413" s="105"/>
      <c r="R413" s="105"/>
      <c r="S413" s="105"/>
      <c r="T413" s="105"/>
      <c r="U413" s="105"/>
      <c r="V413" s="105"/>
      <c r="W413" s="105"/>
      <c r="X413" s="105"/>
      <c r="Y413" s="105"/>
    </row>
    <row r="414" spans="2:25" ht="24.95" customHeight="1" x14ac:dyDescent="0.25">
      <c r="B414" s="98">
        <v>406</v>
      </c>
      <c r="C414" s="104"/>
      <c r="D414" s="103"/>
      <c r="E414" s="11" t="str">
        <f t="shared" si="7"/>
        <v/>
      </c>
      <c r="F414" s="105"/>
      <c r="G414" s="105"/>
      <c r="H414" s="105"/>
      <c r="I414" s="105"/>
      <c r="J414" s="105"/>
      <c r="K414" s="105"/>
      <c r="L414" s="105"/>
      <c r="M414" s="105"/>
      <c r="N414" s="105"/>
      <c r="O414" s="105"/>
      <c r="P414" s="105"/>
      <c r="Q414" s="105"/>
      <c r="R414" s="105"/>
      <c r="S414" s="105"/>
      <c r="T414" s="105"/>
      <c r="U414" s="105"/>
      <c r="V414" s="105"/>
      <c r="W414" s="105"/>
      <c r="X414" s="105"/>
      <c r="Y414" s="105"/>
    </row>
    <row r="415" spans="2:25" ht="24.95" customHeight="1" x14ac:dyDescent="0.25">
      <c r="B415" s="98">
        <v>407</v>
      </c>
      <c r="C415" s="104"/>
      <c r="D415" s="103"/>
      <c r="E415" s="11" t="str">
        <f t="shared" si="7"/>
        <v/>
      </c>
      <c r="F415" s="105"/>
      <c r="G415" s="105"/>
      <c r="H415" s="105"/>
      <c r="I415" s="105"/>
      <c r="J415" s="105"/>
      <c r="K415" s="105"/>
      <c r="L415" s="105"/>
      <c r="M415" s="105"/>
      <c r="N415" s="105"/>
      <c r="O415" s="105"/>
      <c r="P415" s="105"/>
      <c r="Q415" s="105"/>
      <c r="R415" s="105"/>
      <c r="S415" s="105"/>
      <c r="T415" s="105"/>
      <c r="U415" s="105"/>
      <c r="V415" s="105"/>
      <c r="W415" s="105"/>
      <c r="X415" s="105"/>
      <c r="Y415" s="105"/>
    </row>
    <row r="416" spans="2:25" ht="24.95" customHeight="1" x14ac:dyDescent="0.25">
      <c r="B416" s="98">
        <v>408</v>
      </c>
      <c r="C416" s="104"/>
      <c r="D416" s="103"/>
      <c r="E416" s="11" t="str">
        <f t="shared" si="7"/>
        <v/>
      </c>
      <c r="F416" s="105"/>
      <c r="G416" s="105"/>
      <c r="H416" s="105"/>
      <c r="I416" s="105"/>
      <c r="J416" s="105"/>
      <c r="K416" s="105"/>
      <c r="L416" s="105"/>
      <c r="M416" s="105"/>
      <c r="N416" s="105"/>
      <c r="O416" s="105"/>
      <c r="P416" s="105"/>
      <c r="Q416" s="105"/>
      <c r="R416" s="105"/>
      <c r="S416" s="105"/>
      <c r="T416" s="105"/>
      <c r="U416" s="105"/>
      <c r="V416" s="105"/>
      <c r="W416" s="105"/>
      <c r="X416" s="105"/>
      <c r="Y416" s="105"/>
    </row>
    <row r="417" spans="2:25" ht="24.95" customHeight="1" x14ac:dyDescent="0.25">
      <c r="B417" s="98">
        <v>409</v>
      </c>
      <c r="C417" s="104"/>
      <c r="D417" s="103"/>
      <c r="E417" s="11" t="str">
        <f t="shared" si="7"/>
        <v/>
      </c>
      <c r="F417" s="105"/>
      <c r="G417" s="105"/>
      <c r="H417" s="105"/>
      <c r="I417" s="105"/>
      <c r="J417" s="105"/>
      <c r="K417" s="105"/>
      <c r="L417" s="105"/>
      <c r="M417" s="105"/>
      <c r="N417" s="105"/>
      <c r="O417" s="105"/>
      <c r="P417" s="105"/>
      <c r="Q417" s="105"/>
      <c r="R417" s="105"/>
      <c r="S417" s="105"/>
      <c r="T417" s="105"/>
      <c r="U417" s="105"/>
      <c r="V417" s="105"/>
      <c r="W417" s="105"/>
      <c r="X417" s="105"/>
      <c r="Y417" s="105"/>
    </row>
    <row r="418" spans="2:25" ht="24.95" customHeight="1" x14ac:dyDescent="0.25">
      <c r="B418" s="98">
        <v>410</v>
      </c>
      <c r="C418" s="104"/>
      <c r="D418" s="103"/>
      <c r="E418" s="11" t="str">
        <f t="shared" si="7"/>
        <v/>
      </c>
      <c r="F418" s="105"/>
      <c r="G418" s="105"/>
      <c r="H418" s="105"/>
      <c r="I418" s="105"/>
      <c r="J418" s="105"/>
      <c r="K418" s="105"/>
      <c r="L418" s="105"/>
      <c r="M418" s="105"/>
      <c r="N418" s="105"/>
      <c r="O418" s="105"/>
      <c r="P418" s="105"/>
      <c r="Q418" s="105"/>
      <c r="R418" s="105"/>
      <c r="S418" s="105"/>
      <c r="T418" s="105"/>
      <c r="U418" s="105"/>
      <c r="V418" s="105"/>
      <c r="W418" s="105"/>
      <c r="X418" s="105"/>
      <c r="Y418" s="105"/>
    </row>
    <row r="419" spans="2:25" ht="24.95" customHeight="1" x14ac:dyDescent="0.25">
      <c r="B419" s="98">
        <v>411</v>
      </c>
      <c r="C419" s="104"/>
      <c r="D419" s="103"/>
      <c r="E419" s="11" t="str">
        <f t="shared" si="7"/>
        <v/>
      </c>
      <c r="F419" s="105"/>
      <c r="G419" s="105"/>
      <c r="H419" s="105"/>
      <c r="I419" s="105"/>
      <c r="J419" s="105"/>
      <c r="K419" s="105"/>
      <c r="L419" s="105"/>
      <c r="M419" s="105"/>
      <c r="N419" s="105"/>
      <c r="O419" s="105"/>
      <c r="P419" s="105"/>
      <c r="Q419" s="105"/>
      <c r="R419" s="105"/>
      <c r="S419" s="105"/>
      <c r="T419" s="105"/>
      <c r="U419" s="105"/>
      <c r="V419" s="105"/>
      <c r="W419" s="105"/>
      <c r="X419" s="105"/>
      <c r="Y419" s="105"/>
    </row>
    <row r="420" spans="2:25" ht="24.95" customHeight="1" x14ac:dyDescent="0.25">
      <c r="B420" s="98">
        <v>412</v>
      </c>
      <c r="C420" s="104"/>
      <c r="D420" s="103"/>
      <c r="E420" s="11" t="str">
        <f t="shared" si="7"/>
        <v/>
      </c>
      <c r="F420" s="105"/>
      <c r="G420" s="105"/>
      <c r="H420" s="105"/>
      <c r="I420" s="105"/>
      <c r="J420" s="105"/>
      <c r="K420" s="105"/>
      <c r="L420" s="105"/>
      <c r="M420" s="105"/>
      <c r="N420" s="105"/>
      <c r="O420" s="105"/>
      <c r="P420" s="105"/>
      <c r="Q420" s="105"/>
      <c r="R420" s="105"/>
      <c r="S420" s="105"/>
      <c r="T420" s="105"/>
      <c r="U420" s="105"/>
      <c r="V420" s="105"/>
      <c r="W420" s="105"/>
      <c r="X420" s="105"/>
      <c r="Y420" s="105"/>
    </row>
    <row r="421" spans="2:25" ht="24.95" customHeight="1" x14ac:dyDescent="0.25">
      <c r="B421" s="98">
        <v>413</v>
      </c>
      <c r="C421" s="104"/>
      <c r="D421" s="103"/>
      <c r="E421" s="11" t="str">
        <f t="shared" si="7"/>
        <v/>
      </c>
      <c r="F421" s="105"/>
      <c r="G421" s="105"/>
      <c r="H421" s="105"/>
      <c r="I421" s="105"/>
      <c r="J421" s="105"/>
      <c r="K421" s="105"/>
      <c r="L421" s="105"/>
      <c r="M421" s="105"/>
      <c r="N421" s="105"/>
      <c r="O421" s="105"/>
      <c r="P421" s="105"/>
      <c r="Q421" s="105"/>
      <c r="R421" s="105"/>
      <c r="S421" s="105"/>
      <c r="T421" s="105"/>
      <c r="U421" s="105"/>
      <c r="V421" s="105"/>
      <c r="W421" s="105"/>
      <c r="X421" s="105"/>
      <c r="Y421" s="105"/>
    </row>
    <row r="422" spans="2:25" ht="24.95" customHeight="1" x14ac:dyDescent="0.25">
      <c r="B422" s="98">
        <v>414</v>
      </c>
      <c r="C422" s="104"/>
      <c r="D422" s="103"/>
      <c r="E422" s="11" t="str">
        <f t="shared" si="7"/>
        <v/>
      </c>
      <c r="F422" s="105"/>
      <c r="G422" s="105"/>
      <c r="H422" s="105"/>
      <c r="I422" s="105"/>
      <c r="J422" s="105"/>
      <c r="K422" s="105"/>
      <c r="L422" s="105"/>
      <c r="M422" s="105"/>
      <c r="N422" s="105"/>
      <c r="O422" s="105"/>
      <c r="P422" s="105"/>
      <c r="Q422" s="105"/>
      <c r="R422" s="105"/>
      <c r="S422" s="105"/>
      <c r="T422" s="105"/>
      <c r="U422" s="105"/>
      <c r="V422" s="105"/>
      <c r="W422" s="105"/>
      <c r="X422" s="105"/>
      <c r="Y422" s="105"/>
    </row>
    <row r="423" spans="2:25" ht="24.95" customHeight="1" x14ac:dyDescent="0.25">
      <c r="B423" s="98">
        <v>415</v>
      </c>
      <c r="C423" s="104"/>
      <c r="D423" s="103"/>
      <c r="E423" s="11" t="str">
        <f t="shared" si="7"/>
        <v/>
      </c>
      <c r="F423" s="105"/>
      <c r="G423" s="105"/>
      <c r="H423" s="105"/>
      <c r="I423" s="105"/>
      <c r="J423" s="105"/>
      <c r="K423" s="105"/>
      <c r="L423" s="105"/>
      <c r="M423" s="105"/>
      <c r="N423" s="105"/>
      <c r="O423" s="105"/>
      <c r="P423" s="105"/>
      <c r="Q423" s="105"/>
      <c r="R423" s="105"/>
      <c r="S423" s="105"/>
      <c r="T423" s="105"/>
      <c r="U423" s="105"/>
      <c r="V423" s="105"/>
      <c r="W423" s="105"/>
      <c r="X423" s="105"/>
      <c r="Y423" s="105"/>
    </row>
    <row r="424" spans="2:25" ht="24.95" customHeight="1" x14ac:dyDescent="0.25">
      <c r="B424" s="98">
        <v>416</v>
      </c>
      <c r="C424" s="104"/>
      <c r="D424" s="103"/>
      <c r="E424" s="11" t="str">
        <f t="shared" si="7"/>
        <v/>
      </c>
      <c r="F424" s="105"/>
      <c r="G424" s="105"/>
      <c r="H424" s="105"/>
      <c r="I424" s="105"/>
      <c r="J424" s="105"/>
      <c r="K424" s="105"/>
      <c r="L424" s="105"/>
      <c r="M424" s="105"/>
      <c r="N424" s="105"/>
      <c r="O424" s="105"/>
      <c r="P424" s="105"/>
      <c r="Q424" s="105"/>
      <c r="R424" s="105"/>
      <c r="S424" s="105"/>
      <c r="T424" s="105"/>
      <c r="U424" s="105"/>
      <c r="V424" s="105"/>
      <c r="W424" s="105"/>
      <c r="X424" s="105"/>
      <c r="Y424" s="105"/>
    </row>
    <row r="425" spans="2:25" ht="24.95" customHeight="1" x14ac:dyDescent="0.25">
      <c r="B425" s="98">
        <v>417</v>
      </c>
      <c r="C425" s="104"/>
      <c r="D425" s="103"/>
      <c r="E425" s="11" t="str">
        <f t="shared" si="7"/>
        <v/>
      </c>
      <c r="F425" s="105"/>
      <c r="G425" s="105"/>
      <c r="H425" s="105"/>
      <c r="I425" s="105"/>
      <c r="J425" s="105"/>
      <c r="K425" s="105"/>
      <c r="L425" s="105"/>
      <c r="M425" s="105"/>
      <c r="N425" s="105"/>
      <c r="O425" s="105"/>
      <c r="P425" s="105"/>
      <c r="Q425" s="105"/>
      <c r="R425" s="105"/>
      <c r="S425" s="105"/>
      <c r="T425" s="105"/>
      <c r="U425" s="105"/>
      <c r="V425" s="105"/>
      <c r="W425" s="105"/>
      <c r="X425" s="105"/>
      <c r="Y425" s="105"/>
    </row>
    <row r="426" spans="2:25" ht="24.95" customHeight="1" x14ac:dyDescent="0.25">
      <c r="B426" s="98">
        <v>418</v>
      </c>
      <c r="C426" s="104"/>
      <c r="D426" s="103"/>
      <c r="E426" s="11" t="str">
        <f t="shared" si="7"/>
        <v/>
      </c>
      <c r="F426" s="105"/>
      <c r="G426" s="105"/>
      <c r="H426" s="105"/>
      <c r="I426" s="105"/>
      <c r="J426" s="105"/>
      <c r="K426" s="105"/>
      <c r="L426" s="105"/>
      <c r="M426" s="105"/>
      <c r="N426" s="105"/>
      <c r="O426" s="105"/>
      <c r="P426" s="105"/>
      <c r="Q426" s="105"/>
      <c r="R426" s="105"/>
      <c r="S426" s="105"/>
      <c r="T426" s="105"/>
      <c r="U426" s="105"/>
      <c r="V426" s="105"/>
      <c r="W426" s="105"/>
      <c r="X426" s="105"/>
      <c r="Y426" s="105"/>
    </row>
    <row r="427" spans="2:25" ht="24.95" customHeight="1" x14ac:dyDescent="0.25">
      <c r="B427" s="98">
        <v>419</v>
      </c>
      <c r="C427" s="104"/>
      <c r="D427" s="103"/>
      <c r="E427" s="11" t="str">
        <f t="shared" si="7"/>
        <v/>
      </c>
      <c r="F427" s="105"/>
      <c r="G427" s="105"/>
      <c r="H427" s="105"/>
      <c r="I427" s="105"/>
      <c r="J427" s="105"/>
      <c r="K427" s="105"/>
      <c r="L427" s="105"/>
      <c r="M427" s="105"/>
      <c r="N427" s="105"/>
      <c r="O427" s="105"/>
      <c r="P427" s="105"/>
      <c r="Q427" s="105"/>
      <c r="R427" s="105"/>
      <c r="S427" s="105"/>
      <c r="T427" s="105"/>
      <c r="U427" s="105"/>
      <c r="V427" s="105"/>
      <c r="W427" s="105"/>
      <c r="X427" s="105"/>
      <c r="Y427" s="105"/>
    </row>
    <row r="428" spans="2:25" ht="24.95" customHeight="1" x14ac:dyDescent="0.25">
      <c r="B428" s="98">
        <v>420</v>
      </c>
      <c r="C428" s="104"/>
      <c r="D428" s="103"/>
      <c r="E428" s="11" t="str">
        <f t="shared" si="7"/>
        <v/>
      </c>
      <c r="F428" s="105"/>
      <c r="G428" s="105"/>
      <c r="H428" s="105"/>
      <c r="I428" s="105"/>
      <c r="J428" s="105"/>
      <c r="K428" s="105"/>
      <c r="L428" s="105"/>
      <c r="M428" s="105"/>
      <c r="N428" s="105"/>
      <c r="O428" s="105"/>
      <c r="P428" s="105"/>
      <c r="Q428" s="105"/>
      <c r="R428" s="105"/>
      <c r="S428" s="105"/>
      <c r="T428" s="105"/>
      <c r="U428" s="105"/>
      <c r="V428" s="105"/>
      <c r="W428" s="105"/>
      <c r="X428" s="105"/>
      <c r="Y428" s="105"/>
    </row>
    <row r="429" spans="2:25" ht="24.95" customHeight="1" x14ac:dyDescent="0.25">
      <c r="B429" s="98">
        <v>421</v>
      </c>
      <c r="C429" s="104"/>
      <c r="D429" s="103"/>
      <c r="E429" s="11" t="str">
        <f t="shared" si="7"/>
        <v/>
      </c>
      <c r="F429" s="105"/>
      <c r="G429" s="105"/>
      <c r="H429" s="105"/>
      <c r="I429" s="105"/>
      <c r="J429" s="105"/>
      <c r="K429" s="105"/>
      <c r="L429" s="105"/>
      <c r="M429" s="105"/>
      <c r="N429" s="105"/>
      <c r="O429" s="105"/>
      <c r="P429" s="105"/>
      <c r="Q429" s="105"/>
      <c r="R429" s="105"/>
      <c r="S429" s="105"/>
      <c r="T429" s="105"/>
      <c r="U429" s="105"/>
      <c r="V429" s="105"/>
      <c r="W429" s="105"/>
      <c r="X429" s="105"/>
      <c r="Y429" s="105"/>
    </row>
    <row r="430" spans="2:25" ht="24.95" customHeight="1" x14ac:dyDescent="0.25">
      <c r="B430" s="98">
        <v>422</v>
      </c>
      <c r="C430" s="104"/>
      <c r="D430" s="103"/>
      <c r="E430" s="11" t="str">
        <f t="shared" si="7"/>
        <v/>
      </c>
      <c r="F430" s="105"/>
      <c r="G430" s="105"/>
      <c r="H430" s="105"/>
      <c r="I430" s="105"/>
      <c r="J430" s="105"/>
      <c r="K430" s="105"/>
      <c r="L430" s="105"/>
      <c r="M430" s="105"/>
      <c r="N430" s="105"/>
      <c r="O430" s="105"/>
      <c r="P430" s="105"/>
      <c r="Q430" s="105"/>
      <c r="R430" s="105"/>
      <c r="S430" s="105"/>
      <c r="T430" s="105"/>
      <c r="U430" s="105"/>
      <c r="V430" s="105"/>
      <c r="W430" s="105"/>
      <c r="X430" s="105"/>
      <c r="Y430" s="105"/>
    </row>
    <row r="431" spans="2:25" ht="24.95" customHeight="1" x14ac:dyDescent="0.25">
      <c r="B431" s="98">
        <v>423</v>
      </c>
      <c r="C431" s="104"/>
      <c r="D431" s="103"/>
      <c r="E431" s="11" t="str">
        <f t="shared" si="7"/>
        <v/>
      </c>
      <c r="F431" s="105"/>
      <c r="G431" s="105"/>
      <c r="H431" s="105"/>
      <c r="I431" s="105"/>
      <c r="J431" s="105"/>
      <c r="K431" s="105"/>
      <c r="L431" s="105"/>
      <c r="M431" s="105"/>
      <c r="N431" s="105"/>
      <c r="O431" s="105"/>
      <c r="P431" s="105"/>
      <c r="Q431" s="105"/>
      <c r="R431" s="105"/>
      <c r="S431" s="105"/>
      <c r="T431" s="105"/>
      <c r="U431" s="105"/>
      <c r="V431" s="105"/>
      <c r="W431" s="105"/>
      <c r="X431" s="105"/>
      <c r="Y431" s="105"/>
    </row>
    <row r="432" spans="2:25" ht="24.95" customHeight="1" x14ac:dyDescent="0.25">
      <c r="B432" s="98">
        <v>424</v>
      </c>
      <c r="C432" s="104"/>
      <c r="D432" s="103"/>
      <c r="E432" s="11" t="str">
        <f t="shared" si="7"/>
        <v/>
      </c>
      <c r="F432" s="105"/>
      <c r="G432" s="105"/>
      <c r="H432" s="105"/>
      <c r="I432" s="105"/>
      <c r="J432" s="105"/>
      <c r="K432" s="105"/>
      <c r="L432" s="105"/>
      <c r="M432" s="105"/>
      <c r="N432" s="105"/>
      <c r="O432" s="105"/>
      <c r="P432" s="105"/>
      <c r="Q432" s="105"/>
      <c r="R432" s="105"/>
      <c r="S432" s="105"/>
      <c r="T432" s="105"/>
      <c r="U432" s="105"/>
      <c r="V432" s="105"/>
      <c r="W432" s="105"/>
      <c r="X432" s="105"/>
      <c r="Y432" s="105"/>
    </row>
    <row r="433" spans="2:25" ht="24.95" customHeight="1" x14ac:dyDescent="0.25">
      <c r="B433" s="98">
        <v>425</v>
      </c>
      <c r="C433" s="104"/>
      <c r="D433" s="103"/>
      <c r="E433" s="11" t="str">
        <f t="shared" si="7"/>
        <v/>
      </c>
      <c r="F433" s="105"/>
      <c r="G433" s="105"/>
      <c r="H433" s="105"/>
      <c r="I433" s="105"/>
      <c r="J433" s="105"/>
      <c r="K433" s="105"/>
      <c r="L433" s="105"/>
      <c r="M433" s="105"/>
      <c r="N433" s="105"/>
      <c r="O433" s="105"/>
      <c r="P433" s="105"/>
      <c r="Q433" s="105"/>
      <c r="R433" s="105"/>
      <c r="S433" s="105"/>
      <c r="T433" s="105"/>
      <c r="U433" s="105"/>
      <c r="V433" s="105"/>
      <c r="W433" s="105"/>
      <c r="X433" s="105"/>
      <c r="Y433" s="105"/>
    </row>
    <row r="434" spans="2:25" ht="24.95" customHeight="1" x14ac:dyDescent="0.25">
      <c r="B434" s="98">
        <v>426</v>
      </c>
      <c r="C434" s="104"/>
      <c r="D434" s="103"/>
      <c r="E434" s="11" t="str">
        <f t="shared" si="7"/>
        <v/>
      </c>
      <c r="F434" s="105"/>
      <c r="G434" s="105"/>
      <c r="H434" s="105"/>
      <c r="I434" s="105"/>
      <c r="J434" s="105"/>
      <c r="K434" s="105"/>
      <c r="L434" s="105"/>
      <c r="M434" s="105"/>
      <c r="N434" s="105"/>
      <c r="O434" s="105"/>
      <c r="P434" s="105"/>
      <c r="Q434" s="105"/>
      <c r="R434" s="105"/>
      <c r="S434" s="105"/>
      <c r="T434" s="105"/>
      <c r="U434" s="105"/>
      <c r="V434" s="105"/>
      <c r="W434" s="105"/>
      <c r="X434" s="105"/>
      <c r="Y434" s="105"/>
    </row>
    <row r="435" spans="2:25" ht="24.95" customHeight="1" x14ac:dyDescent="0.25">
      <c r="B435" s="98">
        <v>427</v>
      </c>
      <c r="C435" s="104"/>
      <c r="D435" s="103"/>
      <c r="E435" s="11" t="str">
        <f t="shared" si="7"/>
        <v/>
      </c>
      <c r="F435" s="105"/>
      <c r="G435" s="105"/>
      <c r="H435" s="105"/>
      <c r="I435" s="105"/>
      <c r="J435" s="105"/>
      <c r="K435" s="105"/>
      <c r="L435" s="105"/>
      <c r="M435" s="105"/>
      <c r="N435" s="105"/>
      <c r="O435" s="105"/>
      <c r="P435" s="105"/>
      <c r="Q435" s="105"/>
      <c r="R435" s="105"/>
      <c r="S435" s="105"/>
      <c r="T435" s="105"/>
      <c r="U435" s="105"/>
      <c r="V435" s="105"/>
      <c r="W435" s="105"/>
      <c r="X435" s="105"/>
      <c r="Y435" s="105"/>
    </row>
    <row r="436" spans="2:25" ht="24.95" customHeight="1" x14ac:dyDescent="0.25">
      <c r="B436" s="98">
        <v>428</v>
      </c>
      <c r="C436" s="104"/>
      <c r="D436" s="103"/>
      <c r="E436" s="11" t="str">
        <f t="shared" si="7"/>
        <v/>
      </c>
      <c r="F436" s="105"/>
      <c r="G436" s="105"/>
      <c r="H436" s="105"/>
      <c r="I436" s="105"/>
      <c r="J436" s="105"/>
      <c r="K436" s="105"/>
      <c r="L436" s="105"/>
      <c r="M436" s="105"/>
      <c r="N436" s="105"/>
      <c r="O436" s="105"/>
      <c r="P436" s="105"/>
      <c r="Q436" s="105"/>
      <c r="R436" s="105"/>
      <c r="S436" s="105"/>
      <c r="T436" s="105"/>
      <c r="U436" s="105"/>
      <c r="V436" s="105"/>
      <c r="W436" s="105"/>
      <c r="X436" s="105"/>
      <c r="Y436" s="105"/>
    </row>
    <row r="437" spans="2:25" ht="24.95" customHeight="1" x14ac:dyDescent="0.25">
      <c r="B437" s="98">
        <v>429</v>
      </c>
      <c r="C437" s="104"/>
      <c r="D437" s="103"/>
      <c r="E437" s="11" t="str">
        <f t="shared" si="7"/>
        <v/>
      </c>
      <c r="F437" s="105"/>
      <c r="G437" s="105"/>
      <c r="H437" s="105"/>
      <c r="I437" s="105"/>
      <c r="J437" s="105"/>
      <c r="K437" s="105"/>
      <c r="L437" s="105"/>
      <c r="M437" s="105"/>
      <c r="N437" s="105"/>
      <c r="O437" s="105"/>
      <c r="P437" s="105"/>
      <c r="Q437" s="105"/>
      <c r="R437" s="105"/>
      <c r="S437" s="105"/>
      <c r="T437" s="105"/>
      <c r="U437" s="105"/>
      <c r="V437" s="105"/>
      <c r="W437" s="105"/>
      <c r="X437" s="105"/>
      <c r="Y437" s="105"/>
    </row>
    <row r="438" spans="2:25" ht="24.95" customHeight="1" x14ac:dyDescent="0.25">
      <c r="B438" s="98">
        <v>430</v>
      </c>
      <c r="C438" s="104"/>
      <c r="D438" s="103"/>
      <c r="E438" s="11" t="str">
        <f t="shared" si="7"/>
        <v/>
      </c>
      <c r="F438" s="105"/>
      <c r="G438" s="105"/>
      <c r="H438" s="105"/>
      <c r="I438" s="105"/>
      <c r="J438" s="105"/>
      <c r="K438" s="105"/>
      <c r="L438" s="105"/>
      <c r="M438" s="105"/>
      <c r="N438" s="105"/>
      <c r="O438" s="105"/>
      <c r="P438" s="105"/>
      <c r="Q438" s="105"/>
      <c r="R438" s="105"/>
      <c r="S438" s="105"/>
      <c r="T438" s="105"/>
      <c r="U438" s="105"/>
      <c r="V438" s="105"/>
      <c r="W438" s="105"/>
      <c r="X438" s="105"/>
      <c r="Y438" s="105"/>
    </row>
    <row r="439" spans="2:25" ht="24.95" customHeight="1" x14ac:dyDescent="0.25">
      <c r="B439" s="98">
        <v>431</v>
      </c>
      <c r="C439" s="104"/>
      <c r="D439" s="103"/>
      <c r="E439" s="11" t="str">
        <f t="shared" si="7"/>
        <v/>
      </c>
      <c r="F439" s="105"/>
      <c r="G439" s="105"/>
      <c r="H439" s="105"/>
      <c r="I439" s="105"/>
      <c r="J439" s="105"/>
      <c r="K439" s="105"/>
      <c r="L439" s="105"/>
      <c r="M439" s="105"/>
      <c r="N439" s="105"/>
      <c r="O439" s="105"/>
      <c r="P439" s="105"/>
      <c r="Q439" s="105"/>
      <c r="R439" s="105"/>
      <c r="S439" s="105"/>
      <c r="T439" s="105"/>
      <c r="U439" s="105"/>
      <c r="V439" s="105"/>
      <c r="W439" s="105"/>
      <c r="X439" s="105"/>
      <c r="Y439" s="105"/>
    </row>
    <row r="440" spans="2:25" ht="24.95" customHeight="1" x14ac:dyDescent="0.25">
      <c r="B440" s="98">
        <v>432</v>
      </c>
      <c r="C440" s="104"/>
      <c r="D440" s="103"/>
      <c r="E440" s="11" t="str">
        <f t="shared" si="7"/>
        <v/>
      </c>
      <c r="F440" s="105"/>
      <c r="G440" s="105"/>
      <c r="H440" s="105"/>
      <c r="I440" s="105"/>
      <c r="J440" s="105"/>
      <c r="K440" s="105"/>
      <c r="L440" s="105"/>
      <c r="M440" s="105"/>
      <c r="N440" s="105"/>
      <c r="O440" s="105"/>
      <c r="P440" s="105"/>
      <c r="Q440" s="105"/>
      <c r="R440" s="105"/>
      <c r="S440" s="105"/>
      <c r="T440" s="105"/>
      <c r="U440" s="105"/>
      <c r="V440" s="105"/>
      <c r="W440" s="105"/>
      <c r="X440" s="105"/>
      <c r="Y440" s="105"/>
    </row>
    <row r="441" spans="2:25" ht="24.95" customHeight="1" x14ac:dyDescent="0.25">
      <c r="B441" s="98">
        <v>433</v>
      </c>
      <c r="C441" s="104"/>
      <c r="D441" s="103"/>
      <c r="E441" s="11" t="str">
        <f t="shared" si="7"/>
        <v/>
      </c>
      <c r="F441" s="105"/>
      <c r="G441" s="105"/>
      <c r="H441" s="105"/>
      <c r="I441" s="105"/>
      <c r="J441" s="105"/>
      <c r="K441" s="105"/>
      <c r="L441" s="105"/>
      <c r="M441" s="105"/>
      <c r="N441" s="105"/>
      <c r="O441" s="105"/>
      <c r="P441" s="105"/>
      <c r="Q441" s="105"/>
      <c r="R441" s="105"/>
      <c r="S441" s="105"/>
      <c r="T441" s="105"/>
      <c r="U441" s="105"/>
      <c r="V441" s="105"/>
      <c r="W441" s="105"/>
      <c r="X441" s="105"/>
      <c r="Y441" s="105"/>
    </row>
    <row r="442" spans="2:25" ht="24.95" customHeight="1" x14ac:dyDescent="0.25">
      <c r="B442" s="98">
        <v>434</v>
      </c>
      <c r="C442" s="104"/>
      <c r="D442" s="103"/>
      <c r="E442" s="11" t="str">
        <f t="shared" si="7"/>
        <v/>
      </c>
      <c r="F442" s="105"/>
      <c r="G442" s="105"/>
      <c r="H442" s="105"/>
      <c r="I442" s="105"/>
      <c r="J442" s="105"/>
      <c r="K442" s="105"/>
      <c r="L442" s="105"/>
      <c r="M442" s="105"/>
      <c r="N442" s="105"/>
      <c r="O442" s="105"/>
      <c r="P442" s="105"/>
      <c r="Q442" s="105"/>
      <c r="R442" s="105"/>
      <c r="S442" s="105"/>
      <c r="T442" s="105"/>
      <c r="U442" s="105"/>
      <c r="V442" s="105"/>
      <c r="W442" s="105"/>
      <c r="X442" s="105"/>
      <c r="Y442" s="105"/>
    </row>
    <row r="443" spans="2:25" ht="24.95" customHeight="1" x14ac:dyDescent="0.25">
      <c r="B443" s="98">
        <v>435</v>
      </c>
      <c r="C443" s="104"/>
      <c r="D443" s="103"/>
      <c r="E443" s="11" t="str">
        <f t="shared" si="7"/>
        <v/>
      </c>
      <c r="F443" s="105"/>
      <c r="G443" s="105"/>
      <c r="H443" s="105"/>
      <c r="I443" s="105"/>
      <c r="J443" s="105"/>
      <c r="K443" s="105"/>
      <c r="L443" s="105"/>
      <c r="M443" s="105"/>
      <c r="N443" s="105"/>
      <c r="O443" s="105"/>
      <c r="P443" s="105"/>
      <c r="Q443" s="105"/>
      <c r="R443" s="105"/>
      <c r="S443" s="105"/>
      <c r="T443" s="105"/>
      <c r="U443" s="105"/>
      <c r="V443" s="105"/>
      <c r="W443" s="105"/>
      <c r="X443" s="105"/>
      <c r="Y443" s="105"/>
    </row>
    <row r="444" spans="2:25" ht="24.95" customHeight="1" x14ac:dyDescent="0.25">
      <c r="B444" s="98">
        <v>436</v>
      </c>
      <c r="C444" s="104"/>
      <c r="D444" s="103"/>
      <c r="E444" s="11" t="str">
        <f t="shared" si="7"/>
        <v/>
      </c>
      <c r="F444" s="105"/>
      <c r="G444" s="105"/>
      <c r="H444" s="105"/>
      <c r="I444" s="105"/>
      <c r="J444" s="105"/>
      <c r="K444" s="105"/>
      <c r="L444" s="105"/>
      <c r="M444" s="105"/>
      <c r="N444" s="105"/>
      <c r="O444" s="105"/>
      <c r="P444" s="105"/>
      <c r="Q444" s="105"/>
      <c r="R444" s="105"/>
      <c r="S444" s="105"/>
      <c r="T444" s="105"/>
      <c r="U444" s="105"/>
      <c r="V444" s="105"/>
      <c r="W444" s="105"/>
      <c r="X444" s="105"/>
      <c r="Y444" s="105"/>
    </row>
    <row r="445" spans="2:25" ht="24.95" customHeight="1" x14ac:dyDescent="0.25">
      <c r="B445" s="98">
        <v>437</v>
      </c>
      <c r="C445" s="104"/>
      <c r="D445" s="103"/>
      <c r="E445" s="11" t="str">
        <f t="shared" si="7"/>
        <v/>
      </c>
      <c r="F445" s="105"/>
      <c r="G445" s="105"/>
      <c r="H445" s="105"/>
      <c r="I445" s="105"/>
      <c r="J445" s="105"/>
      <c r="K445" s="105"/>
      <c r="L445" s="105"/>
      <c r="M445" s="105"/>
      <c r="N445" s="105"/>
      <c r="O445" s="105"/>
      <c r="P445" s="105"/>
      <c r="Q445" s="105"/>
      <c r="R445" s="105"/>
      <c r="S445" s="105"/>
      <c r="T445" s="105"/>
      <c r="U445" s="105"/>
      <c r="V445" s="105"/>
      <c r="W445" s="105"/>
      <c r="X445" s="105"/>
      <c r="Y445" s="105"/>
    </row>
    <row r="446" spans="2:25" ht="24.95" customHeight="1" x14ac:dyDescent="0.25">
      <c r="B446" s="98">
        <v>438</v>
      </c>
      <c r="C446" s="104"/>
      <c r="D446" s="103"/>
      <c r="E446" s="11" t="str">
        <f t="shared" si="7"/>
        <v/>
      </c>
      <c r="F446" s="105"/>
      <c r="G446" s="105"/>
      <c r="H446" s="105"/>
      <c r="I446" s="105"/>
      <c r="J446" s="105"/>
      <c r="K446" s="105"/>
      <c r="L446" s="105"/>
      <c r="M446" s="105"/>
      <c r="N446" s="105"/>
      <c r="O446" s="105"/>
      <c r="P446" s="105"/>
      <c r="Q446" s="105"/>
      <c r="R446" s="105"/>
      <c r="S446" s="105"/>
      <c r="T446" s="105"/>
      <c r="U446" s="105"/>
      <c r="V446" s="105"/>
      <c r="W446" s="105"/>
      <c r="X446" s="105"/>
      <c r="Y446" s="105"/>
    </row>
    <row r="447" spans="2:25" ht="24.95" customHeight="1" x14ac:dyDescent="0.25">
      <c r="B447" s="98">
        <v>439</v>
      </c>
      <c r="C447" s="104"/>
      <c r="D447" s="103"/>
      <c r="E447" s="11" t="str">
        <f t="shared" si="7"/>
        <v/>
      </c>
      <c r="F447" s="105"/>
      <c r="G447" s="105"/>
      <c r="H447" s="105"/>
      <c r="I447" s="105"/>
      <c r="J447" s="105"/>
      <c r="K447" s="105"/>
      <c r="L447" s="105"/>
      <c r="M447" s="105"/>
      <c r="N447" s="105"/>
      <c r="O447" s="105"/>
      <c r="P447" s="105"/>
      <c r="Q447" s="105"/>
      <c r="R447" s="105"/>
      <c r="S447" s="105"/>
      <c r="T447" s="105"/>
      <c r="U447" s="105"/>
      <c r="V447" s="105"/>
      <c r="W447" s="105"/>
      <c r="X447" s="105"/>
      <c r="Y447" s="105"/>
    </row>
    <row r="448" spans="2:25" ht="24.95" customHeight="1" x14ac:dyDescent="0.25">
      <c r="B448" s="98">
        <v>440</v>
      </c>
      <c r="C448" s="104"/>
      <c r="D448" s="103"/>
      <c r="E448" s="11" t="str">
        <f t="shared" si="7"/>
        <v/>
      </c>
      <c r="F448" s="105"/>
      <c r="G448" s="105"/>
      <c r="H448" s="105"/>
      <c r="I448" s="105"/>
      <c r="J448" s="105"/>
      <c r="K448" s="105"/>
      <c r="L448" s="105"/>
      <c r="M448" s="105"/>
      <c r="N448" s="105"/>
      <c r="O448" s="105"/>
      <c r="P448" s="105"/>
      <c r="Q448" s="105"/>
      <c r="R448" s="105"/>
      <c r="S448" s="105"/>
      <c r="T448" s="105"/>
      <c r="U448" s="105"/>
      <c r="V448" s="105"/>
      <c r="W448" s="105"/>
      <c r="X448" s="105"/>
      <c r="Y448" s="105"/>
    </row>
    <row r="449" spans="2:25" ht="24.95" customHeight="1" x14ac:dyDescent="0.25">
      <c r="B449" s="98">
        <v>441</v>
      </c>
      <c r="C449" s="104"/>
      <c r="D449" s="103"/>
      <c r="E449" s="11" t="str">
        <f t="shared" si="7"/>
        <v/>
      </c>
      <c r="F449" s="105"/>
      <c r="G449" s="105"/>
      <c r="H449" s="105"/>
      <c r="I449" s="105"/>
      <c r="J449" s="105"/>
      <c r="K449" s="105"/>
      <c r="L449" s="105"/>
      <c r="M449" s="105"/>
      <c r="N449" s="105"/>
      <c r="O449" s="105"/>
      <c r="P449" s="105"/>
      <c r="Q449" s="105"/>
      <c r="R449" s="105"/>
      <c r="S449" s="105"/>
      <c r="T449" s="105"/>
      <c r="U449" s="105"/>
      <c r="V449" s="105"/>
      <c r="W449" s="105"/>
      <c r="X449" s="105"/>
      <c r="Y449" s="105"/>
    </row>
    <row r="450" spans="2:25" ht="24.95" customHeight="1" x14ac:dyDescent="0.25">
      <c r="B450" s="98">
        <v>442</v>
      </c>
      <c r="C450" s="104"/>
      <c r="D450" s="103"/>
      <c r="E450" s="11" t="str">
        <f t="shared" si="7"/>
        <v/>
      </c>
      <c r="F450" s="105"/>
      <c r="G450" s="105"/>
      <c r="H450" s="105"/>
      <c r="I450" s="105"/>
      <c r="J450" s="105"/>
      <c r="K450" s="105"/>
      <c r="L450" s="105"/>
      <c r="M450" s="105"/>
      <c r="N450" s="105"/>
      <c r="O450" s="105"/>
      <c r="P450" s="105"/>
      <c r="Q450" s="105"/>
      <c r="R450" s="105"/>
      <c r="S450" s="105"/>
      <c r="T450" s="105"/>
      <c r="U450" s="105"/>
      <c r="V450" s="105"/>
      <c r="W450" s="105"/>
      <c r="X450" s="105"/>
      <c r="Y450" s="105"/>
    </row>
    <row r="451" spans="2:25" ht="24.95" customHeight="1" x14ac:dyDescent="0.25">
      <c r="B451" s="98">
        <v>443</v>
      </c>
      <c r="C451" s="104"/>
      <c r="D451" s="103"/>
      <c r="E451" s="11" t="str">
        <f t="shared" si="7"/>
        <v/>
      </c>
      <c r="F451" s="105"/>
      <c r="G451" s="105"/>
      <c r="H451" s="105"/>
      <c r="I451" s="105"/>
      <c r="J451" s="105"/>
      <c r="K451" s="105"/>
      <c r="L451" s="105"/>
      <c r="M451" s="105"/>
      <c r="N451" s="105"/>
      <c r="O451" s="105"/>
      <c r="P451" s="105"/>
      <c r="Q451" s="105"/>
      <c r="R451" s="105"/>
      <c r="S451" s="105"/>
      <c r="T451" s="105"/>
      <c r="U451" s="105"/>
      <c r="V451" s="105"/>
      <c r="W451" s="105"/>
      <c r="X451" s="105"/>
      <c r="Y451" s="105"/>
    </row>
    <row r="452" spans="2:25" ht="24.95" customHeight="1" x14ac:dyDescent="0.25">
      <c r="B452" s="98">
        <v>444</v>
      </c>
      <c r="C452" s="104"/>
      <c r="D452" s="103"/>
      <c r="E452" s="11" t="str">
        <f t="shared" si="7"/>
        <v/>
      </c>
      <c r="F452" s="105"/>
      <c r="G452" s="105"/>
      <c r="H452" s="105"/>
      <c r="I452" s="105"/>
      <c r="J452" s="105"/>
      <c r="K452" s="105"/>
      <c r="L452" s="105"/>
      <c r="M452" s="105"/>
      <c r="N452" s="105"/>
      <c r="O452" s="105"/>
      <c r="P452" s="105"/>
      <c r="Q452" s="105"/>
      <c r="R452" s="105"/>
      <c r="S452" s="105"/>
      <c r="T452" s="105"/>
      <c r="U452" s="105"/>
      <c r="V452" s="105"/>
      <c r="W452" s="105"/>
      <c r="X452" s="105"/>
      <c r="Y452" s="105"/>
    </row>
    <row r="453" spans="2:25" ht="24.95" customHeight="1" x14ac:dyDescent="0.25">
      <c r="B453" s="98">
        <v>445</v>
      </c>
      <c r="C453" s="104"/>
      <c r="D453" s="103"/>
      <c r="E453" s="11" t="str">
        <f t="shared" si="7"/>
        <v/>
      </c>
      <c r="F453" s="105"/>
      <c r="G453" s="105"/>
      <c r="H453" s="105"/>
      <c r="I453" s="105"/>
      <c r="J453" s="105"/>
      <c r="K453" s="105"/>
      <c r="L453" s="105"/>
      <c r="M453" s="105"/>
      <c r="N453" s="105"/>
      <c r="O453" s="105"/>
      <c r="P453" s="105"/>
      <c r="Q453" s="105"/>
      <c r="R453" s="105"/>
      <c r="S453" s="105"/>
      <c r="T453" s="105"/>
      <c r="U453" s="105"/>
      <c r="V453" s="105"/>
      <c r="W453" s="105"/>
      <c r="X453" s="105"/>
      <c r="Y453" s="105"/>
    </row>
    <row r="454" spans="2:25" ht="24.95" customHeight="1" x14ac:dyDescent="0.25">
      <c r="B454" s="98">
        <v>446</v>
      </c>
      <c r="C454" s="104"/>
      <c r="D454" s="103"/>
      <c r="E454" s="11" t="str">
        <f t="shared" si="7"/>
        <v/>
      </c>
      <c r="F454" s="105"/>
      <c r="G454" s="105"/>
      <c r="H454" s="105"/>
      <c r="I454" s="105"/>
      <c r="J454" s="105"/>
      <c r="K454" s="105"/>
      <c r="L454" s="105"/>
      <c r="M454" s="105"/>
      <c r="N454" s="105"/>
      <c r="O454" s="105"/>
      <c r="P454" s="105"/>
      <c r="Q454" s="105"/>
      <c r="R454" s="105"/>
      <c r="S454" s="105"/>
      <c r="T454" s="105"/>
      <c r="U454" s="105"/>
      <c r="V454" s="105"/>
      <c r="W454" s="105"/>
      <c r="X454" s="105"/>
      <c r="Y454" s="105"/>
    </row>
    <row r="455" spans="2:25" ht="24.95" customHeight="1" x14ac:dyDescent="0.25">
      <c r="B455" s="98">
        <v>447</v>
      </c>
      <c r="C455" s="104"/>
      <c r="D455" s="103"/>
      <c r="E455" s="11" t="str">
        <f t="shared" si="7"/>
        <v/>
      </c>
      <c r="F455" s="105"/>
      <c r="G455" s="105"/>
      <c r="H455" s="105"/>
      <c r="I455" s="105"/>
      <c r="J455" s="105"/>
      <c r="K455" s="105"/>
      <c r="L455" s="105"/>
      <c r="M455" s="105"/>
      <c r="N455" s="105"/>
      <c r="O455" s="105"/>
      <c r="P455" s="105"/>
      <c r="Q455" s="105"/>
      <c r="R455" s="105"/>
      <c r="S455" s="105"/>
      <c r="T455" s="105"/>
      <c r="U455" s="105"/>
      <c r="V455" s="105"/>
      <c r="W455" s="105"/>
      <c r="X455" s="105"/>
      <c r="Y455" s="105"/>
    </row>
    <row r="456" spans="2:25" ht="24.95" customHeight="1" x14ac:dyDescent="0.25">
      <c r="B456" s="98">
        <v>448</v>
      </c>
      <c r="C456" s="104"/>
      <c r="D456" s="103"/>
      <c r="E456" s="11" t="str">
        <f t="shared" si="7"/>
        <v/>
      </c>
      <c r="F456" s="105"/>
      <c r="G456" s="105"/>
      <c r="H456" s="105"/>
      <c r="I456" s="105"/>
      <c r="J456" s="105"/>
      <c r="K456" s="105"/>
      <c r="L456" s="105"/>
      <c r="M456" s="105"/>
      <c r="N456" s="105"/>
      <c r="O456" s="105"/>
      <c r="P456" s="105"/>
      <c r="Q456" s="105"/>
      <c r="R456" s="105"/>
      <c r="S456" s="105"/>
      <c r="T456" s="105"/>
      <c r="U456" s="105"/>
      <c r="V456" s="105"/>
      <c r="W456" s="105"/>
      <c r="X456" s="105"/>
      <c r="Y456" s="105"/>
    </row>
    <row r="457" spans="2:25" ht="24.95" customHeight="1" x14ac:dyDescent="0.25">
      <c r="B457" s="98">
        <v>449</v>
      </c>
      <c r="C457" s="104"/>
      <c r="D457" s="103"/>
      <c r="E457" s="11" t="str">
        <f t="shared" si="7"/>
        <v/>
      </c>
      <c r="F457" s="105"/>
      <c r="G457" s="105"/>
      <c r="H457" s="105"/>
      <c r="I457" s="105"/>
      <c r="J457" s="105"/>
      <c r="K457" s="105"/>
      <c r="L457" s="105"/>
      <c r="M457" s="105"/>
      <c r="N457" s="105"/>
      <c r="O457" s="105"/>
      <c r="P457" s="105"/>
      <c r="Q457" s="105"/>
      <c r="R457" s="105"/>
      <c r="S457" s="105"/>
      <c r="T457" s="105"/>
      <c r="U457" s="105"/>
      <c r="V457" s="105"/>
      <c r="W457" s="105"/>
      <c r="X457" s="105"/>
      <c r="Y457" s="105"/>
    </row>
    <row r="458" spans="2:25" ht="24.95" customHeight="1" x14ac:dyDescent="0.25">
      <c r="B458" s="98">
        <v>450</v>
      </c>
      <c r="C458" s="104"/>
      <c r="D458" s="103"/>
      <c r="E458" s="11" t="str">
        <f t="shared" si="7"/>
        <v/>
      </c>
      <c r="F458" s="105"/>
      <c r="G458" s="105"/>
      <c r="H458" s="105"/>
      <c r="I458" s="105"/>
      <c r="J458" s="105"/>
      <c r="K458" s="105"/>
      <c r="L458" s="105"/>
      <c r="M458" s="105"/>
      <c r="N458" s="105"/>
      <c r="O458" s="105"/>
      <c r="P458" s="105"/>
      <c r="Q458" s="105"/>
      <c r="R458" s="105"/>
      <c r="S458" s="105"/>
      <c r="T458" s="105"/>
      <c r="U458" s="105"/>
      <c r="V458" s="105"/>
      <c r="W458" s="105"/>
      <c r="X458" s="105"/>
      <c r="Y458" s="105"/>
    </row>
    <row r="459" spans="2:25" ht="24.95" customHeight="1" x14ac:dyDescent="0.25">
      <c r="B459" s="98">
        <v>451</v>
      </c>
      <c r="C459" s="104"/>
      <c r="D459" s="103"/>
      <c r="E459" s="11" t="str">
        <f t="shared" si="7"/>
        <v/>
      </c>
      <c r="F459" s="105"/>
      <c r="G459" s="105"/>
      <c r="H459" s="105"/>
      <c r="I459" s="105"/>
      <c r="J459" s="105"/>
      <c r="K459" s="105"/>
      <c r="L459" s="105"/>
      <c r="M459" s="105"/>
      <c r="N459" s="105"/>
      <c r="O459" s="105"/>
      <c r="P459" s="105"/>
      <c r="Q459" s="105"/>
      <c r="R459" s="105"/>
      <c r="S459" s="105"/>
      <c r="T459" s="105"/>
      <c r="U459" s="105"/>
      <c r="V459" s="105"/>
      <c r="W459" s="105"/>
      <c r="X459" s="105"/>
      <c r="Y459" s="105"/>
    </row>
    <row r="460" spans="2:25" ht="24.95" customHeight="1" x14ac:dyDescent="0.25">
      <c r="B460" s="98">
        <v>452</v>
      </c>
      <c r="C460" s="104"/>
      <c r="D460" s="103"/>
      <c r="E460" s="11" t="str">
        <f t="shared" si="7"/>
        <v/>
      </c>
      <c r="F460" s="105"/>
      <c r="G460" s="105"/>
      <c r="H460" s="105"/>
      <c r="I460" s="105"/>
      <c r="J460" s="105"/>
      <c r="K460" s="105"/>
      <c r="L460" s="105"/>
      <c r="M460" s="105"/>
      <c r="N460" s="105"/>
      <c r="O460" s="105"/>
      <c r="P460" s="105"/>
      <c r="Q460" s="105"/>
      <c r="R460" s="105"/>
      <c r="S460" s="105"/>
      <c r="T460" s="105"/>
      <c r="U460" s="105"/>
      <c r="V460" s="105"/>
      <c r="W460" s="105"/>
      <c r="X460" s="105"/>
      <c r="Y460" s="105"/>
    </row>
    <row r="461" spans="2:25" ht="24.95" customHeight="1" x14ac:dyDescent="0.25">
      <c r="B461" s="98">
        <v>453</v>
      </c>
      <c r="C461" s="104"/>
      <c r="D461" s="103"/>
      <c r="E461" s="11" t="str">
        <f t="shared" si="7"/>
        <v/>
      </c>
      <c r="F461" s="105"/>
      <c r="G461" s="105"/>
      <c r="H461" s="105"/>
      <c r="I461" s="105"/>
      <c r="J461" s="105"/>
      <c r="K461" s="105"/>
      <c r="L461" s="105"/>
      <c r="M461" s="105"/>
      <c r="N461" s="105"/>
      <c r="O461" s="105"/>
      <c r="P461" s="105"/>
      <c r="Q461" s="105"/>
      <c r="R461" s="105"/>
      <c r="S461" s="105"/>
      <c r="T461" s="105"/>
      <c r="U461" s="105"/>
      <c r="V461" s="105"/>
      <c r="W461" s="105"/>
      <c r="X461" s="105"/>
      <c r="Y461" s="105"/>
    </row>
    <row r="462" spans="2:25" ht="24.95" customHeight="1" x14ac:dyDescent="0.25">
      <c r="B462" s="98">
        <v>454</v>
      </c>
      <c r="C462" s="104"/>
      <c r="D462" s="103"/>
      <c r="E462" s="11" t="str">
        <f t="shared" si="7"/>
        <v/>
      </c>
      <c r="F462" s="105"/>
      <c r="G462" s="105"/>
      <c r="H462" s="105"/>
      <c r="I462" s="105"/>
      <c r="J462" s="105"/>
      <c r="K462" s="105"/>
      <c r="L462" s="105"/>
      <c r="M462" s="105"/>
      <c r="N462" s="105"/>
      <c r="O462" s="105"/>
      <c r="P462" s="105"/>
      <c r="Q462" s="105"/>
      <c r="R462" s="105"/>
      <c r="S462" s="105"/>
      <c r="T462" s="105"/>
      <c r="U462" s="105"/>
      <c r="V462" s="105"/>
      <c r="W462" s="105"/>
      <c r="X462" s="105"/>
      <c r="Y462" s="105"/>
    </row>
    <row r="463" spans="2:25" ht="24.95" customHeight="1" x14ac:dyDescent="0.25">
      <c r="B463" s="98">
        <v>455</v>
      </c>
      <c r="C463" s="104"/>
      <c r="D463" s="103"/>
      <c r="E463" s="11" t="str">
        <f t="shared" si="7"/>
        <v/>
      </c>
      <c r="F463" s="105"/>
      <c r="G463" s="105"/>
      <c r="H463" s="105"/>
      <c r="I463" s="105"/>
      <c r="J463" s="105"/>
      <c r="K463" s="105"/>
      <c r="L463" s="105"/>
      <c r="M463" s="105"/>
      <c r="N463" s="105"/>
      <c r="O463" s="105"/>
      <c r="P463" s="105"/>
      <c r="Q463" s="105"/>
      <c r="R463" s="105"/>
      <c r="S463" s="105"/>
      <c r="T463" s="105"/>
      <c r="U463" s="105"/>
      <c r="V463" s="105"/>
      <c r="W463" s="105"/>
      <c r="X463" s="105"/>
      <c r="Y463" s="105"/>
    </row>
    <row r="464" spans="2:25" ht="24.95" customHeight="1" x14ac:dyDescent="0.25">
      <c r="B464" s="98">
        <v>456</v>
      </c>
      <c r="C464" s="104"/>
      <c r="D464" s="103"/>
      <c r="E464" s="11" t="str">
        <f t="shared" si="7"/>
        <v/>
      </c>
      <c r="F464" s="105"/>
      <c r="G464" s="105"/>
      <c r="H464" s="105"/>
      <c r="I464" s="105"/>
      <c r="J464" s="105"/>
      <c r="K464" s="105"/>
      <c r="L464" s="105"/>
      <c r="M464" s="105"/>
      <c r="N464" s="105"/>
      <c r="O464" s="105"/>
      <c r="P464" s="105"/>
      <c r="Q464" s="105"/>
      <c r="R464" s="105"/>
      <c r="S464" s="105"/>
      <c r="T464" s="105"/>
      <c r="U464" s="105"/>
      <c r="V464" s="105"/>
      <c r="W464" s="105"/>
      <c r="X464" s="105"/>
      <c r="Y464" s="105"/>
    </row>
    <row r="465" spans="2:25" ht="24.95" customHeight="1" x14ac:dyDescent="0.25">
      <c r="B465" s="98">
        <v>457</v>
      </c>
      <c r="C465" s="104"/>
      <c r="D465" s="103"/>
      <c r="E465" s="11" t="str">
        <f t="shared" ref="E465:E508" si="8">IF(C465="","",SUM(F465:Y465))</f>
        <v/>
      </c>
      <c r="F465" s="105"/>
      <c r="G465" s="105"/>
      <c r="H465" s="105"/>
      <c r="I465" s="105"/>
      <c r="J465" s="105"/>
      <c r="K465" s="105"/>
      <c r="L465" s="105"/>
      <c r="M465" s="105"/>
      <c r="N465" s="105"/>
      <c r="O465" s="105"/>
      <c r="P465" s="105"/>
      <c r="Q465" s="105"/>
      <c r="R465" s="105"/>
      <c r="S465" s="105"/>
      <c r="T465" s="105"/>
      <c r="U465" s="105"/>
      <c r="V465" s="105"/>
      <c r="W465" s="105"/>
      <c r="X465" s="105"/>
      <c r="Y465" s="105"/>
    </row>
    <row r="466" spans="2:25" ht="24.95" customHeight="1" x14ac:dyDescent="0.25">
      <c r="B466" s="98">
        <v>458</v>
      </c>
      <c r="C466" s="104"/>
      <c r="D466" s="103"/>
      <c r="E466" s="11" t="str">
        <f t="shared" si="8"/>
        <v/>
      </c>
      <c r="F466" s="105"/>
      <c r="G466" s="105"/>
      <c r="H466" s="105"/>
      <c r="I466" s="105"/>
      <c r="J466" s="105"/>
      <c r="K466" s="105"/>
      <c r="L466" s="105"/>
      <c r="M466" s="105"/>
      <c r="N466" s="105"/>
      <c r="O466" s="105"/>
      <c r="P466" s="105"/>
      <c r="Q466" s="105"/>
      <c r="R466" s="105"/>
      <c r="S466" s="105"/>
      <c r="T466" s="105"/>
      <c r="U466" s="105"/>
      <c r="V466" s="105"/>
      <c r="W466" s="105"/>
      <c r="X466" s="105"/>
      <c r="Y466" s="105"/>
    </row>
    <row r="467" spans="2:25" ht="24.95" customHeight="1" x14ac:dyDescent="0.25">
      <c r="B467" s="98">
        <v>459</v>
      </c>
      <c r="C467" s="104"/>
      <c r="D467" s="103"/>
      <c r="E467" s="11" t="str">
        <f t="shared" si="8"/>
        <v/>
      </c>
      <c r="F467" s="105"/>
      <c r="G467" s="105"/>
      <c r="H467" s="105"/>
      <c r="I467" s="105"/>
      <c r="J467" s="105"/>
      <c r="K467" s="105"/>
      <c r="L467" s="105"/>
      <c r="M467" s="105"/>
      <c r="N467" s="105"/>
      <c r="O467" s="105"/>
      <c r="P467" s="105"/>
      <c r="Q467" s="105"/>
      <c r="R467" s="105"/>
      <c r="S467" s="105"/>
      <c r="T467" s="105"/>
      <c r="U467" s="105"/>
      <c r="V467" s="105"/>
      <c r="W467" s="105"/>
      <c r="X467" s="105"/>
      <c r="Y467" s="105"/>
    </row>
    <row r="468" spans="2:25" ht="24.95" customHeight="1" x14ac:dyDescent="0.25">
      <c r="B468" s="98">
        <v>460</v>
      </c>
      <c r="C468" s="104"/>
      <c r="D468" s="103"/>
      <c r="E468" s="11" t="str">
        <f t="shared" si="8"/>
        <v/>
      </c>
      <c r="F468" s="105"/>
      <c r="G468" s="105"/>
      <c r="H468" s="105"/>
      <c r="I468" s="105"/>
      <c r="J468" s="105"/>
      <c r="K468" s="105"/>
      <c r="L468" s="105"/>
      <c r="M468" s="105"/>
      <c r="N468" s="105"/>
      <c r="O468" s="105"/>
      <c r="P468" s="105"/>
      <c r="Q468" s="105"/>
      <c r="R468" s="105"/>
      <c r="S468" s="105"/>
      <c r="T468" s="105"/>
      <c r="U468" s="105"/>
      <c r="V468" s="105"/>
      <c r="W468" s="105"/>
      <c r="X468" s="105"/>
      <c r="Y468" s="105"/>
    </row>
    <row r="469" spans="2:25" ht="24.95" customHeight="1" x14ac:dyDescent="0.25">
      <c r="B469" s="98">
        <v>461</v>
      </c>
      <c r="C469" s="104"/>
      <c r="D469" s="103"/>
      <c r="E469" s="11" t="str">
        <f t="shared" si="8"/>
        <v/>
      </c>
      <c r="F469" s="105"/>
      <c r="G469" s="105"/>
      <c r="H469" s="105"/>
      <c r="I469" s="105"/>
      <c r="J469" s="105"/>
      <c r="K469" s="105"/>
      <c r="L469" s="105"/>
      <c r="M469" s="105"/>
      <c r="N469" s="105"/>
      <c r="O469" s="105"/>
      <c r="P469" s="105"/>
      <c r="Q469" s="105"/>
      <c r="R469" s="105"/>
      <c r="S469" s="105"/>
      <c r="T469" s="105"/>
      <c r="U469" s="105"/>
      <c r="V469" s="105"/>
      <c r="W469" s="105"/>
      <c r="X469" s="105"/>
      <c r="Y469" s="105"/>
    </row>
    <row r="470" spans="2:25" ht="24.95" customHeight="1" x14ac:dyDescent="0.25">
      <c r="B470" s="98">
        <v>462</v>
      </c>
      <c r="C470" s="104"/>
      <c r="D470" s="103"/>
      <c r="E470" s="11" t="str">
        <f t="shared" si="8"/>
        <v/>
      </c>
      <c r="F470" s="105"/>
      <c r="G470" s="105"/>
      <c r="H470" s="105"/>
      <c r="I470" s="105"/>
      <c r="J470" s="105"/>
      <c r="K470" s="105"/>
      <c r="L470" s="105"/>
      <c r="M470" s="105"/>
      <c r="N470" s="105"/>
      <c r="O470" s="105"/>
      <c r="P470" s="105"/>
      <c r="Q470" s="105"/>
      <c r="R470" s="105"/>
      <c r="S470" s="105"/>
      <c r="T470" s="105"/>
      <c r="U470" s="105"/>
      <c r="V470" s="105"/>
      <c r="W470" s="105"/>
      <c r="X470" s="105"/>
      <c r="Y470" s="105"/>
    </row>
    <row r="471" spans="2:25" ht="24.95" customHeight="1" x14ac:dyDescent="0.25">
      <c r="B471" s="98">
        <v>463</v>
      </c>
      <c r="C471" s="104"/>
      <c r="D471" s="103"/>
      <c r="E471" s="11" t="str">
        <f t="shared" si="8"/>
        <v/>
      </c>
      <c r="F471" s="105"/>
      <c r="G471" s="105"/>
      <c r="H471" s="105"/>
      <c r="I471" s="105"/>
      <c r="J471" s="105"/>
      <c r="K471" s="105"/>
      <c r="L471" s="105"/>
      <c r="M471" s="105"/>
      <c r="N471" s="105"/>
      <c r="O471" s="105"/>
      <c r="P471" s="105"/>
      <c r="Q471" s="105"/>
      <c r="R471" s="105"/>
      <c r="S471" s="105"/>
      <c r="T471" s="105"/>
      <c r="U471" s="105"/>
      <c r="V471" s="105"/>
      <c r="W471" s="105"/>
      <c r="X471" s="105"/>
      <c r="Y471" s="105"/>
    </row>
    <row r="472" spans="2:25" ht="24.95" customHeight="1" x14ac:dyDescent="0.25">
      <c r="B472" s="98">
        <v>464</v>
      </c>
      <c r="C472" s="104"/>
      <c r="D472" s="103"/>
      <c r="E472" s="11" t="str">
        <f t="shared" si="8"/>
        <v/>
      </c>
      <c r="F472" s="105"/>
      <c r="G472" s="105"/>
      <c r="H472" s="105"/>
      <c r="I472" s="105"/>
      <c r="J472" s="105"/>
      <c r="K472" s="105"/>
      <c r="L472" s="105"/>
      <c r="M472" s="105"/>
      <c r="N472" s="105"/>
      <c r="O472" s="105"/>
      <c r="P472" s="105"/>
      <c r="Q472" s="105"/>
      <c r="R472" s="105"/>
      <c r="S472" s="105"/>
      <c r="T472" s="105"/>
      <c r="U472" s="105"/>
      <c r="V472" s="105"/>
      <c r="W472" s="105"/>
      <c r="X472" s="105"/>
      <c r="Y472" s="105"/>
    </row>
    <row r="473" spans="2:25" ht="24.95" customHeight="1" x14ac:dyDescent="0.25">
      <c r="B473" s="98">
        <v>465</v>
      </c>
      <c r="C473" s="104"/>
      <c r="D473" s="103"/>
      <c r="E473" s="11" t="str">
        <f t="shared" si="8"/>
        <v/>
      </c>
      <c r="F473" s="105"/>
      <c r="G473" s="105"/>
      <c r="H473" s="105"/>
      <c r="I473" s="105"/>
      <c r="J473" s="105"/>
      <c r="K473" s="105"/>
      <c r="L473" s="105"/>
      <c r="M473" s="105"/>
      <c r="N473" s="105"/>
      <c r="O473" s="105"/>
      <c r="P473" s="105"/>
      <c r="Q473" s="105"/>
      <c r="R473" s="105"/>
      <c r="S473" s="105"/>
      <c r="T473" s="105"/>
      <c r="U473" s="105"/>
      <c r="V473" s="105"/>
      <c r="W473" s="105"/>
      <c r="X473" s="105"/>
      <c r="Y473" s="105"/>
    </row>
    <row r="474" spans="2:25" ht="24.95" customHeight="1" x14ac:dyDescent="0.25">
      <c r="B474" s="98">
        <v>466</v>
      </c>
      <c r="C474" s="104"/>
      <c r="D474" s="103"/>
      <c r="E474" s="11" t="str">
        <f t="shared" si="8"/>
        <v/>
      </c>
      <c r="F474" s="105"/>
      <c r="G474" s="105"/>
      <c r="H474" s="105"/>
      <c r="I474" s="105"/>
      <c r="J474" s="105"/>
      <c r="K474" s="105"/>
      <c r="L474" s="105"/>
      <c r="M474" s="105"/>
      <c r="N474" s="105"/>
      <c r="O474" s="105"/>
      <c r="P474" s="105"/>
      <c r="Q474" s="105"/>
      <c r="R474" s="105"/>
      <c r="S474" s="105"/>
      <c r="T474" s="105"/>
      <c r="U474" s="105"/>
      <c r="V474" s="105"/>
      <c r="W474" s="105"/>
      <c r="X474" s="105"/>
      <c r="Y474" s="105"/>
    </row>
    <row r="475" spans="2:25" ht="24.95" customHeight="1" x14ac:dyDescent="0.25">
      <c r="B475" s="98">
        <v>467</v>
      </c>
      <c r="C475" s="104"/>
      <c r="D475" s="103"/>
      <c r="E475" s="11" t="str">
        <f t="shared" si="8"/>
        <v/>
      </c>
      <c r="F475" s="105"/>
      <c r="G475" s="105"/>
      <c r="H475" s="105"/>
      <c r="I475" s="105"/>
      <c r="J475" s="105"/>
      <c r="K475" s="105"/>
      <c r="L475" s="105"/>
      <c r="M475" s="105"/>
      <c r="N475" s="105"/>
      <c r="O475" s="105"/>
      <c r="P475" s="105"/>
      <c r="Q475" s="105"/>
      <c r="R475" s="105"/>
      <c r="S475" s="105"/>
      <c r="T475" s="105"/>
      <c r="U475" s="105"/>
      <c r="V475" s="105"/>
      <c r="W475" s="105"/>
      <c r="X475" s="105"/>
      <c r="Y475" s="105"/>
    </row>
    <row r="476" spans="2:25" ht="24.95" customHeight="1" x14ac:dyDescent="0.25">
      <c r="B476" s="98">
        <v>468</v>
      </c>
      <c r="C476" s="104"/>
      <c r="D476" s="103"/>
      <c r="E476" s="11" t="str">
        <f t="shared" si="8"/>
        <v/>
      </c>
      <c r="F476" s="105"/>
      <c r="G476" s="105"/>
      <c r="H476" s="105"/>
      <c r="I476" s="105"/>
      <c r="J476" s="105"/>
      <c r="K476" s="105"/>
      <c r="L476" s="105"/>
      <c r="M476" s="105"/>
      <c r="N476" s="105"/>
      <c r="O476" s="105"/>
      <c r="P476" s="105"/>
      <c r="Q476" s="105"/>
      <c r="R476" s="105"/>
      <c r="S476" s="105"/>
      <c r="T476" s="105"/>
      <c r="U476" s="105"/>
      <c r="V476" s="105"/>
      <c r="W476" s="105"/>
      <c r="X476" s="105"/>
      <c r="Y476" s="105"/>
    </row>
    <row r="477" spans="2:25" ht="24.95" customHeight="1" x14ac:dyDescent="0.25">
      <c r="B477" s="98">
        <v>469</v>
      </c>
      <c r="C477" s="104"/>
      <c r="D477" s="103"/>
      <c r="E477" s="11" t="str">
        <f t="shared" si="8"/>
        <v/>
      </c>
      <c r="F477" s="105"/>
      <c r="G477" s="105"/>
      <c r="H477" s="105"/>
      <c r="I477" s="105"/>
      <c r="J477" s="105"/>
      <c r="K477" s="105"/>
      <c r="L477" s="105"/>
      <c r="M477" s="105"/>
      <c r="N477" s="105"/>
      <c r="O477" s="105"/>
      <c r="P477" s="105"/>
      <c r="Q477" s="105"/>
      <c r="R477" s="105"/>
      <c r="S477" s="105"/>
      <c r="T477" s="105"/>
      <c r="U477" s="105"/>
      <c r="V477" s="105"/>
      <c r="W477" s="105"/>
      <c r="X477" s="105"/>
      <c r="Y477" s="105"/>
    </row>
    <row r="478" spans="2:25" ht="24.95" customHeight="1" x14ac:dyDescent="0.25">
      <c r="B478" s="98">
        <v>470</v>
      </c>
      <c r="C478" s="104"/>
      <c r="D478" s="103"/>
      <c r="E478" s="11" t="str">
        <f t="shared" si="8"/>
        <v/>
      </c>
      <c r="F478" s="105"/>
      <c r="G478" s="105"/>
      <c r="H478" s="105"/>
      <c r="I478" s="105"/>
      <c r="J478" s="105"/>
      <c r="K478" s="105"/>
      <c r="L478" s="105"/>
      <c r="M478" s="105"/>
      <c r="N478" s="105"/>
      <c r="O478" s="105"/>
      <c r="P478" s="105"/>
      <c r="Q478" s="105"/>
      <c r="R478" s="105"/>
      <c r="S478" s="105"/>
      <c r="T478" s="105"/>
      <c r="U478" s="105"/>
      <c r="V478" s="105"/>
      <c r="W478" s="105"/>
      <c r="X478" s="105"/>
      <c r="Y478" s="105"/>
    </row>
    <row r="479" spans="2:25" ht="24.95" customHeight="1" x14ac:dyDescent="0.25">
      <c r="B479" s="98">
        <v>471</v>
      </c>
      <c r="C479" s="104"/>
      <c r="D479" s="103"/>
      <c r="E479" s="11" t="str">
        <f t="shared" si="8"/>
        <v/>
      </c>
      <c r="F479" s="105"/>
      <c r="G479" s="105"/>
      <c r="H479" s="105"/>
      <c r="I479" s="105"/>
      <c r="J479" s="105"/>
      <c r="K479" s="105"/>
      <c r="L479" s="105"/>
      <c r="M479" s="105"/>
      <c r="N479" s="105"/>
      <c r="O479" s="105"/>
      <c r="P479" s="105"/>
      <c r="Q479" s="105"/>
      <c r="R479" s="105"/>
      <c r="S479" s="105"/>
      <c r="T479" s="105"/>
      <c r="U479" s="105"/>
      <c r="V479" s="105"/>
      <c r="W479" s="105"/>
      <c r="X479" s="105"/>
      <c r="Y479" s="105"/>
    </row>
    <row r="480" spans="2:25" ht="24.95" customHeight="1" x14ac:dyDescent="0.25">
      <c r="B480" s="98">
        <v>472</v>
      </c>
      <c r="C480" s="104"/>
      <c r="D480" s="103"/>
      <c r="E480" s="11" t="str">
        <f t="shared" si="8"/>
        <v/>
      </c>
      <c r="F480" s="105"/>
      <c r="G480" s="105"/>
      <c r="H480" s="105"/>
      <c r="I480" s="105"/>
      <c r="J480" s="105"/>
      <c r="K480" s="105"/>
      <c r="L480" s="105"/>
      <c r="M480" s="105"/>
      <c r="N480" s="105"/>
      <c r="O480" s="105"/>
      <c r="P480" s="105"/>
      <c r="Q480" s="105"/>
      <c r="R480" s="105"/>
      <c r="S480" s="105"/>
      <c r="T480" s="105"/>
      <c r="U480" s="105"/>
      <c r="V480" s="105"/>
      <c r="W480" s="105"/>
      <c r="X480" s="105"/>
      <c r="Y480" s="105"/>
    </row>
    <row r="481" spans="2:25" ht="24.95" customHeight="1" x14ac:dyDescent="0.25">
      <c r="B481" s="98">
        <v>473</v>
      </c>
      <c r="C481" s="104"/>
      <c r="D481" s="103"/>
      <c r="E481" s="11" t="str">
        <f t="shared" si="8"/>
        <v/>
      </c>
      <c r="F481" s="105"/>
      <c r="G481" s="105"/>
      <c r="H481" s="105"/>
      <c r="I481" s="105"/>
      <c r="J481" s="105"/>
      <c r="K481" s="105"/>
      <c r="L481" s="105"/>
      <c r="M481" s="105"/>
      <c r="N481" s="105"/>
      <c r="O481" s="105"/>
      <c r="P481" s="105"/>
      <c r="Q481" s="105"/>
      <c r="R481" s="105"/>
      <c r="S481" s="105"/>
      <c r="T481" s="105"/>
      <c r="U481" s="105"/>
      <c r="V481" s="105"/>
      <c r="W481" s="105"/>
      <c r="X481" s="105"/>
      <c r="Y481" s="105"/>
    </row>
    <row r="482" spans="2:25" ht="24.95" customHeight="1" x14ac:dyDescent="0.25">
      <c r="B482" s="98">
        <v>474</v>
      </c>
      <c r="C482" s="104"/>
      <c r="D482" s="103"/>
      <c r="E482" s="11" t="str">
        <f t="shared" si="8"/>
        <v/>
      </c>
      <c r="F482" s="105"/>
      <c r="G482" s="105"/>
      <c r="H482" s="105"/>
      <c r="I482" s="105"/>
      <c r="J482" s="105"/>
      <c r="K482" s="105"/>
      <c r="L482" s="105"/>
      <c r="M482" s="105"/>
      <c r="N482" s="105"/>
      <c r="O482" s="105"/>
      <c r="P482" s="105"/>
      <c r="Q482" s="105"/>
      <c r="R482" s="105"/>
      <c r="S482" s="105"/>
      <c r="T482" s="105"/>
      <c r="U482" s="105"/>
      <c r="V482" s="105"/>
      <c r="W482" s="105"/>
      <c r="X482" s="105"/>
      <c r="Y482" s="105"/>
    </row>
    <row r="483" spans="2:25" ht="24.95" customHeight="1" x14ac:dyDescent="0.25">
      <c r="B483" s="98">
        <v>475</v>
      </c>
      <c r="C483" s="104"/>
      <c r="D483" s="103"/>
      <c r="E483" s="11" t="str">
        <f t="shared" si="8"/>
        <v/>
      </c>
      <c r="F483" s="105"/>
      <c r="G483" s="105"/>
      <c r="H483" s="105"/>
      <c r="I483" s="105"/>
      <c r="J483" s="105"/>
      <c r="K483" s="105"/>
      <c r="L483" s="105"/>
      <c r="M483" s="105"/>
      <c r="N483" s="105"/>
      <c r="O483" s="105"/>
      <c r="P483" s="105"/>
      <c r="Q483" s="105"/>
      <c r="R483" s="105"/>
      <c r="S483" s="105"/>
      <c r="T483" s="105"/>
      <c r="U483" s="105"/>
      <c r="V483" s="105"/>
      <c r="W483" s="105"/>
      <c r="X483" s="105"/>
      <c r="Y483" s="105"/>
    </row>
    <row r="484" spans="2:25" ht="24.95" customHeight="1" x14ac:dyDescent="0.25">
      <c r="B484" s="98">
        <v>476</v>
      </c>
      <c r="C484" s="104"/>
      <c r="D484" s="103"/>
      <c r="E484" s="11" t="str">
        <f t="shared" si="8"/>
        <v/>
      </c>
      <c r="F484" s="105"/>
      <c r="G484" s="105"/>
      <c r="H484" s="105"/>
      <c r="I484" s="105"/>
      <c r="J484" s="105"/>
      <c r="K484" s="105"/>
      <c r="L484" s="105"/>
      <c r="M484" s="105"/>
      <c r="N484" s="105"/>
      <c r="O484" s="105"/>
      <c r="P484" s="105"/>
      <c r="Q484" s="105"/>
      <c r="R484" s="105"/>
      <c r="S484" s="105"/>
      <c r="T484" s="105"/>
      <c r="U484" s="105"/>
      <c r="V484" s="105"/>
      <c r="W484" s="105"/>
      <c r="X484" s="105"/>
      <c r="Y484" s="105"/>
    </row>
    <row r="485" spans="2:25" ht="24.95" customHeight="1" x14ac:dyDescent="0.25">
      <c r="B485" s="98">
        <v>477</v>
      </c>
      <c r="C485" s="104"/>
      <c r="D485" s="103"/>
      <c r="E485" s="11" t="str">
        <f t="shared" si="8"/>
        <v/>
      </c>
      <c r="F485" s="105"/>
      <c r="G485" s="105"/>
      <c r="H485" s="105"/>
      <c r="I485" s="105"/>
      <c r="J485" s="105"/>
      <c r="K485" s="105"/>
      <c r="L485" s="105"/>
      <c r="M485" s="105"/>
      <c r="N485" s="105"/>
      <c r="O485" s="105"/>
      <c r="P485" s="105"/>
      <c r="Q485" s="105"/>
      <c r="R485" s="105"/>
      <c r="S485" s="105"/>
      <c r="T485" s="105"/>
      <c r="U485" s="105"/>
      <c r="V485" s="105"/>
      <c r="W485" s="105"/>
      <c r="X485" s="105"/>
      <c r="Y485" s="105"/>
    </row>
    <row r="486" spans="2:25" ht="24.95" customHeight="1" x14ac:dyDescent="0.25">
      <c r="B486" s="98">
        <v>478</v>
      </c>
      <c r="C486" s="104"/>
      <c r="D486" s="103"/>
      <c r="E486" s="11" t="str">
        <f t="shared" si="8"/>
        <v/>
      </c>
      <c r="F486" s="105"/>
      <c r="G486" s="105"/>
      <c r="H486" s="105"/>
      <c r="I486" s="105"/>
      <c r="J486" s="105"/>
      <c r="K486" s="105"/>
      <c r="L486" s="105"/>
      <c r="M486" s="105"/>
      <c r="N486" s="105"/>
      <c r="O486" s="105"/>
      <c r="P486" s="105"/>
      <c r="Q486" s="105"/>
      <c r="R486" s="105"/>
      <c r="S486" s="105"/>
      <c r="T486" s="105"/>
      <c r="U486" s="105"/>
      <c r="V486" s="105"/>
      <c r="W486" s="105"/>
      <c r="X486" s="105"/>
      <c r="Y486" s="105"/>
    </row>
    <row r="487" spans="2:25" ht="24.95" customHeight="1" x14ac:dyDescent="0.25">
      <c r="B487" s="98">
        <v>479</v>
      </c>
      <c r="C487" s="104"/>
      <c r="D487" s="103"/>
      <c r="E487" s="11" t="str">
        <f t="shared" si="8"/>
        <v/>
      </c>
      <c r="F487" s="105"/>
      <c r="G487" s="105"/>
      <c r="H487" s="105"/>
      <c r="I487" s="105"/>
      <c r="J487" s="105"/>
      <c r="K487" s="105"/>
      <c r="L487" s="105"/>
      <c r="M487" s="105"/>
      <c r="N487" s="105"/>
      <c r="O487" s="105"/>
      <c r="P487" s="105"/>
      <c r="Q487" s="105"/>
      <c r="R487" s="105"/>
      <c r="S487" s="105"/>
      <c r="T487" s="105"/>
      <c r="U487" s="105"/>
      <c r="V487" s="105"/>
      <c r="W487" s="105"/>
      <c r="X487" s="105"/>
      <c r="Y487" s="105"/>
    </row>
    <row r="488" spans="2:25" ht="24.95" customHeight="1" x14ac:dyDescent="0.25">
      <c r="B488" s="98">
        <v>480</v>
      </c>
      <c r="C488" s="104"/>
      <c r="D488" s="103"/>
      <c r="E488" s="11" t="str">
        <f t="shared" si="8"/>
        <v/>
      </c>
      <c r="F488" s="105"/>
      <c r="G488" s="105"/>
      <c r="H488" s="105"/>
      <c r="I488" s="105"/>
      <c r="J488" s="105"/>
      <c r="K488" s="105"/>
      <c r="L488" s="105"/>
      <c r="M488" s="105"/>
      <c r="N488" s="105"/>
      <c r="O488" s="105"/>
      <c r="P488" s="105"/>
      <c r="Q488" s="105"/>
      <c r="R488" s="105"/>
      <c r="S488" s="105"/>
      <c r="T488" s="105"/>
      <c r="U488" s="105"/>
      <c r="V488" s="105"/>
      <c r="W488" s="105"/>
      <c r="X488" s="105"/>
      <c r="Y488" s="105"/>
    </row>
    <row r="489" spans="2:25" ht="24.95" customHeight="1" x14ac:dyDescent="0.25">
      <c r="B489" s="98">
        <v>481</v>
      </c>
      <c r="C489" s="104"/>
      <c r="D489" s="103"/>
      <c r="E489" s="11" t="str">
        <f t="shared" si="8"/>
        <v/>
      </c>
      <c r="F489" s="105"/>
      <c r="G489" s="105"/>
      <c r="H489" s="105"/>
      <c r="I489" s="105"/>
      <c r="J489" s="105"/>
      <c r="K489" s="105"/>
      <c r="L489" s="105"/>
      <c r="M489" s="105"/>
      <c r="N489" s="105"/>
      <c r="O489" s="105"/>
      <c r="P489" s="105"/>
      <c r="Q489" s="105"/>
      <c r="R489" s="105"/>
      <c r="S489" s="105"/>
      <c r="T489" s="105"/>
      <c r="U489" s="105"/>
      <c r="V489" s="105"/>
      <c r="W489" s="105"/>
      <c r="X489" s="105"/>
      <c r="Y489" s="105"/>
    </row>
    <row r="490" spans="2:25" ht="24.95" customHeight="1" x14ac:dyDescent="0.25">
      <c r="B490" s="98">
        <v>482</v>
      </c>
      <c r="C490" s="104"/>
      <c r="D490" s="103"/>
      <c r="E490" s="11" t="str">
        <f t="shared" si="8"/>
        <v/>
      </c>
      <c r="F490" s="105"/>
      <c r="G490" s="105"/>
      <c r="H490" s="105"/>
      <c r="I490" s="105"/>
      <c r="J490" s="105"/>
      <c r="K490" s="105"/>
      <c r="L490" s="105"/>
      <c r="M490" s="105"/>
      <c r="N490" s="105"/>
      <c r="O490" s="105"/>
      <c r="P490" s="105"/>
      <c r="Q490" s="105"/>
      <c r="R490" s="105"/>
      <c r="S490" s="105"/>
      <c r="T490" s="105"/>
      <c r="U490" s="105"/>
      <c r="V490" s="105"/>
      <c r="W490" s="105"/>
      <c r="X490" s="105"/>
      <c r="Y490" s="105"/>
    </row>
    <row r="491" spans="2:25" ht="24.95" customHeight="1" x14ac:dyDescent="0.25">
      <c r="B491" s="98">
        <v>483</v>
      </c>
      <c r="C491" s="104"/>
      <c r="D491" s="103"/>
      <c r="E491" s="11" t="str">
        <f t="shared" si="8"/>
        <v/>
      </c>
      <c r="F491" s="105"/>
      <c r="G491" s="105"/>
      <c r="H491" s="105"/>
      <c r="I491" s="105"/>
      <c r="J491" s="105"/>
      <c r="K491" s="105"/>
      <c r="L491" s="105"/>
      <c r="M491" s="105"/>
      <c r="N491" s="105"/>
      <c r="O491" s="105"/>
      <c r="P491" s="105"/>
      <c r="Q491" s="105"/>
      <c r="R491" s="105"/>
      <c r="S491" s="105"/>
      <c r="T491" s="105"/>
      <c r="U491" s="105"/>
      <c r="V491" s="105"/>
      <c r="W491" s="105"/>
      <c r="X491" s="105"/>
      <c r="Y491" s="105"/>
    </row>
    <row r="492" spans="2:25" ht="24.95" customHeight="1" x14ac:dyDescent="0.25">
      <c r="B492" s="98">
        <v>484</v>
      </c>
      <c r="C492" s="104"/>
      <c r="D492" s="103"/>
      <c r="E492" s="11" t="str">
        <f t="shared" si="8"/>
        <v/>
      </c>
      <c r="F492" s="105"/>
      <c r="G492" s="105"/>
      <c r="H492" s="105"/>
      <c r="I492" s="105"/>
      <c r="J492" s="105"/>
      <c r="K492" s="105"/>
      <c r="L492" s="105"/>
      <c r="M492" s="105"/>
      <c r="N492" s="105"/>
      <c r="O492" s="105"/>
      <c r="P492" s="105"/>
      <c r="Q492" s="105"/>
      <c r="R492" s="105"/>
      <c r="S492" s="105"/>
      <c r="T492" s="105"/>
      <c r="U492" s="105"/>
      <c r="V492" s="105"/>
      <c r="W492" s="105"/>
      <c r="X492" s="105"/>
      <c r="Y492" s="105"/>
    </row>
    <row r="493" spans="2:25" ht="24.95" customHeight="1" x14ac:dyDescent="0.25">
      <c r="B493" s="98">
        <v>485</v>
      </c>
      <c r="C493" s="104"/>
      <c r="D493" s="103"/>
      <c r="E493" s="11" t="str">
        <f t="shared" si="8"/>
        <v/>
      </c>
      <c r="F493" s="105"/>
      <c r="G493" s="105"/>
      <c r="H493" s="105"/>
      <c r="I493" s="105"/>
      <c r="J493" s="105"/>
      <c r="K493" s="105"/>
      <c r="L493" s="105"/>
      <c r="M493" s="105"/>
      <c r="N493" s="105"/>
      <c r="O493" s="105"/>
      <c r="P493" s="105"/>
      <c r="Q493" s="105"/>
      <c r="R493" s="105"/>
      <c r="S493" s="105"/>
      <c r="T493" s="105"/>
      <c r="U493" s="105"/>
      <c r="V493" s="105"/>
      <c r="W493" s="105"/>
      <c r="X493" s="105"/>
      <c r="Y493" s="105"/>
    </row>
    <row r="494" spans="2:25" ht="24.95" customHeight="1" x14ac:dyDescent="0.25">
      <c r="B494" s="98">
        <v>486</v>
      </c>
      <c r="C494" s="104"/>
      <c r="D494" s="103"/>
      <c r="E494" s="11" t="str">
        <f t="shared" si="8"/>
        <v/>
      </c>
      <c r="F494" s="105"/>
      <c r="G494" s="105"/>
      <c r="H494" s="105"/>
      <c r="I494" s="105"/>
      <c r="J494" s="105"/>
      <c r="K494" s="105"/>
      <c r="L494" s="105"/>
      <c r="M494" s="105"/>
      <c r="N494" s="105"/>
      <c r="O494" s="105"/>
      <c r="P494" s="105"/>
      <c r="Q494" s="105"/>
      <c r="R494" s="105"/>
      <c r="S494" s="105"/>
      <c r="T494" s="105"/>
      <c r="U494" s="105"/>
      <c r="V494" s="105"/>
      <c r="W494" s="105"/>
      <c r="X494" s="105"/>
      <c r="Y494" s="105"/>
    </row>
    <row r="495" spans="2:25" ht="24.95" customHeight="1" x14ac:dyDescent="0.25">
      <c r="B495" s="98">
        <v>487</v>
      </c>
      <c r="C495" s="104"/>
      <c r="D495" s="103"/>
      <c r="E495" s="11" t="str">
        <f t="shared" si="8"/>
        <v/>
      </c>
      <c r="F495" s="105"/>
      <c r="G495" s="105"/>
      <c r="H495" s="105"/>
      <c r="I495" s="105"/>
      <c r="J495" s="105"/>
      <c r="K495" s="105"/>
      <c r="L495" s="105"/>
      <c r="M495" s="105"/>
      <c r="N495" s="105"/>
      <c r="O495" s="105"/>
      <c r="P495" s="105"/>
      <c r="Q495" s="105"/>
      <c r="R495" s="105"/>
      <c r="S495" s="105"/>
      <c r="T495" s="105"/>
      <c r="U495" s="105"/>
      <c r="V495" s="105"/>
      <c r="W495" s="105"/>
      <c r="X495" s="105"/>
      <c r="Y495" s="105"/>
    </row>
    <row r="496" spans="2:25" ht="24.95" customHeight="1" x14ac:dyDescent="0.25">
      <c r="B496" s="98">
        <v>488</v>
      </c>
      <c r="C496" s="104"/>
      <c r="D496" s="103"/>
      <c r="E496" s="11" t="str">
        <f t="shared" si="8"/>
        <v/>
      </c>
      <c r="F496" s="105"/>
      <c r="G496" s="105"/>
      <c r="H496" s="105"/>
      <c r="I496" s="105"/>
      <c r="J496" s="105"/>
      <c r="K496" s="105"/>
      <c r="L496" s="105"/>
      <c r="M496" s="105"/>
      <c r="N496" s="105"/>
      <c r="O496" s="105"/>
      <c r="P496" s="105"/>
      <c r="Q496" s="105"/>
      <c r="R496" s="105"/>
      <c r="S496" s="105"/>
      <c r="T496" s="105"/>
      <c r="U496" s="105"/>
      <c r="V496" s="105"/>
      <c r="W496" s="105"/>
      <c r="X496" s="105"/>
      <c r="Y496" s="105"/>
    </row>
    <row r="497" spans="2:25" ht="24.95" customHeight="1" x14ac:dyDescent="0.25">
      <c r="B497" s="98">
        <v>489</v>
      </c>
      <c r="C497" s="104"/>
      <c r="D497" s="103"/>
      <c r="E497" s="11" t="str">
        <f t="shared" si="8"/>
        <v/>
      </c>
      <c r="F497" s="105"/>
      <c r="G497" s="105"/>
      <c r="H497" s="105"/>
      <c r="I497" s="105"/>
      <c r="J497" s="105"/>
      <c r="K497" s="105"/>
      <c r="L497" s="105"/>
      <c r="M497" s="105"/>
      <c r="N497" s="105"/>
      <c r="O497" s="105"/>
      <c r="P497" s="105"/>
      <c r="Q497" s="105"/>
      <c r="R497" s="105"/>
      <c r="S497" s="105"/>
      <c r="T497" s="105"/>
      <c r="U497" s="105"/>
      <c r="V497" s="105"/>
      <c r="W497" s="105"/>
      <c r="X497" s="105"/>
      <c r="Y497" s="105"/>
    </row>
    <row r="498" spans="2:25" ht="24.95" customHeight="1" x14ac:dyDescent="0.25">
      <c r="B498" s="98">
        <v>490</v>
      </c>
      <c r="C498" s="104"/>
      <c r="D498" s="103"/>
      <c r="E498" s="11" t="str">
        <f t="shared" si="8"/>
        <v/>
      </c>
      <c r="F498" s="105"/>
      <c r="G498" s="105"/>
      <c r="H498" s="105"/>
      <c r="I498" s="105"/>
      <c r="J498" s="105"/>
      <c r="K498" s="105"/>
      <c r="L498" s="105"/>
      <c r="M498" s="105"/>
      <c r="N498" s="105"/>
      <c r="O498" s="105"/>
      <c r="P498" s="105"/>
      <c r="Q498" s="105"/>
      <c r="R498" s="105"/>
      <c r="S498" s="105"/>
      <c r="T498" s="105"/>
      <c r="U498" s="105"/>
      <c r="V498" s="105"/>
      <c r="W498" s="105"/>
      <c r="X498" s="105"/>
      <c r="Y498" s="105"/>
    </row>
    <row r="499" spans="2:25" ht="24.95" customHeight="1" x14ac:dyDescent="0.25">
      <c r="B499" s="98">
        <v>491</v>
      </c>
      <c r="C499" s="104"/>
      <c r="D499" s="103"/>
      <c r="E499" s="11" t="str">
        <f t="shared" si="8"/>
        <v/>
      </c>
      <c r="F499" s="105"/>
      <c r="G499" s="105"/>
      <c r="H499" s="105"/>
      <c r="I499" s="105"/>
      <c r="J499" s="105"/>
      <c r="K499" s="105"/>
      <c r="L499" s="105"/>
      <c r="M499" s="105"/>
      <c r="N499" s="105"/>
      <c r="O499" s="105"/>
      <c r="P499" s="105"/>
      <c r="Q499" s="105"/>
      <c r="R499" s="105"/>
      <c r="S499" s="105"/>
      <c r="T499" s="105"/>
      <c r="U499" s="105"/>
      <c r="V499" s="105"/>
      <c r="W499" s="105"/>
      <c r="X499" s="105"/>
      <c r="Y499" s="105"/>
    </row>
    <row r="500" spans="2:25" ht="24.95" customHeight="1" x14ac:dyDescent="0.25">
      <c r="B500" s="98">
        <v>492</v>
      </c>
      <c r="C500" s="104"/>
      <c r="D500" s="103"/>
      <c r="E500" s="11" t="str">
        <f t="shared" si="8"/>
        <v/>
      </c>
      <c r="F500" s="105"/>
      <c r="G500" s="105"/>
      <c r="H500" s="105"/>
      <c r="I500" s="105"/>
      <c r="J500" s="105"/>
      <c r="K500" s="105"/>
      <c r="L500" s="105"/>
      <c r="M500" s="105"/>
      <c r="N500" s="105"/>
      <c r="O500" s="105"/>
      <c r="P500" s="105"/>
      <c r="Q500" s="105"/>
      <c r="R500" s="105"/>
      <c r="S500" s="105"/>
      <c r="T500" s="105"/>
      <c r="U500" s="105"/>
      <c r="V500" s="105"/>
      <c r="W500" s="105"/>
      <c r="X500" s="105"/>
      <c r="Y500" s="105"/>
    </row>
    <row r="501" spans="2:25" ht="24.95" customHeight="1" x14ac:dyDescent="0.25">
      <c r="B501" s="98">
        <v>493</v>
      </c>
      <c r="C501" s="104"/>
      <c r="D501" s="103"/>
      <c r="E501" s="11" t="str">
        <f t="shared" si="8"/>
        <v/>
      </c>
      <c r="F501" s="105"/>
      <c r="G501" s="105"/>
      <c r="H501" s="105"/>
      <c r="I501" s="105"/>
      <c r="J501" s="105"/>
      <c r="K501" s="105"/>
      <c r="L501" s="105"/>
      <c r="M501" s="105"/>
      <c r="N501" s="105"/>
      <c r="O501" s="105"/>
      <c r="P501" s="105"/>
      <c r="Q501" s="105"/>
      <c r="R501" s="105"/>
      <c r="S501" s="105"/>
      <c r="T501" s="105"/>
      <c r="U501" s="105"/>
      <c r="V501" s="105"/>
      <c r="W501" s="105"/>
      <c r="X501" s="105"/>
      <c r="Y501" s="105"/>
    </row>
    <row r="502" spans="2:25" ht="24.95" customHeight="1" x14ac:dyDescent="0.25">
      <c r="B502" s="98">
        <v>494</v>
      </c>
      <c r="C502" s="104"/>
      <c r="D502" s="103"/>
      <c r="E502" s="11" t="str">
        <f t="shared" si="8"/>
        <v/>
      </c>
      <c r="F502" s="105"/>
      <c r="G502" s="105"/>
      <c r="H502" s="105"/>
      <c r="I502" s="105"/>
      <c r="J502" s="105"/>
      <c r="K502" s="105"/>
      <c r="L502" s="105"/>
      <c r="M502" s="105"/>
      <c r="N502" s="105"/>
      <c r="O502" s="105"/>
      <c r="P502" s="105"/>
      <c r="Q502" s="105"/>
      <c r="R502" s="105"/>
      <c r="S502" s="105"/>
      <c r="T502" s="105"/>
      <c r="U502" s="105"/>
      <c r="V502" s="105"/>
      <c r="W502" s="105"/>
      <c r="X502" s="105"/>
      <c r="Y502" s="105"/>
    </row>
    <row r="503" spans="2:25" ht="24.95" customHeight="1" x14ac:dyDescent="0.25">
      <c r="B503" s="98">
        <v>495</v>
      </c>
      <c r="C503" s="104"/>
      <c r="D503" s="103"/>
      <c r="E503" s="11" t="str">
        <f t="shared" si="8"/>
        <v/>
      </c>
      <c r="F503" s="105"/>
      <c r="G503" s="105"/>
      <c r="H503" s="105"/>
      <c r="I503" s="105"/>
      <c r="J503" s="105"/>
      <c r="K503" s="105"/>
      <c r="L503" s="105"/>
      <c r="M503" s="105"/>
      <c r="N503" s="105"/>
      <c r="O503" s="105"/>
      <c r="P503" s="105"/>
      <c r="Q503" s="105"/>
      <c r="R503" s="105"/>
      <c r="S503" s="105"/>
      <c r="T503" s="105"/>
      <c r="U503" s="105"/>
      <c r="V503" s="105"/>
      <c r="W503" s="105"/>
      <c r="X503" s="105"/>
      <c r="Y503" s="105"/>
    </row>
    <row r="504" spans="2:25" ht="24.95" customHeight="1" x14ac:dyDescent="0.25">
      <c r="B504" s="98">
        <v>496</v>
      </c>
      <c r="C504" s="104"/>
      <c r="D504" s="103"/>
      <c r="E504" s="11" t="str">
        <f t="shared" si="8"/>
        <v/>
      </c>
      <c r="F504" s="105"/>
      <c r="G504" s="105"/>
      <c r="H504" s="105"/>
      <c r="I504" s="105"/>
      <c r="J504" s="105"/>
      <c r="K504" s="105"/>
      <c r="L504" s="105"/>
      <c r="M504" s="105"/>
      <c r="N504" s="105"/>
      <c r="O504" s="105"/>
      <c r="P504" s="105"/>
      <c r="Q504" s="105"/>
      <c r="R504" s="105"/>
      <c r="S504" s="105"/>
      <c r="T504" s="105"/>
      <c r="U504" s="105"/>
      <c r="V504" s="105"/>
      <c r="W504" s="105"/>
      <c r="X504" s="105"/>
      <c r="Y504" s="105"/>
    </row>
    <row r="505" spans="2:25" ht="24.95" customHeight="1" x14ac:dyDescent="0.25">
      <c r="B505" s="98">
        <v>497</v>
      </c>
      <c r="C505" s="104"/>
      <c r="D505" s="103"/>
      <c r="E505" s="11" t="str">
        <f t="shared" si="8"/>
        <v/>
      </c>
      <c r="F505" s="105"/>
      <c r="G505" s="105"/>
      <c r="H505" s="105"/>
      <c r="I505" s="105"/>
      <c r="J505" s="105"/>
      <c r="K505" s="105"/>
      <c r="L505" s="105"/>
      <c r="M505" s="105"/>
      <c r="N505" s="105"/>
      <c r="O505" s="105"/>
      <c r="P505" s="105"/>
      <c r="Q505" s="105"/>
      <c r="R505" s="105"/>
      <c r="S505" s="105"/>
      <c r="T505" s="105"/>
      <c r="U505" s="105"/>
      <c r="V505" s="105"/>
      <c r="W505" s="105"/>
      <c r="X505" s="105"/>
      <c r="Y505" s="105"/>
    </row>
    <row r="506" spans="2:25" ht="24.95" customHeight="1" x14ac:dyDescent="0.25">
      <c r="B506" s="98">
        <v>498</v>
      </c>
      <c r="C506" s="104"/>
      <c r="D506" s="103"/>
      <c r="E506" s="11" t="str">
        <f t="shared" si="8"/>
        <v/>
      </c>
      <c r="F506" s="105"/>
      <c r="G506" s="105"/>
      <c r="H506" s="105"/>
      <c r="I506" s="105"/>
      <c r="J506" s="105"/>
      <c r="K506" s="105"/>
      <c r="L506" s="105"/>
      <c r="M506" s="105"/>
      <c r="N506" s="105"/>
      <c r="O506" s="105"/>
      <c r="P506" s="105"/>
      <c r="Q506" s="105"/>
      <c r="R506" s="105"/>
      <c r="S506" s="105"/>
      <c r="T506" s="105"/>
      <c r="U506" s="105"/>
      <c r="V506" s="105"/>
      <c r="W506" s="105"/>
      <c r="X506" s="105"/>
      <c r="Y506" s="105"/>
    </row>
    <row r="507" spans="2:25" ht="24.95" customHeight="1" x14ac:dyDescent="0.25">
      <c r="B507" s="98">
        <v>499</v>
      </c>
      <c r="C507" s="104"/>
      <c r="D507" s="103"/>
      <c r="E507" s="11" t="str">
        <f t="shared" si="8"/>
        <v/>
      </c>
      <c r="F507" s="105"/>
      <c r="G507" s="105"/>
      <c r="H507" s="105"/>
      <c r="I507" s="105"/>
      <c r="J507" s="105"/>
      <c r="K507" s="105"/>
      <c r="L507" s="105"/>
      <c r="M507" s="105"/>
      <c r="N507" s="105"/>
      <c r="O507" s="105"/>
      <c r="P507" s="105"/>
      <c r="Q507" s="105"/>
      <c r="R507" s="105"/>
      <c r="S507" s="105"/>
      <c r="T507" s="105"/>
      <c r="U507" s="105"/>
      <c r="V507" s="105"/>
      <c r="W507" s="105"/>
      <c r="X507" s="105"/>
      <c r="Y507" s="105"/>
    </row>
    <row r="508" spans="2:25" ht="24.95" customHeight="1" x14ac:dyDescent="0.25">
      <c r="B508" s="98">
        <v>500</v>
      </c>
      <c r="C508" s="104"/>
      <c r="D508" s="103"/>
      <c r="E508" s="11" t="str">
        <f t="shared" si="8"/>
        <v/>
      </c>
      <c r="F508" s="105"/>
      <c r="G508" s="105"/>
      <c r="H508" s="105"/>
      <c r="I508" s="105"/>
      <c r="J508" s="105"/>
      <c r="K508" s="105"/>
      <c r="L508" s="105"/>
      <c r="M508" s="105"/>
      <c r="N508" s="105"/>
      <c r="O508" s="105"/>
      <c r="P508" s="105"/>
      <c r="Q508" s="105"/>
      <c r="R508" s="105"/>
      <c r="S508" s="105"/>
      <c r="T508" s="105"/>
      <c r="U508" s="105"/>
      <c r="V508" s="105"/>
      <c r="W508" s="105"/>
      <c r="X508" s="105"/>
      <c r="Y508" s="105"/>
    </row>
    <row r="509" spans="2:25" x14ac:dyDescent="0.25">
      <c r="B509" s="1" t="s">
        <v>122</v>
      </c>
      <c r="C509" s="1" t="s">
        <v>122</v>
      </c>
      <c r="D509" s="1" t="s">
        <v>122</v>
      </c>
      <c r="E509" s="1" t="s">
        <v>122</v>
      </c>
      <c r="F509" s="1" t="s">
        <v>122</v>
      </c>
      <c r="G509" s="1" t="s">
        <v>122</v>
      </c>
      <c r="H509" s="1" t="s">
        <v>122</v>
      </c>
      <c r="I509" s="1" t="s">
        <v>122</v>
      </c>
      <c r="J509" s="1" t="s">
        <v>122</v>
      </c>
      <c r="K509" s="1" t="s">
        <v>122</v>
      </c>
      <c r="L509" s="1" t="s">
        <v>122</v>
      </c>
      <c r="M509" s="1" t="s">
        <v>122</v>
      </c>
      <c r="N509" s="1" t="s">
        <v>122</v>
      </c>
      <c r="O509" s="1" t="s">
        <v>122</v>
      </c>
      <c r="P509" s="1" t="s">
        <v>122</v>
      </c>
      <c r="Q509" s="1" t="s">
        <v>122</v>
      </c>
      <c r="R509" s="1" t="s">
        <v>122</v>
      </c>
      <c r="S509" s="1" t="s">
        <v>122</v>
      </c>
      <c r="T509" s="1" t="s">
        <v>122</v>
      </c>
      <c r="U509" s="1" t="s">
        <v>122</v>
      </c>
      <c r="V509" s="1" t="s">
        <v>122</v>
      </c>
      <c r="W509" s="1" t="s">
        <v>122</v>
      </c>
      <c r="X509" s="1" t="s">
        <v>122</v>
      </c>
      <c r="Y509" s="1" t="s">
        <v>122</v>
      </c>
    </row>
  </sheetData>
  <sheetProtection password="9004" sheet="1" objects="1" scenarios="1"/>
  <mergeCells count="1">
    <mergeCell ref="B6:C6"/>
  </mergeCells>
  <dataValidations count="2">
    <dataValidation type="decimal" operator="greaterThanOrEqual" allowBlank="1" showInputMessage="1" showErrorMessage="1" sqref="F9:Y508">
      <formula1>0</formula1>
    </dataValidation>
    <dataValidation type="whole" operator="greaterThanOrEqual" allowBlank="1" showInputMessage="1" showErrorMessage="1" sqref="D9:D508 D6">
      <formula1>0</formula1>
    </dataValidation>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507"/>
  <sheetViews>
    <sheetView showGridLines="0" workbookViewId="0"/>
  </sheetViews>
  <sheetFormatPr defaultRowHeight="15" x14ac:dyDescent="0.25"/>
  <cols>
    <col min="1" max="1" width="2.7109375" style="1" customWidth="1"/>
    <col min="2" max="2" width="27.140625" style="1" customWidth="1"/>
    <col min="3" max="6" width="14.140625" style="1" customWidth="1"/>
    <col min="7" max="7" width="17.140625" style="1" customWidth="1"/>
    <col min="8" max="12" width="16" style="1" customWidth="1"/>
    <col min="13" max="13" width="13.85546875" style="1" hidden="1" customWidth="1"/>
    <col min="14" max="29" width="0" style="1" hidden="1" customWidth="1"/>
    <col min="30" max="30" width="10.5703125" style="1" hidden="1" customWidth="1"/>
    <col min="31" max="32" width="0" style="1" hidden="1" customWidth="1"/>
    <col min="33" max="16384" width="9.140625" style="1"/>
  </cols>
  <sheetData>
    <row r="1" spans="2:32" s="5" customFormat="1" ht="30" customHeight="1" x14ac:dyDescent="0.25"/>
    <row r="2" spans="2:32" s="6" customFormat="1" ht="24.95" customHeight="1" x14ac:dyDescent="0.25"/>
    <row r="4" spans="2:32" ht="21" x14ac:dyDescent="0.35">
      <c r="B4" s="4" t="s">
        <v>50</v>
      </c>
      <c r="N4" s="1">
        <v>7</v>
      </c>
      <c r="O4" s="1">
        <v>8</v>
      </c>
      <c r="P4" s="1">
        <v>9</v>
      </c>
      <c r="Q4" s="1">
        <v>10</v>
      </c>
      <c r="R4" s="1">
        <v>11</v>
      </c>
      <c r="S4" s="1">
        <v>12</v>
      </c>
      <c r="T4" s="1">
        <v>13</v>
      </c>
      <c r="U4" s="1">
        <v>14</v>
      </c>
      <c r="V4" s="1">
        <v>15</v>
      </c>
      <c r="W4" s="1">
        <v>16</v>
      </c>
      <c r="X4" s="1">
        <v>17</v>
      </c>
      <c r="Y4" s="1">
        <v>18</v>
      </c>
      <c r="Z4" s="1">
        <v>19</v>
      </c>
      <c r="AA4" s="1">
        <v>20</v>
      </c>
      <c r="AB4" s="1">
        <v>21</v>
      </c>
    </row>
    <row r="5" spans="2:32" ht="15" customHeight="1" x14ac:dyDescent="0.25">
      <c r="N5" s="1" t="str">
        <f ca="1">INDIRECT("cad_imp!C"&amp;N$4)</f>
        <v>Debito ICMS</v>
      </c>
      <c r="O5" s="1" t="str">
        <f t="shared" ref="O5:AB5" ca="1" si="0">INDIRECT("cad_imp!C"&amp;O$4)</f>
        <v xml:space="preserve">PIS </v>
      </c>
      <c r="P5" s="1" t="str">
        <f t="shared" ca="1" si="0"/>
        <v xml:space="preserve">COFINS </v>
      </c>
      <c r="Q5" s="1" t="str">
        <f t="shared" ca="1" si="0"/>
        <v xml:space="preserve">IRPJ </v>
      </c>
      <c r="R5" s="1" t="str">
        <f t="shared" ca="1" si="0"/>
        <v xml:space="preserve">Contribuição Social </v>
      </c>
      <c r="S5" s="1" t="str">
        <f t="shared" ca="1" si="0"/>
        <v>Desconto Bancário</v>
      </c>
      <c r="T5" s="1" t="str">
        <f t="shared" ca="1" si="0"/>
        <v>Débito de IPI</v>
      </c>
      <c r="U5" s="1" t="str">
        <f t="shared" ca="1" si="0"/>
        <v>Débito ISS</v>
      </c>
      <c r="V5" s="1" t="str">
        <f t="shared" ca="1" si="0"/>
        <v>SIMPLES</v>
      </c>
      <c r="W5" s="1" t="str">
        <f t="shared" ca="1" si="0"/>
        <v>CPMF</v>
      </c>
      <c r="X5" s="1" t="str">
        <f t="shared" ca="1" si="0"/>
        <v>Frete</v>
      </c>
      <c r="Y5" s="1" t="str">
        <f t="shared" ca="1" si="0"/>
        <v>Comissão de vendas</v>
      </c>
      <c r="Z5" s="1" t="str">
        <f t="shared" ca="1" si="0"/>
        <v>Taxa de Cartão de Crédito</v>
      </c>
      <c r="AA5" s="1" t="str">
        <f t="shared" ca="1" si="0"/>
        <v>Imposto 1</v>
      </c>
      <c r="AB5" s="1" t="str">
        <f t="shared" ca="1" si="0"/>
        <v>Imposto 2</v>
      </c>
      <c r="AC5" s="1" t="s">
        <v>156</v>
      </c>
    </row>
    <row r="6" spans="2:32" ht="30" x14ac:dyDescent="0.25">
      <c r="B6" s="7" t="s">
        <v>117</v>
      </c>
      <c r="C6" s="8" t="s">
        <v>129</v>
      </c>
      <c r="D6" s="8" t="s">
        <v>131</v>
      </c>
      <c r="E6" s="8" t="s">
        <v>130</v>
      </c>
      <c r="F6" s="8" t="s">
        <v>124</v>
      </c>
      <c r="G6" s="8" t="s">
        <v>126</v>
      </c>
      <c r="H6" s="8" t="s">
        <v>127</v>
      </c>
      <c r="I6" s="8" t="s">
        <v>128</v>
      </c>
      <c r="J6" s="8" t="s">
        <v>133</v>
      </c>
      <c r="K6" s="8" t="s">
        <v>135</v>
      </c>
      <c r="L6" s="8" t="s">
        <v>136</v>
      </c>
      <c r="M6" s="1" t="s">
        <v>134</v>
      </c>
      <c r="N6" s="9">
        <f>cad_imp!D7</f>
        <v>0</v>
      </c>
      <c r="O6" s="9">
        <f>cad_imp!D8</f>
        <v>0</v>
      </c>
      <c r="P6" s="9">
        <f>cad_imp!D9</f>
        <v>0</v>
      </c>
      <c r="Q6" s="9">
        <f>cad_imp!D10</f>
        <v>0</v>
      </c>
      <c r="R6" s="9">
        <f>cad_imp!D11</f>
        <v>0</v>
      </c>
      <c r="S6" s="9">
        <f>cad_imp!D12</f>
        <v>0</v>
      </c>
      <c r="T6" s="9">
        <f>cad_imp!D13</f>
        <v>0</v>
      </c>
      <c r="U6" s="9">
        <f>cad_imp!D14</f>
        <v>0</v>
      </c>
      <c r="V6" s="9">
        <f>cad_imp!D15</f>
        <v>0</v>
      </c>
      <c r="W6" s="9">
        <f>cad_imp!D16</f>
        <v>0</v>
      </c>
      <c r="X6" s="9">
        <f>cad_imp!D17</f>
        <v>1E-3</v>
      </c>
      <c r="Y6" s="9">
        <f>cad_imp!D18</f>
        <v>0.05</v>
      </c>
      <c r="Z6" s="9">
        <f>cad_imp!D19</f>
        <v>0.05</v>
      </c>
      <c r="AA6" s="9">
        <f>cad_imp!D20</f>
        <v>0</v>
      </c>
      <c r="AB6" s="9">
        <f>cad_imp!D21</f>
        <v>0</v>
      </c>
      <c r="AC6" s="31">
        <f>IFERROR(cad_pro!$D$6/SUMIF(cad_pro!$D$9:$D$508,"&gt;"&amp;0),0)</f>
        <v>0.1</v>
      </c>
      <c r="AD6" s="38" t="s">
        <v>171</v>
      </c>
      <c r="AE6" s="38" t="s">
        <v>174</v>
      </c>
      <c r="AF6" s="38" t="s">
        <v>173</v>
      </c>
    </row>
    <row r="7" spans="2:32" ht="24.95" customHeight="1" x14ac:dyDescent="0.25">
      <c r="B7" s="10" t="str">
        <f>IF(cad_pro!C9="","",cad_pro!C9)</f>
        <v>Pizza de Mussarela</v>
      </c>
      <c r="C7" s="11">
        <f>IF(B7="","",IFERROR(SUM(cad_cf!$D$7:$D$26)/SUM(cad_pro!$D$9:$D$508),0))</f>
        <v>6.4238333333333335</v>
      </c>
      <c r="D7" s="11">
        <f>IF(B7="","",IFERROR(VLOOKUP(B7,cad_pro!$C$9:$E$508,3,FALSE),0))</f>
        <v>6.6641500000000002</v>
      </c>
      <c r="E7" s="11">
        <f>IF(B7="","",SUM(C7:D7))</f>
        <v>13.087983333333334</v>
      </c>
      <c r="F7" s="32">
        <v>0.45</v>
      </c>
      <c r="G7" s="11">
        <f>IF(B7="","",E7*(1+F7))</f>
        <v>18.977575833333333</v>
      </c>
      <c r="H7" s="11">
        <f>IF(B7="","",M7)</f>
        <v>2.5831501591666668</v>
      </c>
      <c r="I7" s="11">
        <f>IF(B7="","",SUM(G7:H7))</f>
        <v>21.5607259925</v>
      </c>
      <c r="J7" s="11">
        <f>IF(B7="","",IFERROR(I7-(D7+H7),0))</f>
        <v>12.313425833333334</v>
      </c>
      <c r="K7" s="11">
        <f>IF(B7="","",IFERROR(I7-(E7+H7),0))</f>
        <v>5.8895924999999991</v>
      </c>
      <c r="L7" s="33">
        <f>IF(B7="","",IFERROR(K7/I7,0))</f>
        <v>0.27316299562680413</v>
      </c>
      <c r="M7" s="2">
        <f>IF(B7="","",SUM(N7:AC7))</f>
        <v>2.5831501591666668</v>
      </c>
      <c r="N7" s="2">
        <f>IF($B7="","",IFERROR($G7*N$6,0))</f>
        <v>0</v>
      </c>
      <c r="O7" s="2">
        <f t="shared" ref="O7:AB22" si="1">IF($B7="","",IFERROR($G7*O$6,0))</f>
        <v>0</v>
      </c>
      <c r="P7" s="2">
        <f t="shared" si="1"/>
        <v>0</v>
      </c>
      <c r="Q7" s="2">
        <f t="shared" si="1"/>
        <v>0</v>
      </c>
      <c r="R7" s="2">
        <f t="shared" si="1"/>
        <v>0</v>
      </c>
      <c r="S7" s="2">
        <f t="shared" si="1"/>
        <v>0</v>
      </c>
      <c r="T7" s="2">
        <f t="shared" si="1"/>
        <v>0</v>
      </c>
      <c r="U7" s="2">
        <f t="shared" si="1"/>
        <v>0</v>
      </c>
      <c r="V7" s="2">
        <f t="shared" si="1"/>
        <v>0</v>
      </c>
      <c r="W7" s="2">
        <f t="shared" si="1"/>
        <v>0</v>
      </c>
      <c r="X7" s="2">
        <f t="shared" si="1"/>
        <v>1.8977575833333333E-2</v>
      </c>
      <c r="Y7" s="2">
        <f t="shared" si="1"/>
        <v>0.94887879166666667</v>
      </c>
      <c r="Z7" s="2">
        <f t="shared" si="1"/>
        <v>0.94887879166666667</v>
      </c>
      <c r="AA7" s="2">
        <f t="shared" si="1"/>
        <v>0</v>
      </c>
      <c r="AB7" s="2">
        <f t="shared" si="1"/>
        <v>0</v>
      </c>
      <c r="AC7" s="2">
        <f>IF(B7="","",$D7*AC$6)</f>
        <v>0.66641500000000009</v>
      </c>
      <c r="AD7" s="37">
        <v>1E-3</v>
      </c>
      <c r="AE7" s="1">
        <f>IF(B7="","",I7+$AD7)</f>
        <v>21.561725992500001</v>
      </c>
      <c r="AF7" s="1">
        <f>IF(C7="","",J7+$AD7)</f>
        <v>12.314425833333333</v>
      </c>
    </row>
    <row r="8" spans="2:32" ht="24.95" customHeight="1" x14ac:dyDescent="0.25">
      <c r="B8" s="10" t="str">
        <f>IF(cad_pro!C10="","",cad_pro!C10)</f>
        <v>Pizza de Calabresa</v>
      </c>
      <c r="C8" s="11">
        <f>IF(B8="","",IFERROR(SUM(cad_cf!$D$7:$D$26)/SUM(cad_pro!$D$9:$D$508),0))</f>
        <v>6.4238333333333335</v>
      </c>
      <c r="D8" s="11">
        <f>IF(B8="","",IFERROR(VLOOKUP(B8,cad_pro!$C$9:$E$508,3,FALSE),0))</f>
        <v>6.8348500000000003</v>
      </c>
      <c r="E8" s="11">
        <f t="shared" ref="E8:E71" si="2">IF(B8="","",SUM(C8:D8))</f>
        <v>13.258683333333334</v>
      </c>
      <c r="F8" s="32">
        <v>0.46</v>
      </c>
      <c r="G8" s="11">
        <f t="shared" ref="G8:G71" si="3">IF(B8="","",E8*(1+F8))</f>
        <v>19.357677666666667</v>
      </c>
      <c r="H8" s="11">
        <f t="shared" ref="H8:H71" si="4">IF(B8="","",M8)</f>
        <v>2.6386104443333336</v>
      </c>
      <c r="I8" s="11">
        <f t="shared" ref="I8:I71" si="5">IF(B8="","",SUM(G8:H8))</f>
        <v>21.996288111000002</v>
      </c>
      <c r="J8" s="11">
        <f t="shared" ref="J8:J71" si="6">IF(B8="","",IFERROR(I8-(D8+H8),0))</f>
        <v>12.522827666666668</v>
      </c>
      <c r="K8" s="11">
        <f t="shared" ref="K8:K71" si="7">IF(B8="","",IFERROR(I8-(E8+H8),0))</f>
        <v>6.0989943333333336</v>
      </c>
      <c r="L8" s="33">
        <f t="shared" ref="L8:L71" si="8">IF(B8="","",IFERROR(K8/I8,0))</f>
        <v>0.27727379740417751</v>
      </c>
      <c r="M8" s="2">
        <f t="shared" ref="M8:M71" si="9">IF(B8="","",SUM(N8:AC8))</f>
        <v>2.6386104443333336</v>
      </c>
      <c r="N8" s="2">
        <f t="shared" ref="N8:AB38" si="10">IF($B8="","",IFERROR($G8*N$6,0))</f>
        <v>0</v>
      </c>
      <c r="O8" s="2">
        <f t="shared" si="1"/>
        <v>0</v>
      </c>
      <c r="P8" s="2">
        <f t="shared" si="1"/>
        <v>0</v>
      </c>
      <c r="Q8" s="2">
        <f t="shared" si="1"/>
        <v>0</v>
      </c>
      <c r="R8" s="2">
        <f t="shared" si="1"/>
        <v>0</v>
      </c>
      <c r="S8" s="2">
        <f t="shared" si="1"/>
        <v>0</v>
      </c>
      <c r="T8" s="2">
        <f t="shared" si="1"/>
        <v>0</v>
      </c>
      <c r="U8" s="2">
        <f t="shared" si="1"/>
        <v>0</v>
      </c>
      <c r="V8" s="2">
        <f t="shared" si="1"/>
        <v>0</v>
      </c>
      <c r="W8" s="2">
        <f t="shared" si="1"/>
        <v>0</v>
      </c>
      <c r="X8" s="2">
        <f t="shared" si="1"/>
        <v>1.9357677666666667E-2</v>
      </c>
      <c r="Y8" s="2">
        <f t="shared" si="1"/>
        <v>0.96788388333333342</v>
      </c>
      <c r="Z8" s="2">
        <f t="shared" si="1"/>
        <v>0.96788388333333342</v>
      </c>
      <c r="AA8" s="2">
        <f t="shared" si="1"/>
        <v>0</v>
      </c>
      <c r="AB8" s="2">
        <f t="shared" si="1"/>
        <v>0</v>
      </c>
      <c r="AC8" s="2">
        <f t="shared" ref="AC8:AC71" si="11">IF(B8="","",$D8*AC$6)</f>
        <v>0.68348500000000012</v>
      </c>
      <c r="AD8" s="37">
        <v>9.9989999999999996E-4</v>
      </c>
      <c r="AE8" s="1">
        <f t="shared" ref="AE8:AE71" si="12">IF(B8="","",I8+$AD8)</f>
        <v>21.997288011000002</v>
      </c>
      <c r="AF8" s="1">
        <f t="shared" ref="AF8:AF71" si="13">IF(C8="","",J8+$AD8)</f>
        <v>12.523827566666668</v>
      </c>
    </row>
    <row r="9" spans="2:32" ht="24.95" customHeight="1" x14ac:dyDescent="0.25">
      <c r="B9" s="10" t="str">
        <f>IF(cad_pro!C11="","",cad_pro!C11)</f>
        <v>Pizza de Presunto</v>
      </c>
      <c r="C9" s="11">
        <f>IF(B9="","",IFERROR(SUM(cad_cf!$D$7:$D$26)/SUM(cad_pro!$D$9:$D$508),0))</f>
        <v>6.4238333333333335</v>
      </c>
      <c r="D9" s="11">
        <f>IF(B9="","",IFERROR(VLOOKUP(B9,cad_pro!$C$9:$E$508,3,FALSE),0))</f>
        <v>7.1056499999999998</v>
      </c>
      <c r="E9" s="11">
        <f t="shared" si="2"/>
        <v>13.529483333333333</v>
      </c>
      <c r="F9" s="108">
        <v>0.51</v>
      </c>
      <c r="G9" s="11">
        <f t="shared" si="3"/>
        <v>20.429519833333334</v>
      </c>
      <c r="H9" s="11">
        <f t="shared" si="4"/>
        <v>2.7739465031666666</v>
      </c>
      <c r="I9" s="11">
        <f t="shared" si="5"/>
        <v>23.2034663365</v>
      </c>
      <c r="J9" s="11">
        <f t="shared" si="6"/>
        <v>13.323869833333333</v>
      </c>
      <c r="K9" s="11">
        <f t="shared" si="7"/>
        <v>6.9000364999999988</v>
      </c>
      <c r="L9" s="33">
        <f t="shared" si="8"/>
        <v>0.29737093587374741</v>
      </c>
      <c r="M9" s="2">
        <f t="shared" si="9"/>
        <v>2.7739465031666666</v>
      </c>
      <c r="N9" s="2">
        <f t="shared" si="10"/>
        <v>0</v>
      </c>
      <c r="O9" s="2">
        <f t="shared" si="1"/>
        <v>0</v>
      </c>
      <c r="P9" s="2">
        <f t="shared" si="1"/>
        <v>0</v>
      </c>
      <c r="Q9" s="2">
        <f t="shared" si="1"/>
        <v>0</v>
      </c>
      <c r="R9" s="2">
        <f t="shared" si="1"/>
        <v>0</v>
      </c>
      <c r="S9" s="2">
        <f t="shared" si="1"/>
        <v>0</v>
      </c>
      <c r="T9" s="2">
        <f t="shared" si="1"/>
        <v>0</v>
      </c>
      <c r="U9" s="2">
        <f t="shared" si="1"/>
        <v>0</v>
      </c>
      <c r="V9" s="2">
        <f t="shared" si="1"/>
        <v>0</v>
      </c>
      <c r="W9" s="2">
        <f t="shared" si="1"/>
        <v>0</v>
      </c>
      <c r="X9" s="2">
        <f t="shared" si="1"/>
        <v>2.0429519833333333E-2</v>
      </c>
      <c r="Y9" s="2">
        <f t="shared" si="1"/>
        <v>1.0214759916666667</v>
      </c>
      <c r="Z9" s="2">
        <f t="shared" si="1"/>
        <v>1.0214759916666667</v>
      </c>
      <c r="AA9" s="2">
        <f t="shared" si="1"/>
        <v>0</v>
      </c>
      <c r="AB9" s="2">
        <f t="shared" si="1"/>
        <v>0</v>
      </c>
      <c r="AC9" s="2">
        <f t="shared" si="11"/>
        <v>0.710565</v>
      </c>
      <c r="AD9" s="37">
        <v>9.9979999999999991E-4</v>
      </c>
      <c r="AE9" s="1">
        <f t="shared" si="12"/>
        <v>23.204466136499999</v>
      </c>
      <c r="AF9" s="1">
        <f t="shared" si="13"/>
        <v>13.324869633333334</v>
      </c>
    </row>
    <row r="10" spans="2:32" ht="24.95" customHeight="1" x14ac:dyDescent="0.25">
      <c r="B10" s="10" t="str">
        <f>IF(cad_pro!C12="","",cad_pro!C12)</f>
        <v>Pizza Marguerita</v>
      </c>
      <c r="C10" s="11">
        <f>IF(B10="","",IFERROR(SUM(cad_cf!$D$7:$D$26)/SUM(cad_pro!$D$9:$D$508),0))</f>
        <v>6.4238333333333335</v>
      </c>
      <c r="D10" s="11">
        <f>IF(B10="","",IFERROR(VLOOKUP(B10,cad_pro!$C$9:$E$508,3,FALSE),0))</f>
        <v>6.7040500000000005</v>
      </c>
      <c r="E10" s="11">
        <f t="shared" si="2"/>
        <v>13.127883333333333</v>
      </c>
      <c r="F10" s="108">
        <v>0.49</v>
      </c>
      <c r="G10" s="11">
        <f t="shared" si="3"/>
        <v>19.560546166666665</v>
      </c>
      <c r="H10" s="11">
        <f t="shared" si="4"/>
        <v>2.6460201628333335</v>
      </c>
      <c r="I10" s="11">
        <f t="shared" si="5"/>
        <v>22.206566329499999</v>
      </c>
      <c r="J10" s="11">
        <f t="shared" si="6"/>
        <v>12.856496166666666</v>
      </c>
      <c r="K10" s="11">
        <f t="shared" si="7"/>
        <v>6.4326628333333318</v>
      </c>
      <c r="L10" s="33">
        <f t="shared" si="8"/>
        <v>0.28967390716267338</v>
      </c>
      <c r="M10" s="2">
        <f t="shared" si="9"/>
        <v>2.6460201628333335</v>
      </c>
      <c r="N10" s="2">
        <f t="shared" si="10"/>
        <v>0</v>
      </c>
      <c r="O10" s="2">
        <f t="shared" si="1"/>
        <v>0</v>
      </c>
      <c r="P10" s="2">
        <f t="shared" si="1"/>
        <v>0</v>
      </c>
      <c r="Q10" s="2">
        <f t="shared" si="1"/>
        <v>0</v>
      </c>
      <c r="R10" s="2">
        <f t="shared" si="1"/>
        <v>0</v>
      </c>
      <c r="S10" s="2">
        <f t="shared" si="1"/>
        <v>0</v>
      </c>
      <c r="T10" s="2">
        <f t="shared" si="1"/>
        <v>0</v>
      </c>
      <c r="U10" s="2">
        <f t="shared" si="1"/>
        <v>0</v>
      </c>
      <c r="V10" s="2">
        <f t="shared" si="1"/>
        <v>0</v>
      </c>
      <c r="W10" s="2">
        <f t="shared" si="1"/>
        <v>0</v>
      </c>
      <c r="X10" s="2">
        <f t="shared" si="1"/>
        <v>1.9560546166666665E-2</v>
      </c>
      <c r="Y10" s="2">
        <f t="shared" si="1"/>
        <v>0.97802730833333329</v>
      </c>
      <c r="Z10" s="2">
        <f t="shared" si="1"/>
        <v>0.97802730833333329</v>
      </c>
      <c r="AA10" s="2">
        <f t="shared" si="1"/>
        <v>0</v>
      </c>
      <c r="AB10" s="2">
        <f t="shared" si="1"/>
        <v>0</v>
      </c>
      <c r="AC10" s="2">
        <f t="shared" si="11"/>
        <v>0.67040500000000014</v>
      </c>
      <c r="AD10" s="37">
        <v>9.9970000000000007E-4</v>
      </c>
      <c r="AE10" s="1">
        <f t="shared" si="12"/>
        <v>22.207566029500001</v>
      </c>
      <c r="AF10" s="1">
        <f t="shared" si="13"/>
        <v>12.857495866666666</v>
      </c>
    </row>
    <row r="11" spans="2:32" ht="24.95" customHeight="1" x14ac:dyDescent="0.25">
      <c r="B11" s="10" t="str">
        <f>IF(cad_pro!C13="","",cad_pro!C13)</f>
        <v>Pizza Portuguesa</v>
      </c>
      <c r="C11" s="11">
        <f>IF(B11="","",IFERROR(SUM(cad_cf!$D$7:$D$26)/SUM(cad_pro!$D$9:$D$508),0))</f>
        <v>6.4238333333333335</v>
      </c>
      <c r="D11" s="11">
        <f>IF(B11="","",IFERROR(VLOOKUP(B11,cad_pro!$C$9:$E$508,3,FALSE),0))</f>
        <v>8.0276500000000013</v>
      </c>
      <c r="E11" s="11">
        <f t="shared" si="2"/>
        <v>14.451483333333336</v>
      </c>
      <c r="F11" s="108">
        <v>0.5</v>
      </c>
      <c r="G11" s="11">
        <f t="shared" si="3"/>
        <v>21.677225000000004</v>
      </c>
      <c r="H11" s="11">
        <f t="shared" si="4"/>
        <v>2.9921647250000003</v>
      </c>
      <c r="I11" s="11">
        <f t="shared" si="5"/>
        <v>24.669389725000002</v>
      </c>
      <c r="J11" s="11">
        <f t="shared" si="6"/>
        <v>13.649575</v>
      </c>
      <c r="K11" s="11">
        <f t="shared" si="7"/>
        <v>7.2257416666666643</v>
      </c>
      <c r="L11" s="33">
        <f t="shared" si="8"/>
        <v>0.2929031381487352</v>
      </c>
      <c r="M11" s="2">
        <f t="shared" si="9"/>
        <v>2.9921647250000003</v>
      </c>
      <c r="N11" s="2">
        <f t="shared" si="10"/>
        <v>0</v>
      </c>
      <c r="O11" s="2">
        <f t="shared" si="1"/>
        <v>0</v>
      </c>
      <c r="P11" s="2">
        <f t="shared" si="1"/>
        <v>0</v>
      </c>
      <c r="Q11" s="2">
        <f t="shared" si="1"/>
        <v>0</v>
      </c>
      <c r="R11" s="2">
        <f t="shared" si="1"/>
        <v>0</v>
      </c>
      <c r="S11" s="2">
        <f t="shared" si="1"/>
        <v>0</v>
      </c>
      <c r="T11" s="2">
        <f t="shared" si="1"/>
        <v>0</v>
      </c>
      <c r="U11" s="2">
        <f t="shared" si="1"/>
        <v>0</v>
      </c>
      <c r="V11" s="2">
        <f t="shared" si="1"/>
        <v>0</v>
      </c>
      <c r="W11" s="2">
        <f t="shared" si="1"/>
        <v>0</v>
      </c>
      <c r="X11" s="2">
        <f t="shared" si="1"/>
        <v>2.1677225000000005E-2</v>
      </c>
      <c r="Y11" s="2">
        <f t="shared" si="1"/>
        <v>1.0838612500000002</v>
      </c>
      <c r="Z11" s="2">
        <f t="shared" si="1"/>
        <v>1.0838612500000002</v>
      </c>
      <c r="AA11" s="2">
        <f t="shared" si="1"/>
        <v>0</v>
      </c>
      <c r="AB11" s="2">
        <f t="shared" si="1"/>
        <v>0</v>
      </c>
      <c r="AC11" s="2">
        <f t="shared" si="11"/>
        <v>0.80276500000000017</v>
      </c>
      <c r="AD11" s="37">
        <v>9.9960000000000001E-4</v>
      </c>
      <c r="AE11" s="1">
        <f t="shared" si="12"/>
        <v>24.670389325000002</v>
      </c>
      <c r="AF11" s="1">
        <f t="shared" si="13"/>
        <v>13.650574600000001</v>
      </c>
    </row>
    <row r="12" spans="2:32" ht="24.95" customHeight="1" x14ac:dyDescent="0.25">
      <c r="B12" s="10" t="str">
        <f>IF(cad_pro!C14="","",cad_pro!C14)</f>
        <v/>
      </c>
      <c r="C12" s="11" t="str">
        <f>IF(B12="","",IFERROR(SUM(cad_cf!$D$7:$D$26)/SUM(cad_pro!$D$9:$D$508),0))</f>
        <v/>
      </c>
      <c r="D12" s="11" t="str">
        <f>IF(B12="","",IFERROR(VLOOKUP(B12,cad_pro!$C$9:$E$508,3,FALSE),0))</f>
        <v/>
      </c>
      <c r="E12" s="11" t="str">
        <f t="shared" si="2"/>
        <v/>
      </c>
      <c r="F12" s="108"/>
      <c r="G12" s="11" t="str">
        <f t="shared" si="3"/>
        <v/>
      </c>
      <c r="H12" s="11" t="str">
        <f t="shared" si="4"/>
        <v/>
      </c>
      <c r="I12" s="11" t="str">
        <f t="shared" si="5"/>
        <v/>
      </c>
      <c r="J12" s="11" t="str">
        <f t="shared" si="6"/>
        <v/>
      </c>
      <c r="K12" s="11" t="str">
        <f t="shared" si="7"/>
        <v/>
      </c>
      <c r="L12" s="33" t="str">
        <f t="shared" si="8"/>
        <v/>
      </c>
      <c r="M12" s="2" t="str">
        <f t="shared" si="9"/>
        <v/>
      </c>
      <c r="N12" s="2" t="str">
        <f t="shared" si="10"/>
        <v/>
      </c>
      <c r="O12" s="2" t="str">
        <f t="shared" si="1"/>
        <v/>
      </c>
      <c r="P12" s="2" t="str">
        <f t="shared" si="1"/>
        <v/>
      </c>
      <c r="Q12" s="2" t="str">
        <f t="shared" si="1"/>
        <v/>
      </c>
      <c r="R12" s="2" t="str">
        <f t="shared" si="1"/>
        <v/>
      </c>
      <c r="S12" s="2" t="str">
        <f t="shared" si="1"/>
        <v/>
      </c>
      <c r="T12" s="2" t="str">
        <f t="shared" si="1"/>
        <v/>
      </c>
      <c r="U12" s="2" t="str">
        <f t="shared" si="1"/>
        <v/>
      </c>
      <c r="V12" s="2" t="str">
        <f t="shared" si="1"/>
        <v/>
      </c>
      <c r="W12" s="2" t="str">
        <f t="shared" si="1"/>
        <v/>
      </c>
      <c r="X12" s="2" t="str">
        <f t="shared" si="1"/>
        <v/>
      </c>
      <c r="Y12" s="2" t="str">
        <f t="shared" si="1"/>
        <v/>
      </c>
      <c r="Z12" s="2" t="str">
        <f t="shared" si="1"/>
        <v/>
      </c>
      <c r="AA12" s="2" t="str">
        <f t="shared" si="1"/>
        <v/>
      </c>
      <c r="AB12" s="2" t="str">
        <f t="shared" si="1"/>
        <v/>
      </c>
      <c r="AC12" s="2" t="str">
        <f t="shared" si="11"/>
        <v/>
      </c>
      <c r="AD12" s="37">
        <v>9.9949999999999995E-4</v>
      </c>
      <c r="AE12" s="1" t="str">
        <f t="shared" si="12"/>
        <v/>
      </c>
      <c r="AF12" s="1" t="str">
        <f t="shared" si="13"/>
        <v/>
      </c>
    </row>
    <row r="13" spans="2:32" ht="24.95" customHeight="1" x14ac:dyDescent="0.25">
      <c r="B13" s="10" t="str">
        <f>IF(cad_pro!C15="","",cad_pro!C15)</f>
        <v/>
      </c>
      <c r="C13" s="11" t="str">
        <f>IF(B13="","",IFERROR(SUM(cad_cf!$D$7:$D$26)/SUM(cad_pro!$D$9:$D$508),0))</f>
        <v/>
      </c>
      <c r="D13" s="11" t="str">
        <f>IF(B13="","",IFERROR(VLOOKUP(B13,cad_pro!$C$9:$E$508,3,FALSE),0))</f>
        <v/>
      </c>
      <c r="E13" s="11" t="str">
        <f t="shared" si="2"/>
        <v/>
      </c>
      <c r="F13" s="108"/>
      <c r="G13" s="11" t="str">
        <f t="shared" si="3"/>
        <v/>
      </c>
      <c r="H13" s="11" t="str">
        <f t="shared" si="4"/>
        <v/>
      </c>
      <c r="I13" s="11" t="str">
        <f t="shared" si="5"/>
        <v/>
      </c>
      <c r="J13" s="11" t="str">
        <f t="shared" si="6"/>
        <v/>
      </c>
      <c r="K13" s="11" t="str">
        <f t="shared" si="7"/>
        <v/>
      </c>
      <c r="L13" s="33" t="str">
        <f t="shared" si="8"/>
        <v/>
      </c>
      <c r="M13" s="2" t="str">
        <f t="shared" si="9"/>
        <v/>
      </c>
      <c r="N13" s="2" t="str">
        <f t="shared" si="10"/>
        <v/>
      </c>
      <c r="O13" s="2" t="str">
        <f t="shared" si="1"/>
        <v/>
      </c>
      <c r="P13" s="2" t="str">
        <f t="shared" si="1"/>
        <v/>
      </c>
      <c r="Q13" s="2" t="str">
        <f t="shared" si="1"/>
        <v/>
      </c>
      <c r="R13" s="2" t="str">
        <f t="shared" si="1"/>
        <v/>
      </c>
      <c r="S13" s="2" t="str">
        <f t="shared" si="1"/>
        <v/>
      </c>
      <c r="T13" s="2" t="str">
        <f t="shared" si="1"/>
        <v/>
      </c>
      <c r="U13" s="2" t="str">
        <f t="shared" si="1"/>
        <v/>
      </c>
      <c r="V13" s="2" t="str">
        <f t="shared" si="1"/>
        <v/>
      </c>
      <c r="W13" s="2" t="str">
        <f t="shared" si="1"/>
        <v/>
      </c>
      <c r="X13" s="2" t="str">
        <f t="shared" si="1"/>
        <v/>
      </c>
      <c r="Y13" s="2" t="str">
        <f t="shared" si="1"/>
        <v/>
      </c>
      <c r="Z13" s="2" t="str">
        <f t="shared" si="1"/>
        <v/>
      </c>
      <c r="AA13" s="2" t="str">
        <f t="shared" si="1"/>
        <v/>
      </c>
      <c r="AB13" s="2" t="str">
        <f t="shared" si="1"/>
        <v/>
      </c>
      <c r="AC13" s="2" t="str">
        <f t="shared" si="11"/>
        <v/>
      </c>
      <c r="AD13" s="37">
        <v>9.993999999999999E-4</v>
      </c>
      <c r="AE13" s="1" t="str">
        <f t="shared" si="12"/>
        <v/>
      </c>
      <c r="AF13" s="1" t="str">
        <f t="shared" si="13"/>
        <v/>
      </c>
    </row>
    <row r="14" spans="2:32" ht="24.95" customHeight="1" x14ac:dyDescent="0.25">
      <c r="B14" s="10" t="str">
        <f>IF(cad_pro!C16="","",cad_pro!C16)</f>
        <v/>
      </c>
      <c r="C14" s="11" t="str">
        <f>IF(B14="","",IFERROR(SUM(cad_cf!$D$7:$D$26)/SUM(cad_pro!$D$9:$D$508),0))</f>
        <v/>
      </c>
      <c r="D14" s="11" t="str">
        <f>IF(B14="","",IFERROR(VLOOKUP(B14,cad_pro!$C$9:$E$508,3,FALSE),0))</f>
        <v/>
      </c>
      <c r="E14" s="11" t="str">
        <f t="shared" si="2"/>
        <v/>
      </c>
      <c r="F14" s="108"/>
      <c r="G14" s="11" t="str">
        <f t="shared" si="3"/>
        <v/>
      </c>
      <c r="H14" s="11" t="str">
        <f t="shared" si="4"/>
        <v/>
      </c>
      <c r="I14" s="11" t="str">
        <f t="shared" si="5"/>
        <v/>
      </c>
      <c r="J14" s="11" t="str">
        <f t="shared" si="6"/>
        <v/>
      </c>
      <c r="K14" s="11" t="str">
        <f t="shared" si="7"/>
        <v/>
      </c>
      <c r="L14" s="33" t="str">
        <f t="shared" si="8"/>
        <v/>
      </c>
      <c r="M14" s="2" t="str">
        <f t="shared" si="9"/>
        <v/>
      </c>
      <c r="N14" s="2" t="str">
        <f t="shared" si="10"/>
        <v/>
      </c>
      <c r="O14" s="2" t="str">
        <f t="shared" si="1"/>
        <v/>
      </c>
      <c r="P14" s="2" t="str">
        <f t="shared" si="1"/>
        <v/>
      </c>
      <c r="Q14" s="2" t="str">
        <f t="shared" si="1"/>
        <v/>
      </c>
      <c r="R14" s="2" t="str">
        <f t="shared" si="1"/>
        <v/>
      </c>
      <c r="S14" s="2" t="str">
        <f t="shared" si="1"/>
        <v/>
      </c>
      <c r="T14" s="2" t="str">
        <f t="shared" si="1"/>
        <v/>
      </c>
      <c r="U14" s="2" t="str">
        <f t="shared" si="1"/>
        <v/>
      </c>
      <c r="V14" s="2" t="str">
        <f t="shared" si="1"/>
        <v/>
      </c>
      <c r="W14" s="2" t="str">
        <f t="shared" si="1"/>
        <v/>
      </c>
      <c r="X14" s="2" t="str">
        <f t="shared" si="1"/>
        <v/>
      </c>
      <c r="Y14" s="2" t="str">
        <f t="shared" si="1"/>
        <v/>
      </c>
      <c r="Z14" s="2" t="str">
        <f t="shared" si="1"/>
        <v/>
      </c>
      <c r="AA14" s="2" t="str">
        <f t="shared" si="1"/>
        <v/>
      </c>
      <c r="AB14" s="2" t="str">
        <f t="shared" si="1"/>
        <v/>
      </c>
      <c r="AC14" s="2" t="str">
        <f t="shared" si="11"/>
        <v/>
      </c>
      <c r="AD14" s="37">
        <v>9.9930000000000006E-4</v>
      </c>
      <c r="AE14" s="1" t="str">
        <f t="shared" si="12"/>
        <v/>
      </c>
      <c r="AF14" s="1" t="str">
        <f t="shared" si="13"/>
        <v/>
      </c>
    </row>
    <row r="15" spans="2:32" ht="24.95" customHeight="1" x14ac:dyDescent="0.25">
      <c r="B15" s="10" t="str">
        <f>IF(cad_pro!C17="","",cad_pro!C17)</f>
        <v/>
      </c>
      <c r="C15" s="11" t="str">
        <f>IF(B15="","",IFERROR(SUM(cad_cf!$D$7:$D$26)/SUM(cad_pro!$D$9:$D$508),0))</f>
        <v/>
      </c>
      <c r="D15" s="11" t="str">
        <f>IF(B15="","",IFERROR(VLOOKUP(B15,cad_pro!$C$9:$E$508,3,FALSE),0))</f>
        <v/>
      </c>
      <c r="E15" s="11" t="str">
        <f t="shared" si="2"/>
        <v/>
      </c>
      <c r="F15" s="108"/>
      <c r="G15" s="11" t="str">
        <f t="shared" si="3"/>
        <v/>
      </c>
      <c r="H15" s="11" t="str">
        <f t="shared" si="4"/>
        <v/>
      </c>
      <c r="I15" s="11" t="str">
        <f t="shared" si="5"/>
        <v/>
      </c>
      <c r="J15" s="11" t="str">
        <f t="shared" si="6"/>
        <v/>
      </c>
      <c r="K15" s="11" t="str">
        <f t="shared" si="7"/>
        <v/>
      </c>
      <c r="L15" s="33" t="str">
        <f t="shared" si="8"/>
        <v/>
      </c>
      <c r="M15" s="2" t="str">
        <f t="shared" si="9"/>
        <v/>
      </c>
      <c r="N15" s="2" t="str">
        <f t="shared" si="10"/>
        <v/>
      </c>
      <c r="O15" s="2" t="str">
        <f t="shared" si="1"/>
        <v/>
      </c>
      <c r="P15" s="2" t="str">
        <f t="shared" si="1"/>
        <v/>
      </c>
      <c r="Q15" s="2" t="str">
        <f t="shared" si="1"/>
        <v/>
      </c>
      <c r="R15" s="2" t="str">
        <f t="shared" si="1"/>
        <v/>
      </c>
      <c r="S15" s="2" t="str">
        <f t="shared" si="1"/>
        <v/>
      </c>
      <c r="T15" s="2" t="str">
        <f t="shared" si="1"/>
        <v/>
      </c>
      <c r="U15" s="2" t="str">
        <f t="shared" si="1"/>
        <v/>
      </c>
      <c r="V15" s="2" t="str">
        <f t="shared" si="1"/>
        <v/>
      </c>
      <c r="W15" s="2" t="str">
        <f t="shared" si="1"/>
        <v/>
      </c>
      <c r="X15" s="2" t="str">
        <f t="shared" si="1"/>
        <v/>
      </c>
      <c r="Y15" s="2" t="str">
        <f t="shared" si="1"/>
        <v/>
      </c>
      <c r="Z15" s="2" t="str">
        <f t="shared" si="1"/>
        <v/>
      </c>
      <c r="AA15" s="2" t="str">
        <f t="shared" si="1"/>
        <v/>
      </c>
      <c r="AB15" s="2" t="str">
        <f t="shared" si="1"/>
        <v/>
      </c>
      <c r="AC15" s="2" t="str">
        <f t="shared" si="11"/>
        <v/>
      </c>
      <c r="AD15" s="37">
        <v>9.992E-4</v>
      </c>
      <c r="AE15" s="1" t="str">
        <f t="shared" si="12"/>
        <v/>
      </c>
      <c r="AF15" s="1" t="str">
        <f t="shared" si="13"/>
        <v/>
      </c>
    </row>
    <row r="16" spans="2:32" ht="24.95" customHeight="1" x14ac:dyDescent="0.25">
      <c r="B16" s="10" t="str">
        <f>IF(cad_pro!C18="","",cad_pro!C18)</f>
        <v/>
      </c>
      <c r="C16" s="11" t="str">
        <f>IF(B16="","",IFERROR(SUM(cad_cf!$D$7:$D$26)/SUM(cad_pro!$D$9:$D$508),0))</f>
        <v/>
      </c>
      <c r="D16" s="11" t="str">
        <f>IF(B16="","",IFERROR(VLOOKUP(B16,cad_pro!$C$9:$E$508,3,FALSE),0))</f>
        <v/>
      </c>
      <c r="E16" s="11" t="str">
        <f t="shared" si="2"/>
        <v/>
      </c>
      <c r="F16" s="108"/>
      <c r="G16" s="11" t="str">
        <f t="shared" si="3"/>
        <v/>
      </c>
      <c r="H16" s="11" t="str">
        <f t="shared" si="4"/>
        <v/>
      </c>
      <c r="I16" s="11" t="str">
        <f t="shared" si="5"/>
        <v/>
      </c>
      <c r="J16" s="11" t="str">
        <f t="shared" si="6"/>
        <v/>
      </c>
      <c r="K16" s="11" t="str">
        <f t="shared" si="7"/>
        <v/>
      </c>
      <c r="L16" s="33" t="str">
        <f t="shared" si="8"/>
        <v/>
      </c>
      <c r="M16" s="2" t="str">
        <f t="shared" si="9"/>
        <v/>
      </c>
      <c r="N16" s="2" t="str">
        <f t="shared" si="10"/>
        <v/>
      </c>
      <c r="O16" s="2" t="str">
        <f t="shared" si="1"/>
        <v/>
      </c>
      <c r="P16" s="2" t="str">
        <f t="shared" si="1"/>
        <v/>
      </c>
      <c r="Q16" s="2" t="str">
        <f t="shared" si="1"/>
        <v/>
      </c>
      <c r="R16" s="2" t="str">
        <f t="shared" si="1"/>
        <v/>
      </c>
      <c r="S16" s="2" t="str">
        <f t="shared" si="1"/>
        <v/>
      </c>
      <c r="T16" s="2" t="str">
        <f t="shared" si="1"/>
        <v/>
      </c>
      <c r="U16" s="2" t="str">
        <f t="shared" si="1"/>
        <v/>
      </c>
      <c r="V16" s="2" t="str">
        <f t="shared" si="1"/>
        <v/>
      </c>
      <c r="W16" s="2" t="str">
        <f t="shared" si="1"/>
        <v/>
      </c>
      <c r="X16" s="2" t="str">
        <f t="shared" si="1"/>
        <v/>
      </c>
      <c r="Y16" s="2" t="str">
        <f t="shared" si="1"/>
        <v/>
      </c>
      <c r="Z16" s="2" t="str">
        <f t="shared" si="1"/>
        <v/>
      </c>
      <c r="AA16" s="2" t="str">
        <f t="shared" si="1"/>
        <v/>
      </c>
      <c r="AB16" s="2" t="str">
        <f t="shared" si="1"/>
        <v/>
      </c>
      <c r="AC16" s="2" t="str">
        <f t="shared" si="11"/>
        <v/>
      </c>
      <c r="AD16" s="37">
        <v>9.9909999999999994E-4</v>
      </c>
      <c r="AE16" s="1" t="str">
        <f t="shared" si="12"/>
        <v/>
      </c>
      <c r="AF16" s="1" t="str">
        <f t="shared" si="13"/>
        <v/>
      </c>
    </row>
    <row r="17" spans="2:32" ht="24.95" customHeight="1" x14ac:dyDescent="0.25">
      <c r="B17" s="10" t="str">
        <f>IF(cad_pro!C19="","",cad_pro!C19)</f>
        <v/>
      </c>
      <c r="C17" s="11" t="str">
        <f>IF(B17="","",IFERROR(SUM(cad_cf!$D$7:$D$26)/SUM(cad_pro!$D$9:$D$508),0))</f>
        <v/>
      </c>
      <c r="D17" s="11" t="str">
        <f>IF(B17="","",IFERROR(VLOOKUP(B17,cad_pro!$C$9:$E$508,3,FALSE),0))</f>
        <v/>
      </c>
      <c r="E17" s="11" t="str">
        <f t="shared" si="2"/>
        <v/>
      </c>
      <c r="F17" s="108"/>
      <c r="G17" s="11" t="str">
        <f t="shared" si="3"/>
        <v/>
      </c>
      <c r="H17" s="11" t="str">
        <f t="shared" si="4"/>
        <v/>
      </c>
      <c r="I17" s="11" t="str">
        <f t="shared" si="5"/>
        <v/>
      </c>
      <c r="J17" s="11" t="str">
        <f t="shared" si="6"/>
        <v/>
      </c>
      <c r="K17" s="11" t="str">
        <f t="shared" si="7"/>
        <v/>
      </c>
      <c r="L17" s="33" t="str">
        <f t="shared" si="8"/>
        <v/>
      </c>
      <c r="M17" s="2" t="str">
        <f t="shared" si="9"/>
        <v/>
      </c>
      <c r="N17" s="2" t="str">
        <f t="shared" si="10"/>
        <v/>
      </c>
      <c r="O17" s="2" t="str">
        <f t="shared" si="1"/>
        <v/>
      </c>
      <c r="P17" s="2" t="str">
        <f t="shared" si="1"/>
        <v/>
      </c>
      <c r="Q17" s="2" t="str">
        <f t="shared" si="1"/>
        <v/>
      </c>
      <c r="R17" s="2" t="str">
        <f t="shared" si="1"/>
        <v/>
      </c>
      <c r="S17" s="2" t="str">
        <f t="shared" si="1"/>
        <v/>
      </c>
      <c r="T17" s="2" t="str">
        <f t="shared" si="1"/>
        <v/>
      </c>
      <c r="U17" s="2" t="str">
        <f t="shared" si="1"/>
        <v/>
      </c>
      <c r="V17" s="2" t="str">
        <f t="shared" si="1"/>
        <v/>
      </c>
      <c r="W17" s="2" t="str">
        <f t="shared" si="1"/>
        <v/>
      </c>
      <c r="X17" s="2" t="str">
        <f t="shared" si="1"/>
        <v/>
      </c>
      <c r="Y17" s="2" t="str">
        <f t="shared" si="1"/>
        <v/>
      </c>
      <c r="Z17" s="2" t="str">
        <f t="shared" si="1"/>
        <v/>
      </c>
      <c r="AA17" s="2" t="str">
        <f t="shared" si="1"/>
        <v/>
      </c>
      <c r="AB17" s="2" t="str">
        <f t="shared" si="1"/>
        <v/>
      </c>
      <c r="AC17" s="2" t="str">
        <f t="shared" si="11"/>
        <v/>
      </c>
      <c r="AD17" s="37">
        <v>9.9899999999999902E-4</v>
      </c>
      <c r="AE17" s="1" t="str">
        <f t="shared" si="12"/>
        <v/>
      </c>
      <c r="AF17" s="1" t="str">
        <f t="shared" si="13"/>
        <v/>
      </c>
    </row>
    <row r="18" spans="2:32" ht="24.95" customHeight="1" x14ac:dyDescent="0.25">
      <c r="B18" s="10" t="str">
        <f>IF(cad_pro!C20="","",cad_pro!C20)</f>
        <v/>
      </c>
      <c r="C18" s="11" t="str">
        <f>IF(B18="","",IFERROR(SUM(cad_cf!$D$7:$D$26)/SUM(cad_pro!$D$9:$D$508),0))</f>
        <v/>
      </c>
      <c r="D18" s="11" t="str">
        <f>IF(B18="","",IFERROR(VLOOKUP(B18,cad_pro!$C$9:$E$508,3,FALSE),0))</f>
        <v/>
      </c>
      <c r="E18" s="11" t="str">
        <f t="shared" si="2"/>
        <v/>
      </c>
      <c r="F18" s="108"/>
      <c r="G18" s="11" t="str">
        <f t="shared" si="3"/>
        <v/>
      </c>
      <c r="H18" s="11" t="str">
        <f t="shared" si="4"/>
        <v/>
      </c>
      <c r="I18" s="11" t="str">
        <f t="shared" si="5"/>
        <v/>
      </c>
      <c r="J18" s="11" t="str">
        <f t="shared" si="6"/>
        <v/>
      </c>
      <c r="K18" s="11" t="str">
        <f t="shared" si="7"/>
        <v/>
      </c>
      <c r="L18" s="33" t="str">
        <f t="shared" si="8"/>
        <v/>
      </c>
      <c r="M18" s="2" t="str">
        <f t="shared" si="9"/>
        <v/>
      </c>
      <c r="N18" s="2" t="str">
        <f t="shared" si="10"/>
        <v/>
      </c>
      <c r="O18" s="2" t="str">
        <f t="shared" si="1"/>
        <v/>
      </c>
      <c r="P18" s="2" t="str">
        <f t="shared" si="1"/>
        <v/>
      </c>
      <c r="Q18" s="2" t="str">
        <f t="shared" si="1"/>
        <v/>
      </c>
      <c r="R18" s="2" t="str">
        <f t="shared" si="1"/>
        <v/>
      </c>
      <c r="S18" s="2" t="str">
        <f t="shared" si="1"/>
        <v/>
      </c>
      <c r="T18" s="2" t="str">
        <f t="shared" si="1"/>
        <v/>
      </c>
      <c r="U18" s="2" t="str">
        <f t="shared" si="1"/>
        <v/>
      </c>
      <c r="V18" s="2" t="str">
        <f t="shared" si="1"/>
        <v/>
      </c>
      <c r="W18" s="2" t="str">
        <f t="shared" si="1"/>
        <v/>
      </c>
      <c r="X18" s="2" t="str">
        <f t="shared" si="1"/>
        <v/>
      </c>
      <c r="Y18" s="2" t="str">
        <f t="shared" si="1"/>
        <v/>
      </c>
      <c r="Z18" s="2" t="str">
        <f t="shared" si="1"/>
        <v/>
      </c>
      <c r="AA18" s="2" t="str">
        <f t="shared" si="1"/>
        <v/>
      </c>
      <c r="AB18" s="2" t="str">
        <f t="shared" si="1"/>
        <v/>
      </c>
      <c r="AC18" s="2" t="str">
        <f t="shared" si="11"/>
        <v/>
      </c>
      <c r="AD18" s="37">
        <v>9.9889999999999896E-4</v>
      </c>
      <c r="AE18" s="1" t="str">
        <f t="shared" si="12"/>
        <v/>
      </c>
      <c r="AF18" s="1" t="str">
        <f t="shared" si="13"/>
        <v/>
      </c>
    </row>
    <row r="19" spans="2:32" ht="24.95" customHeight="1" x14ac:dyDescent="0.25">
      <c r="B19" s="10" t="str">
        <f>IF(cad_pro!C21="","",cad_pro!C21)</f>
        <v/>
      </c>
      <c r="C19" s="11" t="str">
        <f>IF(B19="","",IFERROR(SUM(cad_cf!$D$7:$D$26)/SUM(cad_pro!$D$9:$D$508),0))</f>
        <v/>
      </c>
      <c r="D19" s="11" t="str">
        <f>IF(B19="","",IFERROR(VLOOKUP(B19,cad_pro!$C$9:$E$508,3,FALSE),0))</f>
        <v/>
      </c>
      <c r="E19" s="11" t="str">
        <f t="shared" si="2"/>
        <v/>
      </c>
      <c r="F19" s="108"/>
      <c r="G19" s="11" t="str">
        <f t="shared" si="3"/>
        <v/>
      </c>
      <c r="H19" s="11" t="str">
        <f t="shared" si="4"/>
        <v/>
      </c>
      <c r="I19" s="11" t="str">
        <f t="shared" si="5"/>
        <v/>
      </c>
      <c r="J19" s="11" t="str">
        <f t="shared" si="6"/>
        <v/>
      </c>
      <c r="K19" s="11" t="str">
        <f t="shared" si="7"/>
        <v/>
      </c>
      <c r="L19" s="33" t="str">
        <f t="shared" si="8"/>
        <v/>
      </c>
      <c r="M19" s="2" t="str">
        <f t="shared" si="9"/>
        <v/>
      </c>
      <c r="N19" s="2" t="str">
        <f t="shared" si="10"/>
        <v/>
      </c>
      <c r="O19" s="2" t="str">
        <f t="shared" si="1"/>
        <v/>
      </c>
      <c r="P19" s="2" t="str">
        <f t="shared" si="1"/>
        <v/>
      </c>
      <c r="Q19" s="2" t="str">
        <f t="shared" si="1"/>
        <v/>
      </c>
      <c r="R19" s="2" t="str">
        <f t="shared" si="1"/>
        <v/>
      </c>
      <c r="S19" s="2" t="str">
        <f t="shared" si="1"/>
        <v/>
      </c>
      <c r="T19" s="2" t="str">
        <f t="shared" si="1"/>
        <v/>
      </c>
      <c r="U19" s="2" t="str">
        <f t="shared" si="1"/>
        <v/>
      </c>
      <c r="V19" s="2" t="str">
        <f t="shared" si="1"/>
        <v/>
      </c>
      <c r="W19" s="2" t="str">
        <f t="shared" si="1"/>
        <v/>
      </c>
      <c r="X19" s="2" t="str">
        <f t="shared" si="1"/>
        <v/>
      </c>
      <c r="Y19" s="2" t="str">
        <f t="shared" si="1"/>
        <v/>
      </c>
      <c r="Z19" s="2" t="str">
        <f t="shared" si="1"/>
        <v/>
      </c>
      <c r="AA19" s="2" t="str">
        <f t="shared" si="1"/>
        <v/>
      </c>
      <c r="AB19" s="2" t="str">
        <f t="shared" si="1"/>
        <v/>
      </c>
      <c r="AC19" s="2" t="str">
        <f t="shared" si="11"/>
        <v/>
      </c>
      <c r="AD19" s="37">
        <v>9.9879999999999891E-4</v>
      </c>
      <c r="AE19" s="1" t="str">
        <f t="shared" si="12"/>
        <v/>
      </c>
      <c r="AF19" s="1" t="str">
        <f t="shared" si="13"/>
        <v/>
      </c>
    </row>
    <row r="20" spans="2:32" ht="24.95" customHeight="1" x14ac:dyDescent="0.25">
      <c r="B20" s="10" t="str">
        <f>IF(cad_pro!C22="","",cad_pro!C22)</f>
        <v/>
      </c>
      <c r="C20" s="11" t="str">
        <f>IF(B20="","",IFERROR(SUM(cad_cf!$D$7:$D$26)/SUM(cad_pro!$D$9:$D$508),0))</f>
        <v/>
      </c>
      <c r="D20" s="11" t="str">
        <f>IF(B20="","",IFERROR(VLOOKUP(B20,cad_pro!$C$9:$E$508,3,FALSE),0))</f>
        <v/>
      </c>
      <c r="E20" s="11" t="str">
        <f t="shared" si="2"/>
        <v/>
      </c>
      <c r="F20" s="108"/>
      <c r="G20" s="11" t="str">
        <f t="shared" si="3"/>
        <v/>
      </c>
      <c r="H20" s="11" t="str">
        <f t="shared" si="4"/>
        <v/>
      </c>
      <c r="I20" s="11" t="str">
        <f t="shared" si="5"/>
        <v/>
      </c>
      <c r="J20" s="11" t="str">
        <f t="shared" si="6"/>
        <v/>
      </c>
      <c r="K20" s="11" t="str">
        <f t="shared" si="7"/>
        <v/>
      </c>
      <c r="L20" s="33" t="str">
        <f t="shared" si="8"/>
        <v/>
      </c>
      <c r="M20" s="2" t="str">
        <f t="shared" si="9"/>
        <v/>
      </c>
      <c r="N20" s="2" t="str">
        <f t="shared" si="10"/>
        <v/>
      </c>
      <c r="O20" s="2" t="str">
        <f t="shared" si="1"/>
        <v/>
      </c>
      <c r="P20" s="2" t="str">
        <f t="shared" si="1"/>
        <v/>
      </c>
      <c r="Q20" s="2" t="str">
        <f t="shared" si="1"/>
        <v/>
      </c>
      <c r="R20" s="2" t="str">
        <f t="shared" si="1"/>
        <v/>
      </c>
      <c r="S20" s="2" t="str">
        <f t="shared" si="1"/>
        <v/>
      </c>
      <c r="T20" s="2" t="str">
        <f t="shared" si="1"/>
        <v/>
      </c>
      <c r="U20" s="2" t="str">
        <f t="shared" si="1"/>
        <v/>
      </c>
      <c r="V20" s="2" t="str">
        <f t="shared" si="1"/>
        <v/>
      </c>
      <c r="W20" s="2" t="str">
        <f t="shared" si="1"/>
        <v/>
      </c>
      <c r="X20" s="2" t="str">
        <f t="shared" si="1"/>
        <v/>
      </c>
      <c r="Y20" s="2" t="str">
        <f t="shared" si="1"/>
        <v/>
      </c>
      <c r="Z20" s="2" t="str">
        <f t="shared" si="1"/>
        <v/>
      </c>
      <c r="AA20" s="2" t="str">
        <f t="shared" si="1"/>
        <v/>
      </c>
      <c r="AB20" s="2" t="str">
        <f t="shared" si="1"/>
        <v/>
      </c>
      <c r="AC20" s="2" t="str">
        <f t="shared" si="11"/>
        <v/>
      </c>
      <c r="AD20" s="37">
        <v>9.9869999999999907E-4</v>
      </c>
      <c r="AE20" s="1" t="str">
        <f t="shared" si="12"/>
        <v/>
      </c>
      <c r="AF20" s="1" t="str">
        <f t="shared" si="13"/>
        <v/>
      </c>
    </row>
    <row r="21" spans="2:32" ht="24.95" customHeight="1" x14ac:dyDescent="0.25">
      <c r="B21" s="10" t="str">
        <f>IF(cad_pro!C23="","",cad_pro!C23)</f>
        <v/>
      </c>
      <c r="C21" s="11" t="str">
        <f>IF(B21="","",IFERROR(SUM(cad_cf!$D$7:$D$26)/SUM(cad_pro!$D$9:$D$508),0))</f>
        <v/>
      </c>
      <c r="D21" s="11" t="str">
        <f>IF(B21="","",IFERROR(VLOOKUP(B21,cad_pro!$C$9:$E$508,3,FALSE),0))</f>
        <v/>
      </c>
      <c r="E21" s="11" t="str">
        <f t="shared" si="2"/>
        <v/>
      </c>
      <c r="F21" s="108"/>
      <c r="G21" s="11" t="str">
        <f t="shared" si="3"/>
        <v/>
      </c>
      <c r="H21" s="11" t="str">
        <f t="shared" si="4"/>
        <v/>
      </c>
      <c r="I21" s="11" t="str">
        <f t="shared" si="5"/>
        <v/>
      </c>
      <c r="J21" s="11" t="str">
        <f t="shared" si="6"/>
        <v/>
      </c>
      <c r="K21" s="11" t="str">
        <f t="shared" si="7"/>
        <v/>
      </c>
      <c r="L21" s="33" t="str">
        <f t="shared" si="8"/>
        <v/>
      </c>
      <c r="M21" s="2" t="str">
        <f t="shared" si="9"/>
        <v/>
      </c>
      <c r="N21" s="2" t="str">
        <f t="shared" si="10"/>
        <v/>
      </c>
      <c r="O21" s="2" t="str">
        <f t="shared" si="1"/>
        <v/>
      </c>
      <c r="P21" s="2" t="str">
        <f t="shared" si="1"/>
        <v/>
      </c>
      <c r="Q21" s="2" t="str">
        <f t="shared" si="1"/>
        <v/>
      </c>
      <c r="R21" s="2" t="str">
        <f t="shared" si="1"/>
        <v/>
      </c>
      <c r="S21" s="2" t="str">
        <f t="shared" si="1"/>
        <v/>
      </c>
      <c r="T21" s="2" t="str">
        <f t="shared" si="1"/>
        <v/>
      </c>
      <c r="U21" s="2" t="str">
        <f t="shared" si="1"/>
        <v/>
      </c>
      <c r="V21" s="2" t="str">
        <f t="shared" si="1"/>
        <v/>
      </c>
      <c r="W21" s="2" t="str">
        <f t="shared" si="1"/>
        <v/>
      </c>
      <c r="X21" s="2" t="str">
        <f t="shared" si="1"/>
        <v/>
      </c>
      <c r="Y21" s="2" t="str">
        <f t="shared" si="1"/>
        <v/>
      </c>
      <c r="Z21" s="2" t="str">
        <f t="shared" si="1"/>
        <v/>
      </c>
      <c r="AA21" s="2" t="str">
        <f t="shared" si="1"/>
        <v/>
      </c>
      <c r="AB21" s="2" t="str">
        <f t="shared" si="1"/>
        <v/>
      </c>
      <c r="AC21" s="2" t="str">
        <f t="shared" si="11"/>
        <v/>
      </c>
      <c r="AD21" s="37">
        <v>9.9859999999999901E-4</v>
      </c>
      <c r="AE21" s="1" t="str">
        <f t="shared" si="12"/>
        <v/>
      </c>
      <c r="AF21" s="1" t="str">
        <f t="shared" si="13"/>
        <v/>
      </c>
    </row>
    <row r="22" spans="2:32" ht="24.95" customHeight="1" x14ac:dyDescent="0.25">
      <c r="B22" s="10" t="str">
        <f>IF(cad_pro!C24="","",cad_pro!C24)</f>
        <v/>
      </c>
      <c r="C22" s="11" t="str">
        <f>IF(B22="","",IFERROR(SUM(cad_cf!$D$7:$D$26)/SUM(cad_pro!$D$9:$D$508),0))</f>
        <v/>
      </c>
      <c r="D22" s="11" t="str">
        <f>IF(B22="","",IFERROR(VLOOKUP(B22,cad_pro!$C$9:$E$508,3,FALSE),0))</f>
        <v/>
      </c>
      <c r="E22" s="11" t="str">
        <f t="shared" si="2"/>
        <v/>
      </c>
      <c r="F22" s="108"/>
      <c r="G22" s="11" t="str">
        <f t="shared" si="3"/>
        <v/>
      </c>
      <c r="H22" s="11" t="str">
        <f t="shared" si="4"/>
        <v/>
      </c>
      <c r="I22" s="11" t="str">
        <f t="shared" si="5"/>
        <v/>
      </c>
      <c r="J22" s="11" t="str">
        <f t="shared" si="6"/>
        <v/>
      </c>
      <c r="K22" s="11" t="str">
        <f t="shared" si="7"/>
        <v/>
      </c>
      <c r="L22" s="33" t="str">
        <f t="shared" si="8"/>
        <v/>
      </c>
      <c r="M22" s="2" t="str">
        <f t="shared" si="9"/>
        <v/>
      </c>
      <c r="N22" s="2" t="str">
        <f t="shared" si="10"/>
        <v/>
      </c>
      <c r="O22" s="2" t="str">
        <f t="shared" si="1"/>
        <v/>
      </c>
      <c r="P22" s="2" t="str">
        <f t="shared" si="1"/>
        <v/>
      </c>
      <c r="Q22" s="2" t="str">
        <f t="shared" si="1"/>
        <v/>
      </c>
      <c r="R22" s="2" t="str">
        <f t="shared" si="1"/>
        <v/>
      </c>
      <c r="S22" s="2" t="str">
        <f t="shared" si="1"/>
        <v/>
      </c>
      <c r="T22" s="2" t="str">
        <f t="shared" si="1"/>
        <v/>
      </c>
      <c r="U22" s="2" t="str">
        <f t="shared" si="1"/>
        <v/>
      </c>
      <c r="V22" s="2" t="str">
        <f t="shared" si="1"/>
        <v/>
      </c>
      <c r="W22" s="2" t="str">
        <f t="shared" si="1"/>
        <v/>
      </c>
      <c r="X22" s="2" t="str">
        <f t="shared" si="1"/>
        <v/>
      </c>
      <c r="Y22" s="2" t="str">
        <f t="shared" si="1"/>
        <v/>
      </c>
      <c r="Z22" s="2" t="str">
        <f t="shared" si="1"/>
        <v/>
      </c>
      <c r="AA22" s="2" t="str">
        <f t="shared" si="1"/>
        <v/>
      </c>
      <c r="AB22" s="2" t="str">
        <f t="shared" si="1"/>
        <v/>
      </c>
      <c r="AC22" s="2" t="str">
        <f t="shared" si="11"/>
        <v/>
      </c>
      <c r="AD22" s="37">
        <v>9.9849999999999895E-4</v>
      </c>
      <c r="AE22" s="1" t="str">
        <f t="shared" si="12"/>
        <v/>
      </c>
      <c r="AF22" s="1" t="str">
        <f t="shared" si="13"/>
        <v/>
      </c>
    </row>
    <row r="23" spans="2:32" ht="24.95" customHeight="1" x14ac:dyDescent="0.25">
      <c r="B23" s="10" t="str">
        <f>IF(cad_pro!C25="","",cad_pro!C25)</f>
        <v/>
      </c>
      <c r="C23" s="11" t="str">
        <f>IF(B23="","",IFERROR(SUM(cad_cf!$D$7:$D$26)/SUM(cad_pro!$D$9:$D$508),0))</f>
        <v/>
      </c>
      <c r="D23" s="11" t="str">
        <f>IF(B23="","",IFERROR(VLOOKUP(B23,cad_pro!$C$9:$E$508,3,FALSE),0))</f>
        <v/>
      </c>
      <c r="E23" s="11" t="str">
        <f t="shared" si="2"/>
        <v/>
      </c>
      <c r="F23" s="108"/>
      <c r="G23" s="11" t="str">
        <f t="shared" si="3"/>
        <v/>
      </c>
      <c r="H23" s="11" t="str">
        <f t="shared" si="4"/>
        <v/>
      </c>
      <c r="I23" s="11" t="str">
        <f t="shared" si="5"/>
        <v/>
      </c>
      <c r="J23" s="11" t="str">
        <f t="shared" si="6"/>
        <v/>
      </c>
      <c r="K23" s="11" t="str">
        <f t="shared" si="7"/>
        <v/>
      </c>
      <c r="L23" s="33" t="str">
        <f t="shared" si="8"/>
        <v/>
      </c>
      <c r="M23" s="2" t="str">
        <f t="shared" si="9"/>
        <v/>
      </c>
      <c r="N23" s="2" t="str">
        <f t="shared" si="10"/>
        <v/>
      </c>
      <c r="O23" s="2" t="str">
        <f t="shared" si="10"/>
        <v/>
      </c>
      <c r="P23" s="2" t="str">
        <f t="shared" si="10"/>
        <v/>
      </c>
      <c r="Q23" s="2" t="str">
        <f t="shared" si="10"/>
        <v/>
      </c>
      <c r="R23" s="2" t="str">
        <f t="shared" si="10"/>
        <v/>
      </c>
      <c r="S23" s="2" t="str">
        <f t="shared" si="10"/>
        <v/>
      </c>
      <c r="T23" s="2" t="str">
        <f t="shared" si="10"/>
        <v/>
      </c>
      <c r="U23" s="2" t="str">
        <f t="shared" si="10"/>
        <v/>
      </c>
      <c r="V23" s="2" t="str">
        <f t="shared" si="10"/>
        <v/>
      </c>
      <c r="W23" s="2" t="str">
        <f t="shared" si="10"/>
        <v/>
      </c>
      <c r="X23" s="2" t="str">
        <f t="shared" si="10"/>
        <v/>
      </c>
      <c r="Y23" s="2" t="str">
        <f t="shared" si="10"/>
        <v/>
      </c>
      <c r="Z23" s="2" t="str">
        <f t="shared" si="10"/>
        <v/>
      </c>
      <c r="AA23" s="2" t="str">
        <f t="shared" si="10"/>
        <v/>
      </c>
      <c r="AB23" s="2" t="str">
        <f t="shared" si="10"/>
        <v/>
      </c>
      <c r="AC23" s="2" t="str">
        <f t="shared" si="11"/>
        <v/>
      </c>
      <c r="AD23" s="37">
        <v>9.983999999999989E-4</v>
      </c>
      <c r="AE23" s="1" t="str">
        <f t="shared" si="12"/>
        <v/>
      </c>
      <c r="AF23" s="1" t="str">
        <f t="shared" si="13"/>
        <v/>
      </c>
    </row>
    <row r="24" spans="2:32" ht="24.95" customHeight="1" x14ac:dyDescent="0.25">
      <c r="B24" s="10" t="str">
        <f>IF(cad_pro!C26="","",cad_pro!C26)</f>
        <v/>
      </c>
      <c r="C24" s="11" t="str">
        <f>IF(B24="","",IFERROR(SUM(cad_cf!$D$7:$D$26)/SUM(cad_pro!$D$9:$D$508),0))</f>
        <v/>
      </c>
      <c r="D24" s="11" t="str">
        <f>IF(B24="","",IFERROR(VLOOKUP(B24,cad_pro!$C$9:$E$508,3,FALSE),0))</f>
        <v/>
      </c>
      <c r="E24" s="11" t="str">
        <f t="shared" si="2"/>
        <v/>
      </c>
      <c r="F24" s="108"/>
      <c r="G24" s="11" t="str">
        <f t="shared" si="3"/>
        <v/>
      </c>
      <c r="H24" s="11" t="str">
        <f t="shared" si="4"/>
        <v/>
      </c>
      <c r="I24" s="11" t="str">
        <f t="shared" si="5"/>
        <v/>
      </c>
      <c r="J24" s="11" t="str">
        <f t="shared" si="6"/>
        <v/>
      </c>
      <c r="K24" s="11" t="str">
        <f t="shared" si="7"/>
        <v/>
      </c>
      <c r="L24" s="33" t="str">
        <f t="shared" si="8"/>
        <v/>
      </c>
      <c r="M24" s="2" t="str">
        <f t="shared" si="9"/>
        <v/>
      </c>
      <c r="N24" s="2" t="str">
        <f t="shared" si="10"/>
        <v/>
      </c>
      <c r="O24" s="2" t="str">
        <f t="shared" si="10"/>
        <v/>
      </c>
      <c r="P24" s="2" t="str">
        <f t="shared" si="10"/>
        <v/>
      </c>
      <c r="Q24" s="2" t="str">
        <f t="shared" si="10"/>
        <v/>
      </c>
      <c r="R24" s="2" t="str">
        <f t="shared" si="10"/>
        <v/>
      </c>
      <c r="S24" s="2" t="str">
        <f t="shared" si="10"/>
        <v/>
      </c>
      <c r="T24" s="2" t="str">
        <f t="shared" si="10"/>
        <v/>
      </c>
      <c r="U24" s="2" t="str">
        <f t="shared" si="10"/>
        <v/>
      </c>
      <c r="V24" s="2" t="str">
        <f t="shared" si="10"/>
        <v/>
      </c>
      <c r="W24" s="2" t="str">
        <f t="shared" si="10"/>
        <v/>
      </c>
      <c r="X24" s="2" t="str">
        <f t="shared" si="10"/>
        <v/>
      </c>
      <c r="Y24" s="2" t="str">
        <f t="shared" si="10"/>
        <v/>
      </c>
      <c r="Z24" s="2" t="str">
        <f t="shared" si="10"/>
        <v/>
      </c>
      <c r="AA24" s="2" t="str">
        <f t="shared" si="10"/>
        <v/>
      </c>
      <c r="AB24" s="2" t="str">
        <f t="shared" si="10"/>
        <v/>
      </c>
      <c r="AC24" s="2" t="str">
        <f t="shared" si="11"/>
        <v/>
      </c>
      <c r="AD24" s="37">
        <v>9.9829999999999906E-4</v>
      </c>
      <c r="AE24" s="1" t="str">
        <f t="shared" si="12"/>
        <v/>
      </c>
      <c r="AF24" s="1" t="str">
        <f t="shared" si="13"/>
        <v/>
      </c>
    </row>
    <row r="25" spans="2:32" ht="24.95" customHeight="1" x14ac:dyDescent="0.25">
      <c r="B25" s="10" t="str">
        <f>IF(cad_pro!C27="","",cad_pro!C27)</f>
        <v/>
      </c>
      <c r="C25" s="11" t="str">
        <f>IF(B25="","",IFERROR(SUM(cad_cf!$D$7:$D$26)/SUM(cad_pro!$D$9:$D$508),0))</f>
        <v/>
      </c>
      <c r="D25" s="11" t="str">
        <f>IF(B25="","",IFERROR(VLOOKUP(B25,cad_pro!$C$9:$E$508,3,FALSE),0))</f>
        <v/>
      </c>
      <c r="E25" s="11" t="str">
        <f t="shared" si="2"/>
        <v/>
      </c>
      <c r="F25" s="108"/>
      <c r="G25" s="11" t="str">
        <f t="shared" si="3"/>
        <v/>
      </c>
      <c r="H25" s="11" t="str">
        <f t="shared" si="4"/>
        <v/>
      </c>
      <c r="I25" s="11" t="str">
        <f t="shared" si="5"/>
        <v/>
      </c>
      <c r="J25" s="11" t="str">
        <f t="shared" si="6"/>
        <v/>
      </c>
      <c r="K25" s="11" t="str">
        <f t="shared" si="7"/>
        <v/>
      </c>
      <c r="L25" s="33" t="str">
        <f t="shared" si="8"/>
        <v/>
      </c>
      <c r="M25" s="2" t="str">
        <f t="shared" si="9"/>
        <v/>
      </c>
      <c r="N25" s="2" t="str">
        <f t="shared" si="10"/>
        <v/>
      </c>
      <c r="O25" s="2" t="str">
        <f t="shared" si="10"/>
        <v/>
      </c>
      <c r="P25" s="2" t="str">
        <f t="shared" si="10"/>
        <v/>
      </c>
      <c r="Q25" s="2" t="str">
        <f t="shared" si="10"/>
        <v/>
      </c>
      <c r="R25" s="2" t="str">
        <f t="shared" si="10"/>
        <v/>
      </c>
      <c r="S25" s="2" t="str">
        <f t="shared" si="10"/>
        <v/>
      </c>
      <c r="T25" s="2" t="str">
        <f t="shared" si="10"/>
        <v/>
      </c>
      <c r="U25" s="2" t="str">
        <f t="shared" si="10"/>
        <v/>
      </c>
      <c r="V25" s="2" t="str">
        <f t="shared" si="10"/>
        <v/>
      </c>
      <c r="W25" s="2" t="str">
        <f t="shared" si="10"/>
        <v/>
      </c>
      <c r="X25" s="2" t="str">
        <f t="shared" si="10"/>
        <v/>
      </c>
      <c r="Y25" s="2" t="str">
        <f t="shared" si="10"/>
        <v/>
      </c>
      <c r="Z25" s="2" t="str">
        <f t="shared" si="10"/>
        <v/>
      </c>
      <c r="AA25" s="2" t="str">
        <f t="shared" si="10"/>
        <v/>
      </c>
      <c r="AB25" s="2" t="str">
        <f t="shared" si="10"/>
        <v/>
      </c>
      <c r="AC25" s="2" t="str">
        <f t="shared" si="11"/>
        <v/>
      </c>
      <c r="AD25" s="37">
        <v>9.98199999999999E-4</v>
      </c>
      <c r="AE25" s="1" t="str">
        <f t="shared" si="12"/>
        <v/>
      </c>
      <c r="AF25" s="1" t="str">
        <f t="shared" si="13"/>
        <v/>
      </c>
    </row>
    <row r="26" spans="2:32" ht="24.95" customHeight="1" x14ac:dyDescent="0.25">
      <c r="B26" s="10" t="str">
        <f>IF(cad_pro!C28="","",cad_pro!C28)</f>
        <v/>
      </c>
      <c r="C26" s="11" t="str">
        <f>IF(B26="","",IFERROR(SUM(cad_cf!$D$7:$D$26)/SUM(cad_pro!$D$9:$D$508),0))</f>
        <v/>
      </c>
      <c r="D26" s="11" t="str">
        <f>IF(B26="","",IFERROR(VLOOKUP(B26,cad_pro!$C$9:$E$508,3,FALSE),0))</f>
        <v/>
      </c>
      <c r="E26" s="11" t="str">
        <f t="shared" si="2"/>
        <v/>
      </c>
      <c r="F26" s="108"/>
      <c r="G26" s="11" t="str">
        <f t="shared" si="3"/>
        <v/>
      </c>
      <c r="H26" s="11" t="str">
        <f t="shared" si="4"/>
        <v/>
      </c>
      <c r="I26" s="11" t="str">
        <f t="shared" si="5"/>
        <v/>
      </c>
      <c r="J26" s="11" t="str">
        <f t="shared" si="6"/>
        <v/>
      </c>
      <c r="K26" s="11" t="str">
        <f t="shared" si="7"/>
        <v/>
      </c>
      <c r="L26" s="33" t="str">
        <f t="shared" si="8"/>
        <v/>
      </c>
      <c r="M26" s="2" t="str">
        <f t="shared" si="9"/>
        <v/>
      </c>
      <c r="N26" s="2" t="str">
        <f t="shared" si="10"/>
        <v/>
      </c>
      <c r="O26" s="2" t="str">
        <f t="shared" si="10"/>
        <v/>
      </c>
      <c r="P26" s="2" t="str">
        <f t="shared" si="10"/>
        <v/>
      </c>
      <c r="Q26" s="2" t="str">
        <f t="shared" si="10"/>
        <v/>
      </c>
      <c r="R26" s="2" t="str">
        <f t="shared" si="10"/>
        <v/>
      </c>
      <c r="S26" s="2" t="str">
        <f t="shared" si="10"/>
        <v/>
      </c>
      <c r="T26" s="2" t="str">
        <f t="shared" si="10"/>
        <v/>
      </c>
      <c r="U26" s="2" t="str">
        <f t="shared" si="10"/>
        <v/>
      </c>
      <c r="V26" s="2" t="str">
        <f t="shared" si="10"/>
        <v/>
      </c>
      <c r="W26" s="2" t="str">
        <f t="shared" si="10"/>
        <v/>
      </c>
      <c r="X26" s="2" t="str">
        <f t="shared" si="10"/>
        <v/>
      </c>
      <c r="Y26" s="2" t="str">
        <f t="shared" si="10"/>
        <v/>
      </c>
      <c r="Z26" s="2" t="str">
        <f t="shared" si="10"/>
        <v/>
      </c>
      <c r="AA26" s="2" t="str">
        <f t="shared" si="10"/>
        <v/>
      </c>
      <c r="AB26" s="2" t="str">
        <f t="shared" si="10"/>
        <v/>
      </c>
      <c r="AC26" s="2" t="str">
        <f t="shared" si="11"/>
        <v/>
      </c>
      <c r="AD26" s="37">
        <v>9.9809999999999894E-4</v>
      </c>
      <c r="AE26" s="1" t="str">
        <f t="shared" si="12"/>
        <v/>
      </c>
      <c r="AF26" s="1" t="str">
        <f t="shared" si="13"/>
        <v/>
      </c>
    </row>
    <row r="27" spans="2:32" ht="24.95" customHeight="1" x14ac:dyDescent="0.25">
      <c r="B27" s="10" t="str">
        <f>IF(cad_pro!C29="","",cad_pro!C29)</f>
        <v/>
      </c>
      <c r="C27" s="11" t="str">
        <f>IF(B27="","",IFERROR(SUM(cad_cf!$D$7:$D$26)/SUM(cad_pro!$D$9:$D$508),0))</f>
        <v/>
      </c>
      <c r="D27" s="11" t="str">
        <f>IF(B27="","",IFERROR(VLOOKUP(B27,cad_pro!$C$9:$E$508,3,FALSE),0))</f>
        <v/>
      </c>
      <c r="E27" s="11" t="str">
        <f t="shared" si="2"/>
        <v/>
      </c>
      <c r="F27" s="108"/>
      <c r="G27" s="11" t="str">
        <f t="shared" si="3"/>
        <v/>
      </c>
      <c r="H27" s="11" t="str">
        <f t="shared" si="4"/>
        <v/>
      </c>
      <c r="I27" s="11" t="str">
        <f t="shared" si="5"/>
        <v/>
      </c>
      <c r="J27" s="11" t="str">
        <f t="shared" si="6"/>
        <v/>
      </c>
      <c r="K27" s="11" t="str">
        <f t="shared" si="7"/>
        <v/>
      </c>
      <c r="L27" s="33" t="str">
        <f t="shared" si="8"/>
        <v/>
      </c>
      <c r="M27" s="2" t="str">
        <f t="shared" si="9"/>
        <v/>
      </c>
      <c r="N27" s="2" t="str">
        <f t="shared" si="10"/>
        <v/>
      </c>
      <c r="O27" s="2" t="str">
        <f t="shared" si="10"/>
        <v/>
      </c>
      <c r="P27" s="2" t="str">
        <f t="shared" si="10"/>
        <v/>
      </c>
      <c r="Q27" s="2" t="str">
        <f t="shared" si="10"/>
        <v/>
      </c>
      <c r="R27" s="2" t="str">
        <f t="shared" si="10"/>
        <v/>
      </c>
      <c r="S27" s="2" t="str">
        <f t="shared" si="10"/>
        <v/>
      </c>
      <c r="T27" s="2" t="str">
        <f t="shared" si="10"/>
        <v/>
      </c>
      <c r="U27" s="2" t="str">
        <f t="shared" si="10"/>
        <v/>
      </c>
      <c r="V27" s="2" t="str">
        <f t="shared" si="10"/>
        <v/>
      </c>
      <c r="W27" s="2" t="str">
        <f t="shared" si="10"/>
        <v/>
      </c>
      <c r="X27" s="2" t="str">
        <f t="shared" si="10"/>
        <v/>
      </c>
      <c r="Y27" s="2" t="str">
        <f t="shared" si="10"/>
        <v/>
      </c>
      <c r="Z27" s="2" t="str">
        <f t="shared" si="10"/>
        <v/>
      </c>
      <c r="AA27" s="2" t="str">
        <f t="shared" si="10"/>
        <v/>
      </c>
      <c r="AB27" s="2" t="str">
        <f t="shared" si="10"/>
        <v/>
      </c>
      <c r="AC27" s="2" t="str">
        <f t="shared" si="11"/>
        <v/>
      </c>
      <c r="AD27" s="37">
        <v>9.979999999999991E-4</v>
      </c>
      <c r="AE27" s="1" t="str">
        <f t="shared" si="12"/>
        <v/>
      </c>
      <c r="AF27" s="1" t="str">
        <f t="shared" si="13"/>
        <v/>
      </c>
    </row>
    <row r="28" spans="2:32" ht="24.95" customHeight="1" x14ac:dyDescent="0.25">
      <c r="B28" s="10" t="str">
        <f>IF(cad_pro!C30="","",cad_pro!C30)</f>
        <v/>
      </c>
      <c r="C28" s="11" t="str">
        <f>IF(B28="","",IFERROR(SUM(cad_cf!$D$7:$D$26)/SUM(cad_pro!$D$9:$D$508),0))</f>
        <v/>
      </c>
      <c r="D28" s="11" t="str">
        <f>IF(B28="","",IFERROR(VLOOKUP(B28,cad_pro!$C$9:$E$508,3,FALSE),0))</f>
        <v/>
      </c>
      <c r="E28" s="11" t="str">
        <f t="shared" si="2"/>
        <v/>
      </c>
      <c r="F28" s="108"/>
      <c r="G28" s="11" t="str">
        <f t="shared" si="3"/>
        <v/>
      </c>
      <c r="H28" s="11" t="str">
        <f t="shared" si="4"/>
        <v/>
      </c>
      <c r="I28" s="11" t="str">
        <f t="shared" si="5"/>
        <v/>
      </c>
      <c r="J28" s="11" t="str">
        <f t="shared" si="6"/>
        <v/>
      </c>
      <c r="K28" s="11" t="str">
        <f t="shared" si="7"/>
        <v/>
      </c>
      <c r="L28" s="33" t="str">
        <f t="shared" si="8"/>
        <v/>
      </c>
      <c r="M28" s="2" t="str">
        <f t="shared" si="9"/>
        <v/>
      </c>
      <c r="N28" s="2" t="str">
        <f t="shared" si="10"/>
        <v/>
      </c>
      <c r="O28" s="2" t="str">
        <f t="shared" si="10"/>
        <v/>
      </c>
      <c r="P28" s="2" t="str">
        <f t="shared" si="10"/>
        <v/>
      </c>
      <c r="Q28" s="2" t="str">
        <f t="shared" si="10"/>
        <v/>
      </c>
      <c r="R28" s="2" t="str">
        <f t="shared" si="10"/>
        <v/>
      </c>
      <c r="S28" s="2" t="str">
        <f t="shared" si="10"/>
        <v/>
      </c>
      <c r="T28" s="2" t="str">
        <f t="shared" si="10"/>
        <v/>
      </c>
      <c r="U28" s="2" t="str">
        <f t="shared" si="10"/>
        <v/>
      </c>
      <c r="V28" s="2" t="str">
        <f t="shared" si="10"/>
        <v/>
      </c>
      <c r="W28" s="2" t="str">
        <f t="shared" si="10"/>
        <v/>
      </c>
      <c r="X28" s="2" t="str">
        <f t="shared" si="10"/>
        <v/>
      </c>
      <c r="Y28" s="2" t="str">
        <f t="shared" si="10"/>
        <v/>
      </c>
      <c r="Z28" s="2" t="str">
        <f t="shared" si="10"/>
        <v/>
      </c>
      <c r="AA28" s="2" t="str">
        <f t="shared" si="10"/>
        <v/>
      </c>
      <c r="AB28" s="2" t="str">
        <f t="shared" si="10"/>
        <v/>
      </c>
      <c r="AC28" s="2" t="str">
        <f t="shared" si="11"/>
        <v/>
      </c>
      <c r="AD28" s="37">
        <v>9.9789999999999905E-4</v>
      </c>
      <c r="AE28" s="1" t="str">
        <f t="shared" si="12"/>
        <v/>
      </c>
      <c r="AF28" s="1" t="str">
        <f t="shared" si="13"/>
        <v/>
      </c>
    </row>
    <row r="29" spans="2:32" ht="24.95" customHeight="1" x14ac:dyDescent="0.25">
      <c r="B29" s="10" t="str">
        <f>IF(cad_pro!C31="","",cad_pro!C31)</f>
        <v/>
      </c>
      <c r="C29" s="11" t="str">
        <f>IF(B29="","",IFERROR(SUM(cad_cf!$D$7:$D$26)/SUM(cad_pro!$D$9:$D$508),0))</f>
        <v/>
      </c>
      <c r="D29" s="11" t="str">
        <f>IF(B29="","",IFERROR(VLOOKUP(B29,cad_pro!$C$9:$E$508,3,FALSE),0))</f>
        <v/>
      </c>
      <c r="E29" s="11" t="str">
        <f t="shared" si="2"/>
        <v/>
      </c>
      <c r="F29" s="108"/>
      <c r="G29" s="11" t="str">
        <f t="shared" si="3"/>
        <v/>
      </c>
      <c r="H29" s="11" t="str">
        <f t="shared" si="4"/>
        <v/>
      </c>
      <c r="I29" s="11" t="str">
        <f t="shared" si="5"/>
        <v/>
      </c>
      <c r="J29" s="11" t="str">
        <f t="shared" si="6"/>
        <v/>
      </c>
      <c r="K29" s="11" t="str">
        <f t="shared" si="7"/>
        <v/>
      </c>
      <c r="L29" s="33" t="str">
        <f t="shared" si="8"/>
        <v/>
      </c>
      <c r="M29" s="2" t="str">
        <f t="shared" si="9"/>
        <v/>
      </c>
      <c r="N29" s="2" t="str">
        <f t="shared" si="10"/>
        <v/>
      </c>
      <c r="O29" s="2" t="str">
        <f t="shared" si="10"/>
        <v/>
      </c>
      <c r="P29" s="2" t="str">
        <f t="shared" si="10"/>
        <v/>
      </c>
      <c r="Q29" s="2" t="str">
        <f t="shared" si="10"/>
        <v/>
      </c>
      <c r="R29" s="2" t="str">
        <f t="shared" si="10"/>
        <v/>
      </c>
      <c r="S29" s="2" t="str">
        <f t="shared" si="10"/>
        <v/>
      </c>
      <c r="T29" s="2" t="str">
        <f t="shared" si="10"/>
        <v/>
      </c>
      <c r="U29" s="2" t="str">
        <f t="shared" si="10"/>
        <v/>
      </c>
      <c r="V29" s="2" t="str">
        <f t="shared" si="10"/>
        <v/>
      </c>
      <c r="W29" s="2" t="str">
        <f t="shared" si="10"/>
        <v/>
      </c>
      <c r="X29" s="2" t="str">
        <f t="shared" si="10"/>
        <v/>
      </c>
      <c r="Y29" s="2" t="str">
        <f t="shared" si="10"/>
        <v/>
      </c>
      <c r="Z29" s="2" t="str">
        <f t="shared" si="10"/>
        <v/>
      </c>
      <c r="AA29" s="2" t="str">
        <f t="shared" si="10"/>
        <v/>
      </c>
      <c r="AB29" s="2" t="str">
        <f t="shared" si="10"/>
        <v/>
      </c>
      <c r="AC29" s="2" t="str">
        <f t="shared" si="11"/>
        <v/>
      </c>
      <c r="AD29" s="37">
        <v>9.9779999999999899E-4</v>
      </c>
      <c r="AE29" s="1" t="str">
        <f t="shared" si="12"/>
        <v/>
      </c>
      <c r="AF29" s="1" t="str">
        <f t="shared" si="13"/>
        <v/>
      </c>
    </row>
    <row r="30" spans="2:32" ht="24.95" customHeight="1" x14ac:dyDescent="0.25">
      <c r="B30" s="10" t="str">
        <f>IF(cad_pro!C32="","",cad_pro!C32)</f>
        <v/>
      </c>
      <c r="C30" s="11" t="str">
        <f>IF(B30="","",IFERROR(SUM(cad_cf!$D$7:$D$26)/SUM(cad_pro!$D$9:$D$508),0))</f>
        <v/>
      </c>
      <c r="D30" s="11" t="str">
        <f>IF(B30="","",IFERROR(VLOOKUP(B30,cad_pro!$C$9:$E$508,3,FALSE),0))</f>
        <v/>
      </c>
      <c r="E30" s="11" t="str">
        <f t="shared" si="2"/>
        <v/>
      </c>
      <c r="F30" s="108"/>
      <c r="G30" s="11" t="str">
        <f t="shared" si="3"/>
        <v/>
      </c>
      <c r="H30" s="11" t="str">
        <f t="shared" si="4"/>
        <v/>
      </c>
      <c r="I30" s="11" t="str">
        <f t="shared" si="5"/>
        <v/>
      </c>
      <c r="J30" s="11" t="str">
        <f t="shared" si="6"/>
        <v/>
      </c>
      <c r="K30" s="11" t="str">
        <f t="shared" si="7"/>
        <v/>
      </c>
      <c r="L30" s="33" t="str">
        <f t="shared" si="8"/>
        <v/>
      </c>
      <c r="M30" s="2" t="str">
        <f t="shared" si="9"/>
        <v/>
      </c>
      <c r="N30" s="2" t="str">
        <f t="shared" si="10"/>
        <v/>
      </c>
      <c r="O30" s="2" t="str">
        <f t="shared" si="10"/>
        <v/>
      </c>
      <c r="P30" s="2" t="str">
        <f t="shared" si="10"/>
        <v/>
      </c>
      <c r="Q30" s="2" t="str">
        <f t="shared" si="10"/>
        <v/>
      </c>
      <c r="R30" s="2" t="str">
        <f t="shared" si="10"/>
        <v/>
      </c>
      <c r="S30" s="2" t="str">
        <f t="shared" si="10"/>
        <v/>
      </c>
      <c r="T30" s="2" t="str">
        <f t="shared" si="10"/>
        <v/>
      </c>
      <c r="U30" s="2" t="str">
        <f t="shared" si="10"/>
        <v/>
      </c>
      <c r="V30" s="2" t="str">
        <f t="shared" si="10"/>
        <v/>
      </c>
      <c r="W30" s="2" t="str">
        <f t="shared" si="10"/>
        <v/>
      </c>
      <c r="X30" s="2" t="str">
        <f t="shared" si="10"/>
        <v/>
      </c>
      <c r="Y30" s="2" t="str">
        <f t="shared" si="10"/>
        <v/>
      </c>
      <c r="Z30" s="2" t="str">
        <f t="shared" si="10"/>
        <v/>
      </c>
      <c r="AA30" s="2" t="str">
        <f t="shared" si="10"/>
        <v/>
      </c>
      <c r="AB30" s="2" t="str">
        <f t="shared" si="10"/>
        <v/>
      </c>
      <c r="AC30" s="2" t="str">
        <f t="shared" si="11"/>
        <v/>
      </c>
      <c r="AD30" s="37">
        <v>9.9769999999999893E-4</v>
      </c>
      <c r="AE30" s="1" t="str">
        <f t="shared" si="12"/>
        <v/>
      </c>
      <c r="AF30" s="1" t="str">
        <f t="shared" si="13"/>
        <v/>
      </c>
    </row>
    <row r="31" spans="2:32" ht="24.95" customHeight="1" x14ac:dyDescent="0.25">
      <c r="B31" s="10" t="str">
        <f>IF(cad_pro!C33="","",cad_pro!C33)</f>
        <v/>
      </c>
      <c r="C31" s="11" t="str">
        <f>IF(B31="","",IFERROR(SUM(cad_cf!$D$7:$D$26)/SUM(cad_pro!$D$9:$D$508),0))</f>
        <v/>
      </c>
      <c r="D31" s="11" t="str">
        <f>IF(B31="","",IFERROR(VLOOKUP(B31,cad_pro!$C$9:$E$508,3,FALSE),0))</f>
        <v/>
      </c>
      <c r="E31" s="11" t="str">
        <f t="shared" si="2"/>
        <v/>
      </c>
      <c r="F31" s="108"/>
      <c r="G31" s="11" t="str">
        <f t="shared" si="3"/>
        <v/>
      </c>
      <c r="H31" s="11" t="str">
        <f t="shared" si="4"/>
        <v/>
      </c>
      <c r="I31" s="11" t="str">
        <f t="shared" si="5"/>
        <v/>
      </c>
      <c r="J31" s="11" t="str">
        <f t="shared" si="6"/>
        <v/>
      </c>
      <c r="K31" s="11" t="str">
        <f t="shared" si="7"/>
        <v/>
      </c>
      <c r="L31" s="33" t="str">
        <f t="shared" si="8"/>
        <v/>
      </c>
      <c r="M31" s="2" t="str">
        <f t="shared" si="9"/>
        <v/>
      </c>
      <c r="N31" s="2" t="str">
        <f t="shared" si="10"/>
        <v/>
      </c>
      <c r="O31" s="2" t="str">
        <f t="shared" si="10"/>
        <v/>
      </c>
      <c r="P31" s="2" t="str">
        <f t="shared" si="10"/>
        <v/>
      </c>
      <c r="Q31" s="2" t="str">
        <f t="shared" si="10"/>
        <v/>
      </c>
      <c r="R31" s="2" t="str">
        <f t="shared" si="10"/>
        <v/>
      </c>
      <c r="S31" s="2" t="str">
        <f t="shared" si="10"/>
        <v/>
      </c>
      <c r="T31" s="2" t="str">
        <f t="shared" si="10"/>
        <v/>
      </c>
      <c r="U31" s="2" t="str">
        <f t="shared" si="10"/>
        <v/>
      </c>
      <c r="V31" s="2" t="str">
        <f t="shared" si="10"/>
        <v/>
      </c>
      <c r="W31" s="2" t="str">
        <f t="shared" si="10"/>
        <v/>
      </c>
      <c r="X31" s="2" t="str">
        <f t="shared" si="10"/>
        <v/>
      </c>
      <c r="Y31" s="2" t="str">
        <f t="shared" si="10"/>
        <v/>
      </c>
      <c r="Z31" s="2" t="str">
        <f t="shared" si="10"/>
        <v/>
      </c>
      <c r="AA31" s="2" t="str">
        <f t="shared" si="10"/>
        <v/>
      </c>
      <c r="AB31" s="2" t="str">
        <f t="shared" si="10"/>
        <v/>
      </c>
      <c r="AC31" s="2" t="str">
        <f t="shared" si="11"/>
        <v/>
      </c>
      <c r="AD31" s="37">
        <v>9.975999999999991E-4</v>
      </c>
      <c r="AE31" s="1" t="str">
        <f t="shared" si="12"/>
        <v/>
      </c>
      <c r="AF31" s="1" t="str">
        <f t="shared" si="13"/>
        <v/>
      </c>
    </row>
    <row r="32" spans="2:32" ht="24.95" customHeight="1" x14ac:dyDescent="0.25">
      <c r="B32" s="10" t="str">
        <f>IF(cad_pro!C34="","",cad_pro!C34)</f>
        <v/>
      </c>
      <c r="C32" s="11" t="str">
        <f>IF(B32="","",IFERROR(SUM(cad_cf!$D$7:$D$26)/SUM(cad_pro!$D$9:$D$508),0))</f>
        <v/>
      </c>
      <c r="D32" s="11" t="str">
        <f>IF(B32="","",IFERROR(VLOOKUP(B32,cad_pro!$C$9:$E$508,3,FALSE),0))</f>
        <v/>
      </c>
      <c r="E32" s="11" t="str">
        <f t="shared" si="2"/>
        <v/>
      </c>
      <c r="F32" s="108"/>
      <c r="G32" s="11" t="str">
        <f t="shared" si="3"/>
        <v/>
      </c>
      <c r="H32" s="11" t="str">
        <f t="shared" si="4"/>
        <v/>
      </c>
      <c r="I32" s="11" t="str">
        <f t="shared" si="5"/>
        <v/>
      </c>
      <c r="J32" s="11" t="str">
        <f t="shared" si="6"/>
        <v/>
      </c>
      <c r="K32" s="11" t="str">
        <f t="shared" si="7"/>
        <v/>
      </c>
      <c r="L32" s="33" t="str">
        <f t="shared" si="8"/>
        <v/>
      </c>
      <c r="M32" s="2" t="str">
        <f t="shared" si="9"/>
        <v/>
      </c>
      <c r="N32" s="2" t="str">
        <f t="shared" si="10"/>
        <v/>
      </c>
      <c r="O32" s="2" t="str">
        <f t="shared" si="10"/>
        <v/>
      </c>
      <c r="P32" s="2" t="str">
        <f t="shared" si="10"/>
        <v/>
      </c>
      <c r="Q32" s="2" t="str">
        <f t="shared" si="10"/>
        <v/>
      </c>
      <c r="R32" s="2" t="str">
        <f t="shared" si="10"/>
        <v/>
      </c>
      <c r="S32" s="2" t="str">
        <f t="shared" si="10"/>
        <v/>
      </c>
      <c r="T32" s="2" t="str">
        <f t="shared" si="10"/>
        <v/>
      </c>
      <c r="U32" s="2" t="str">
        <f t="shared" si="10"/>
        <v/>
      </c>
      <c r="V32" s="2" t="str">
        <f t="shared" si="10"/>
        <v/>
      </c>
      <c r="W32" s="2" t="str">
        <f t="shared" si="10"/>
        <v/>
      </c>
      <c r="X32" s="2" t="str">
        <f t="shared" si="10"/>
        <v/>
      </c>
      <c r="Y32" s="2" t="str">
        <f t="shared" si="10"/>
        <v/>
      </c>
      <c r="Z32" s="2" t="str">
        <f t="shared" si="10"/>
        <v/>
      </c>
      <c r="AA32" s="2" t="str">
        <f t="shared" si="10"/>
        <v/>
      </c>
      <c r="AB32" s="2" t="str">
        <f t="shared" si="10"/>
        <v/>
      </c>
      <c r="AC32" s="2" t="str">
        <f t="shared" si="11"/>
        <v/>
      </c>
      <c r="AD32" s="37">
        <v>9.9749999999999904E-4</v>
      </c>
      <c r="AE32" s="1" t="str">
        <f t="shared" si="12"/>
        <v/>
      </c>
      <c r="AF32" s="1" t="str">
        <f t="shared" si="13"/>
        <v/>
      </c>
    </row>
    <row r="33" spans="2:32" ht="24.95" customHeight="1" x14ac:dyDescent="0.25">
      <c r="B33" s="10" t="str">
        <f>IF(cad_pro!C35="","",cad_pro!C35)</f>
        <v/>
      </c>
      <c r="C33" s="11" t="str">
        <f>IF(B33="","",IFERROR(SUM(cad_cf!$D$7:$D$26)/SUM(cad_pro!$D$9:$D$508),0))</f>
        <v/>
      </c>
      <c r="D33" s="11" t="str">
        <f>IF(B33="","",IFERROR(VLOOKUP(B33,cad_pro!$C$9:$E$508,3,FALSE),0))</f>
        <v/>
      </c>
      <c r="E33" s="11" t="str">
        <f t="shared" si="2"/>
        <v/>
      </c>
      <c r="F33" s="108"/>
      <c r="G33" s="11" t="str">
        <f t="shared" si="3"/>
        <v/>
      </c>
      <c r="H33" s="11" t="str">
        <f t="shared" si="4"/>
        <v/>
      </c>
      <c r="I33" s="11" t="str">
        <f t="shared" si="5"/>
        <v/>
      </c>
      <c r="J33" s="11" t="str">
        <f t="shared" si="6"/>
        <v/>
      </c>
      <c r="K33" s="11" t="str">
        <f t="shared" si="7"/>
        <v/>
      </c>
      <c r="L33" s="33" t="str">
        <f t="shared" si="8"/>
        <v/>
      </c>
      <c r="M33" s="2" t="str">
        <f t="shared" si="9"/>
        <v/>
      </c>
      <c r="N33" s="2" t="str">
        <f t="shared" si="10"/>
        <v/>
      </c>
      <c r="O33" s="2" t="str">
        <f t="shared" si="10"/>
        <v/>
      </c>
      <c r="P33" s="2" t="str">
        <f t="shared" si="10"/>
        <v/>
      </c>
      <c r="Q33" s="2" t="str">
        <f t="shared" si="10"/>
        <v/>
      </c>
      <c r="R33" s="2" t="str">
        <f t="shared" si="10"/>
        <v/>
      </c>
      <c r="S33" s="2" t="str">
        <f t="shared" si="10"/>
        <v/>
      </c>
      <c r="T33" s="2" t="str">
        <f t="shared" si="10"/>
        <v/>
      </c>
      <c r="U33" s="2" t="str">
        <f t="shared" si="10"/>
        <v/>
      </c>
      <c r="V33" s="2" t="str">
        <f t="shared" si="10"/>
        <v/>
      </c>
      <c r="W33" s="2" t="str">
        <f t="shared" si="10"/>
        <v/>
      </c>
      <c r="X33" s="2" t="str">
        <f t="shared" si="10"/>
        <v/>
      </c>
      <c r="Y33" s="2" t="str">
        <f t="shared" si="10"/>
        <v/>
      </c>
      <c r="Z33" s="2" t="str">
        <f t="shared" si="10"/>
        <v/>
      </c>
      <c r="AA33" s="2" t="str">
        <f t="shared" si="10"/>
        <v/>
      </c>
      <c r="AB33" s="2" t="str">
        <f t="shared" si="10"/>
        <v/>
      </c>
      <c r="AC33" s="2" t="str">
        <f t="shared" si="11"/>
        <v/>
      </c>
      <c r="AD33" s="37">
        <v>9.9739999999999898E-4</v>
      </c>
      <c r="AE33" s="1" t="str">
        <f t="shared" si="12"/>
        <v/>
      </c>
      <c r="AF33" s="1" t="str">
        <f t="shared" si="13"/>
        <v/>
      </c>
    </row>
    <row r="34" spans="2:32" ht="24.95" customHeight="1" x14ac:dyDescent="0.25">
      <c r="B34" s="10" t="str">
        <f>IF(cad_pro!C36="","",cad_pro!C36)</f>
        <v/>
      </c>
      <c r="C34" s="11" t="str">
        <f>IF(B34="","",IFERROR(SUM(cad_cf!$D$7:$D$26)/SUM(cad_pro!$D$9:$D$508),0))</f>
        <v/>
      </c>
      <c r="D34" s="11" t="str">
        <f>IF(B34="","",IFERROR(VLOOKUP(B34,cad_pro!$C$9:$E$508,3,FALSE),0))</f>
        <v/>
      </c>
      <c r="E34" s="11" t="str">
        <f t="shared" si="2"/>
        <v/>
      </c>
      <c r="F34" s="108"/>
      <c r="G34" s="11" t="str">
        <f t="shared" si="3"/>
        <v/>
      </c>
      <c r="H34" s="11" t="str">
        <f t="shared" si="4"/>
        <v/>
      </c>
      <c r="I34" s="11" t="str">
        <f t="shared" si="5"/>
        <v/>
      </c>
      <c r="J34" s="11" t="str">
        <f t="shared" si="6"/>
        <v/>
      </c>
      <c r="K34" s="11" t="str">
        <f t="shared" si="7"/>
        <v/>
      </c>
      <c r="L34" s="33" t="str">
        <f t="shared" si="8"/>
        <v/>
      </c>
      <c r="M34" s="2" t="str">
        <f t="shared" si="9"/>
        <v/>
      </c>
      <c r="N34" s="2" t="str">
        <f t="shared" si="10"/>
        <v/>
      </c>
      <c r="O34" s="2" t="str">
        <f t="shared" si="10"/>
        <v/>
      </c>
      <c r="P34" s="2" t="str">
        <f t="shared" si="10"/>
        <v/>
      </c>
      <c r="Q34" s="2" t="str">
        <f t="shared" si="10"/>
        <v/>
      </c>
      <c r="R34" s="2" t="str">
        <f t="shared" si="10"/>
        <v/>
      </c>
      <c r="S34" s="2" t="str">
        <f t="shared" si="10"/>
        <v/>
      </c>
      <c r="T34" s="2" t="str">
        <f t="shared" si="10"/>
        <v/>
      </c>
      <c r="U34" s="2" t="str">
        <f t="shared" si="10"/>
        <v/>
      </c>
      <c r="V34" s="2" t="str">
        <f t="shared" si="10"/>
        <v/>
      </c>
      <c r="W34" s="2" t="str">
        <f t="shared" si="10"/>
        <v/>
      </c>
      <c r="X34" s="2" t="str">
        <f t="shared" si="10"/>
        <v/>
      </c>
      <c r="Y34" s="2" t="str">
        <f t="shared" si="10"/>
        <v/>
      </c>
      <c r="Z34" s="2" t="str">
        <f t="shared" si="10"/>
        <v/>
      </c>
      <c r="AA34" s="2" t="str">
        <f t="shared" si="10"/>
        <v/>
      </c>
      <c r="AB34" s="2" t="str">
        <f t="shared" si="10"/>
        <v/>
      </c>
      <c r="AC34" s="2" t="str">
        <f t="shared" si="11"/>
        <v/>
      </c>
      <c r="AD34" s="37">
        <v>9.9729999999999806E-4</v>
      </c>
      <c r="AE34" s="1" t="str">
        <f t="shared" si="12"/>
        <v/>
      </c>
      <c r="AF34" s="1" t="str">
        <f t="shared" si="13"/>
        <v/>
      </c>
    </row>
    <row r="35" spans="2:32" ht="24.95" customHeight="1" x14ac:dyDescent="0.25">
      <c r="B35" s="10" t="str">
        <f>IF(cad_pro!C37="","",cad_pro!C37)</f>
        <v/>
      </c>
      <c r="C35" s="11" t="str">
        <f>IF(B35="","",IFERROR(SUM(cad_cf!$D$7:$D$26)/SUM(cad_pro!$D$9:$D$508),0))</f>
        <v/>
      </c>
      <c r="D35" s="11" t="str">
        <f>IF(B35="","",IFERROR(VLOOKUP(B35,cad_pro!$C$9:$E$508,3,FALSE),0))</f>
        <v/>
      </c>
      <c r="E35" s="11" t="str">
        <f t="shared" si="2"/>
        <v/>
      </c>
      <c r="F35" s="108"/>
      <c r="G35" s="11" t="str">
        <f t="shared" si="3"/>
        <v/>
      </c>
      <c r="H35" s="11" t="str">
        <f t="shared" si="4"/>
        <v/>
      </c>
      <c r="I35" s="11" t="str">
        <f t="shared" si="5"/>
        <v/>
      </c>
      <c r="J35" s="11" t="str">
        <f t="shared" si="6"/>
        <v/>
      </c>
      <c r="K35" s="11" t="str">
        <f t="shared" si="7"/>
        <v/>
      </c>
      <c r="L35" s="33" t="str">
        <f t="shared" si="8"/>
        <v/>
      </c>
      <c r="M35" s="2" t="str">
        <f t="shared" si="9"/>
        <v/>
      </c>
      <c r="N35" s="2" t="str">
        <f t="shared" si="10"/>
        <v/>
      </c>
      <c r="O35" s="2" t="str">
        <f t="shared" si="10"/>
        <v/>
      </c>
      <c r="P35" s="2" t="str">
        <f t="shared" si="10"/>
        <v/>
      </c>
      <c r="Q35" s="2" t="str">
        <f t="shared" si="10"/>
        <v/>
      </c>
      <c r="R35" s="2" t="str">
        <f t="shared" si="10"/>
        <v/>
      </c>
      <c r="S35" s="2" t="str">
        <f t="shared" si="10"/>
        <v/>
      </c>
      <c r="T35" s="2" t="str">
        <f t="shared" si="10"/>
        <v/>
      </c>
      <c r="U35" s="2" t="str">
        <f t="shared" si="10"/>
        <v/>
      </c>
      <c r="V35" s="2" t="str">
        <f t="shared" si="10"/>
        <v/>
      </c>
      <c r="W35" s="2" t="str">
        <f t="shared" si="10"/>
        <v/>
      </c>
      <c r="X35" s="2" t="str">
        <f t="shared" si="10"/>
        <v/>
      </c>
      <c r="Y35" s="2" t="str">
        <f t="shared" si="10"/>
        <v/>
      </c>
      <c r="Z35" s="2" t="str">
        <f t="shared" si="10"/>
        <v/>
      </c>
      <c r="AA35" s="2" t="str">
        <f t="shared" si="10"/>
        <v/>
      </c>
      <c r="AB35" s="2" t="str">
        <f t="shared" si="10"/>
        <v/>
      </c>
      <c r="AC35" s="2" t="str">
        <f t="shared" si="11"/>
        <v/>
      </c>
      <c r="AD35" s="37">
        <v>9.97199999999998E-4</v>
      </c>
      <c r="AE35" s="1" t="str">
        <f t="shared" si="12"/>
        <v/>
      </c>
      <c r="AF35" s="1" t="str">
        <f t="shared" si="13"/>
        <v/>
      </c>
    </row>
    <row r="36" spans="2:32" ht="24.95" customHeight="1" x14ac:dyDescent="0.25">
      <c r="B36" s="10" t="str">
        <f>IF(cad_pro!C38="","",cad_pro!C38)</f>
        <v/>
      </c>
      <c r="C36" s="11" t="str">
        <f>IF(B36="","",IFERROR(SUM(cad_cf!$D$7:$D$26)/SUM(cad_pro!$D$9:$D$508),0))</f>
        <v/>
      </c>
      <c r="D36" s="11" t="str">
        <f>IF(B36="","",IFERROR(VLOOKUP(B36,cad_pro!$C$9:$E$508,3,FALSE),0))</f>
        <v/>
      </c>
      <c r="E36" s="11" t="str">
        <f t="shared" si="2"/>
        <v/>
      </c>
      <c r="F36" s="108"/>
      <c r="G36" s="11" t="str">
        <f t="shared" si="3"/>
        <v/>
      </c>
      <c r="H36" s="11" t="str">
        <f t="shared" si="4"/>
        <v/>
      </c>
      <c r="I36" s="11" t="str">
        <f t="shared" si="5"/>
        <v/>
      </c>
      <c r="J36" s="11" t="str">
        <f t="shared" si="6"/>
        <v/>
      </c>
      <c r="K36" s="11" t="str">
        <f t="shared" si="7"/>
        <v/>
      </c>
      <c r="L36" s="33" t="str">
        <f t="shared" si="8"/>
        <v/>
      </c>
      <c r="M36" s="2" t="str">
        <f t="shared" si="9"/>
        <v/>
      </c>
      <c r="N36" s="2" t="str">
        <f t="shared" si="10"/>
        <v/>
      </c>
      <c r="O36" s="2" t="str">
        <f t="shared" si="10"/>
        <v/>
      </c>
      <c r="P36" s="2" t="str">
        <f t="shared" si="10"/>
        <v/>
      </c>
      <c r="Q36" s="2" t="str">
        <f t="shared" si="10"/>
        <v/>
      </c>
      <c r="R36" s="2" t="str">
        <f t="shared" si="10"/>
        <v/>
      </c>
      <c r="S36" s="2" t="str">
        <f t="shared" si="10"/>
        <v/>
      </c>
      <c r="T36" s="2" t="str">
        <f t="shared" si="10"/>
        <v/>
      </c>
      <c r="U36" s="2" t="str">
        <f t="shared" si="10"/>
        <v/>
      </c>
      <c r="V36" s="2" t="str">
        <f t="shared" si="10"/>
        <v/>
      </c>
      <c r="W36" s="2" t="str">
        <f t="shared" si="10"/>
        <v/>
      </c>
      <c r="X36" s="2" t="str">
        <f t="shared" si="10"/>
        <v/>
      </c>
      <c r="Y36" s="2" t="str">
        <f t="shared" si="10"/>
        <v/>
      </c>
      <c r="Z36" s="2" t="str">
        <f t="shared" si="10"/>
        <v/>
      </c>
      <c r="AA36" s="2" t="str">
        <f t="shared" si="10"/>
        <v/>
      </c>
      <c r="AB36" s="2" t="str">
        <f t="shared" si="10"/>
        <v/>
      </c>
      <c r="AC36" s="2" t="str">
        <f t="shared" si="11"/>
        <v/>
      </c>
      <c r="AD36" s="37">
        <v>9.9709999999999794E-4</v>
      </c>
      <c r="AE36" s="1" t="str">
        <f t="shared" si="12"/>
        <v/>
      </c>
      <c r="AF36" s="1" t="str">
        <f t="shared" si="13"/>
        <v/>
      </c>
    </row>
    <row r="37" spans="2:32" ht="24.95" customHeight="1" x14ac:dyDescent="0.25">
      <c r="B37" s="10" t="str">
        <f>IF(cad_pro!C39="","",cad_pro!C39)</f>
        <v/>
      </c>
      <c r="C37" s="11" t="str">
        <f>IF(B37="","",IFERROR(SUM(cad_cf!$D$7:$D$26)/SUM(cad_pro!$D$9:$D$508),0))</f>
        <v/>
      </c>
      <c r="D37" s="11" t="str">
        <f>IF(B37="","",IFERROR(VLOOKUP(B37,cad_pro!$C$9:$E$508,3,FALSE),0))</f>
        <v/>
      </c>
      <c r="E37" s="11" t="str">
        <f t="shared" si="2"/>
        <v/>
      </c>
      <c r="F37" s="108"/>
      <c r="G37" s="11" t="str">
        <f t="shared" si="3"/>
        <v/>
      </c>
      <c r="H37" s="11" t="str">
        <f t="shared" si="4"/>
        <v/>
      </c>
      <c r="I37" s="11" t="str">
        <f t="shared" si="5"/>
        <v/>
      </c>
      <c r="J37" s="11" t="str">
        <f t="shared" si="6"/>
        <v/>
      </c>
      <c r="K37" s="11" t="str">
        <f t="shared" si="7"/>
        <v/>
      </c>
      <c r="L37" s="33" t="str">
        <f t="shared" si="8"/>
        <v/>
      </c>
      <c r="M37" s="2" t="str">
        <f t="shared" si="9"/>
        <v/>
      </c>
      <c r="N37" s="2" t="str">
        <f t="shared" si="10"/>
        <v/>
      </c>
      <c r="O37" s="2" t="str">
        <f t="shared" si="10"/>
        <v/>
      </c>
      <c r="P37" s="2" t="str">
        <f t="shared" si="10"/>
        <v/>
      </c>
      <c r="Q37" s="2" t="str">
        <f t="shared" si="10"/>
        <v/>
      </c>
      <c r="R37" s="2" t="str">
        <f t="shared" si="10"/>
        <v/>
      </c>
      <c r="S37" s="2" t="str">
        <f t="shared" si="10"/>
        <v/>
      </c>
      <c r="T37" s="2" t="str">
        <f t="shared" si="10"/>
        <v/>
      </c>
      <c r="U37" s="2" t="str">
        <f t="shared" si="10"/>
        <v/>
      </c>
      <c r="V37" s="2" t="str">
        <f t="shared" si="10"/>
        <v/>
      </c>
      <c r="W37" s="2" t="str">
        <f t="shared" si="10"/>
        <v/>
      </c>
      <c r="X37" s="2" t="str">
        <f t="shared" si="10"/>
        <v/>
      </c>
      <c r="Y37" s="2" t="str">
        <f t="shared" si="10"/>
        <v/>
      </c>
      <c r="Z37" s="2" t="str">
        <f t="shared" si="10"/>
        <v/>
      </c>
      <c r="AA37" s="2" t="str">
        <f t="shared" si="10"/>
        <v/>
      </c>
      <c r="AB37" s="2" t="str">
        <f t="shared" si="10"/>
        <v/>
      </c>
      <c r="AC37" s="2" t="str">
        <f t="shared" si="11"/>
        <v/>
      </c>
      <c r="AD37" s="37">
        <v>9.969999999999981E-4</v>
      </c>
      <c r="AE37" s="1" t="str">
        <f t="shared" si="12"/>
        <v/>
      </c>
      <c r="AF37" s="1" t="str">
        <f t="shared" si="13"/>
        <v/>
      </c>
    </row>
    <row r="38" spans="2:32" ht="24.95" customHeight="1" x14ac:dyDescent="0.25">
      <c r="B38" s="10" t="str">
        <f>IF(cad_pro!C40="","",cad_pro!C40)</f>
        <v/>
      </c>
      <c r="C38" s="11" t="str">
        <f>IF(B38="","",IFERROR(SUM(cad_cf!$D$7:$D$26)/SUM(cad_pro!$D$9:$D$508),0))</f>
        <v/>
      </c>
      <c r="D38" s="11" t="str">
        <f>IF(B38="","",IFERROR(VLOOKUP(B38,cad_pro!$C$9:$E$508,3,FALSE),0))</f>
        <v/>
      </c>
      <c r="E38" s="11" t="str">
        <f t="shared" si="2"/>
        <v/>
      </c>
      <c r="F38" s="108"/>
      <c r="G38" s="11" t="str">
        <f t="shared" si="3"/>
        <v/>
      </c>
      <c r="H38" s="11" t="str">
        <f t="shared" si="4"/>
        <v/>
      </c>
      <c r="I38" s="11" t="str">
        <f t="shared" si="5"/>
        <v/>
      </c>
      <c r="J38" s="11" t="str">
        <f t="shared" si="6"/>
        <v/>
      </c>
      <c r="K38" s="11" t="str">
        <f t="shared" si="7"/>
        <v/>
      </c>
      <c r="L38" s="33" t="str">
        <f t="shared" si="8"/>
        <v/>
      </c>
      <c r="M38" s="2" t="str">
        <f t="shared" si="9"/>
        <v/>
      </c>
      <c r="N38" s="2" t="str">
        <f t="shared" si="10"/>
        <v/>
      </c>
      <c r="O38" s="2" t="str">
        <f t="shared" si="10"/>
        <v/>
      </c>
      <c r="P38" s="2" t="str">
        <f t="shared" si="10"/>
        <v/>
      </c>
      <c r="Q38" s="2" t="str">
        <f t="shared" si="10"/>
        <v/>
      </c>
      <c r="R38" s="2" t="str">
        <f t="shared" si="10"/>
        <v/>
      </c>
      <c r="S38" s="2" t="str">
        <f t="shared" si="10"/>
        <v/>
      </c>
      <c r="T38" s="2" t="str">
        <f t="shared" si="10"/>
        <v/>
      </c>
      <c r="U38" s="2" t="str">
        <f t="shared" si="10"/>
        <v/>
      </c>
      <c r="V38" s="2" t="str">
        <f t="shared" si="10"/>
        <v/>
      </c>
      <c r="W38" s="2" t="str">
        <f t="shared" si="10"/>
        <v/>
      </c>
      <c r="X38" s="2" t="str">
        <f t="shared" si="10"/>
        <v/>
      </c>
      <c r="Y38" s="2" t="str">
        <f t="shared" si="10"/>
        <v/>
      </c>
      <c r="Z38" s="2" t="str">
        <f t="shared" si="10"/>
        <v/>
      </c>
      <c r="AA38" s="2" t="str">
        <f t="shared" si="10"/>
        <v/>
      </c>
      <c r="AB38" s="2" t="str">
        <f t="shared" si="10"/>
        <v/>
      </c>
      <c r="AC38" s="2" t="str">
        <f t="shared" si="11"/>
        <v/>
      </c>
      <c r="AD38" s="37">
        <v>9.9689999999999805E-4</v>
      </c>
      <c r="AE38" s="1" t="str">
        <f t="shared" si="12"/>
        <v/>
      </c>
      <c r="AF38" s="1" t="str">
        <f t="shared" si="13"/>
        <v/>
      </c>
    </row>
    <row r="39" spans="2:32" ht="24.95" customHeight="1" x14ac:dyDescent="0.25">
      <c r="B39" s="10" t="str">
        <f>IF(cad_pro!C41="","",cad_pro!C41)</f>
        <v/>
      </c>
      <c r="C39" s="11" t="str">
        <f>IF(B39="","",IFERROR(SUM(cad_cf!$D$7:$D$26)/SUM(cad_pro!$D$9:$D$508),0))</f>
        <v/>
      </c>
      <c r="D39" s="11" t="str">
        <f>IF(B39="","",IFERROR(VLOOKUP(B39,cad_pro!$C$9:$E$508,3,FALSE),0))</f>
        <v/>
      </c>
      <c r="E39" s="11" t="str">
        <f t="shared" si="2"/>
        <v/>
      </c>
      <c r="F39" s="108"/>
      <c r="G39" s="11" t="str">
        <f t="shared" si="3"/>
        <v/>
      </c>
      <c r="H39" s="11" t="str">
        <f t="shared" si="4"/>
        <v/>
      </c>
      <c r="I39" s="11" t="str">
        <f t="shared" si="5"/>
        <v/>
      </c>
      <c r="J39" s="11" t="str">
        <f t="shared" si="6"/>
        <v/>
      </c>
      <c r="K39" s="11" t="str">
        <f t="shared" si="7"/>
        <v/>
      </c>
      <c r="L39" s="33" t="str">
        <f t="shared" si="8"/>
        <v/>
      </c>
      <c r="M39" s="2" t="str">
        <f t="shared" si="9"/>
        <v/>
      </c>
      <c r="N39" s="2" t="str">
        <f t="shared" ref="N39:AB55" si="14">IF($B39="","",IFERROR($G39*N$6,0))</f>
        <v/>
      </c>
      <c r="O39" s="2" t="str">
        <f t="shared" si="14"/>
        <v/>
      </c>
      <c r="P39" s="2" t="str">
        <f t="shared" si="14"/>
        <v/>
      </c>
      <c r="Q39" s="2" t="str">
        <f t="shared" si="14"/>
        <v/>
      </c>
      <c r="R39" s="2" t="str">
        <f t="shared" si="14"/>
        <v/>
      </c>
      <c r="S39" s="2" t="str">
        <f t="shared" si="14"/>
        <v/>
      </c>
      <c r="T39" s="2" t="str">
        <f t="shared" si="14"/>
        <v/>
      </c>
      <c r="U39" s="2" t="str">
        <f t="shared" si="14"/>
        <v/>
      </c>
      <c r="V39" s="2" t="str">
        <f t="shared" si="14"/>
        <v/>
      </c>
      <c r="W39" s="2" t="str">
        <f t="shared" si="14"/>
        <v/>
      </c>
      <c r="X39" s="2" t="str">
        <f t="shared" si="14"/>
        <v/>
      </c>
      <c r="Y39" s="2" t="str">
        <f t="shared" si="14"/>
        <v/>
      </c>
      <c r="Z39" s="2" t="str">
        <f t="shared" si="14"/>
        <v/>
      </c>
      <c r="AA39" s="2" t="str">
        <f t="shared" si="14"/>
        <v/>
      </c>
      <c r="AB39" s="2" t="str">
        <f t="shared" si="14"/>
        <v/>
      </c>
      <c r="AC39" s="2" t="str">
        <f t="shared" si="11"/>
        <v/>
      </c>
      <c r="AD39" s="37">
        <v>9.9679999999999799E-4</v>
      </c>
      <c r="AE39" s="1" t="str">
        <f t="shared" si="12"/>
        <v/>
      </c>
      <c r="AF39" s="1" t="str">
        <f t="shared" si="13"/>
        <v/>
      </c>
    </row>
    <row r="40" spans="2:32" ht="24.95" customHeight="1" x14ac:dyDescent="0.25">
      <c r="B40" s="10" t="str">
        <f>IF(cad_pro!C42="","",cad_pro!C42)</f>
        <v/>
      </c>
      <c r="C40" s="11" t="str">
        <f>IF(B40="","",IFERROR(SUM(cad_cf!$D$7:$D$26)/SUM(cad_pro!$D$9:$D$508),0))</f>
        <v/>
      </c>
      <c r="D40" s="11" t="str">
        <f>IF(B40="","",IFERROR(VLOOKUP(B40,cad_pro!$C$9:$E$508,3,FALSE),0))</f>
        <v/>
      </c>
      <c r="E40" s="11" t="str">
        <f t="shared" si="2"/>
        <v/>
      </c>
      <c r="F40" s="108"/>
      <c r="G40" s="11" t="str">
        <f t="shared" si="3"/>
        <v/>
      </c>
      <c r="H40" s="11" t="str">
        <f t="shared" si="4"/>
        <v/>
      </c>
      <c r="I40" s="11" t="str">
        <f t="shared" si="5"/>
        <v/>
      </c>
      <c r="J40" s="11" t="str">
        <f t="shared" si="6"/>
        <v/>
      </c>
      <c r="K40" s="11" t="str">
        <f t="shared" si="7"/>
        <v/>
      </c>
      <c r="L40" s="33" t="str">
        <f t="shared" si="8"/>
        <v/>
      </c>
      <c r="M40" s="2" t="str">
        <f t="shared" si="9"/>
        <v/>
      </c>
      <c r="N40" s="2" t="str">
        <f t="shared" si="14"/>
        <v/>
      </c>
      <c r="O40" s="2" t="str">
        <f t="shared" si="14"/>
        <v/>
      </c>
      <c r="P40" s="2" t="str">
        <f t="shared" si="14"/>
        <v/>
      </c>
      <c r="Q40" s="2" t="str">
        <f t="shared" si="14"/>
        <v/>
      </c>
      <c r="R40" s="2" t="str">
        <f t="shared" si="14"/>
        <v/>
      </c>
      <c r="S40" s="2" t="str">
        <f t="shared" si="14"/>
        <v/>
      </c>
      <c r="T40" s="2" t="str">
        <f t="shared" si="14"/>
        <v/>
      </c>
      <c r="U40" s="2" t="str">
        <f t="shared" si="14"/>
        <v/>
      </c>
      <c r="V40" s="2" t="str">
        <f t="shared" si="14"/>
        <v/>
      </c>
      <c r="W40" s="2" t="str">
        <f t="shared" si="14"/>
        <v/>
      </c>
      <c r="X40" s="2" t="str">
        <f t="shared" si="14"/>
        <v/>
      </c>
      <c r="Y40" s="2" t="str">
        <f t="shared" si="14"/>
        <v/>
      </c>
      <c r="Z40" s="2" t="str">
        <f t="shared" si="14"/>
        <v/>
      </c>
      <c r="AA40" s="2" t="str">
        <f t="shared" si="14"/>
        <v/>
      </c>
      <c r="AB40" s="2" t="str">
        <f t="shared" si="14"/>
        <v/>
      </c>
      <c r="AC40" s="2" t="str">
        <f t="shared" si="11"/>
        <v/>
      </c>
      <c r="AD40" s="37">
        <v>9.9669999999999793E-4</v>
      </c>
      <c r="AE40" s="1" t="str">
        <f t="shared" si="12"/>
        <v/>
      </c>
      <c r="AF40" s="1" t="str">
        <f t="shared" si="13"/>
        <v/>
      </c>
    </row>
    <row r="41" spans="2:32" ht="24.95" customHeight="1" x14ac:dyDescent="0.25">
      <c r="B41" s="10" t="str">
        <f>IF(cad_pro!C43="","",cad_pro!C43)</f>
        <v/>
      </c>
      <c r="C41" s="11" t="str">
        <f>IF(B41="","",IFERROR(SUM(cad_cf!$D$7:$D$26)/SUM(cad_pro!$D$9:$D$508),0))</f>
        <v/>
      </c>
      <c r="D41" s="11" t="str">
        <f>IF(B41="","",IFERROR(VLOOKUP(B41,cad_pro!$C$9:$E$508,3,FALSE),0))</f>
        <v/>
      </c>
      <c r="E41" s="11" t="str">
        <f t="shared" si="2"/>
        <v/>
      </c>
      <c r="F41" s="108"/>
      <c r="G41" s="11" t="str">
        <f t="shared" si="3"/>
        <v/>
      </c>
      <c r="H41" s="11" t="str">
        <f t="shared" si="4"/>
        <v/>
      </c>
      <c r="I41" s="11" t="str">
        <f t="shared" si="5"/>
        <v/>
      </c>
      <c r="J41" s="11" t="str">
        <f t="shared" si="6"/>
        <v/>
      </c>
      <c r="K41" s="11" t="str">
        <f t="shared" si="7"/>
        <v/>
      </c>
      <c r="L41" s="33" t="str">
        <f t="shared" si="8"/>
        <v/>
      </c>
      <c r="M41" s="2" t="str">
        <f t="shared" si="9"/>
        <v/>
      </c>
      <c r="N41" s="2" t="str">
        <f t="shared" si="14"/>
        <v/>
      </c>
      <c r="O41" s="2" t="str">
        <f t="shared" si="14"/>
        <v/>
      </c>
      <c r="P41" s="2" t="str">
        <f t="shared" si="14"/>
        <v/>
      </c>
      <c r="Q41" s="2" t="str">
        <f t="shared" si="14"/>
        <v/>
      </c>
      <c r="R41" s="2" t="str">
        <f t="shared" si="14"/>
        <v/>
      </c>
      <c r="S41" s="2" t="str">
        <f t="shared" si="14"/>
        <v/>
      </c>
      <c r="T41" s="2" t="str">
        <f t="shared" si="14"/>
        <v/>
      </c>
      <c r="U41" s="2" t="str">
        <f t="shared" si="14"/>
        <v/>
      </c>
      <c r="V41" s="2" t="str">
        <f t="shared" si="14"/>
        <v/>
      </c>
      <c r="W41" s="2" t="str">
        <f t="shared" si="14"/>
        <v/>
      </c>
      <c r="X41" s="2" t="str">
        <f t="shared" si="14"/>
        <v/>
      </c>
      <c r="Y41" s="2" t="str">
        <f t="shared" si="14"/>
        <v/>
      </c>
      <c r="Z41" s="2" t="str">
        <f t="shared" si="14"/>
        <v/>
      </c>
      <c r="AA41" s="2" t="str">
        <f t="shared" si="14"/>
        <v/>
      </c>
      <c r="AB41" s="2" t="str">
        <f t="shared" si="14"/>
        <v/>
      </c>
      <c r="AC41" s="2" t="str">
        <f t="shared" si="11"/>
        <v/>
      </c>
      <c r="AD41" s="37">
        <v>9.965999999999981E-4</v>
      </c>
      <c r="AE41" s="1" t="str">
        <f t="shared" si="12"/>
        <v/>
      </c>
      <c r="AF41" s="1" t="str">
        <f t="shared" si="13"/>
        <v/>
      </c>
    </row>
    <row r="42" spans="2:32" ht="24.95" customHeight="1" x14ac:dyDescent="0.25">
      <c r="B42" s="10" t="str">
        <f>IF(cad_pro!C44="","",cad_pro!C44)</f>
        <v/>
      </c>
      <c r="C42" s="11" t="str">
        <f>IF(B42="","",IFERROR(SUM(cad_cf!$D$7:$D$26)/SUM(cad_pro!$D$9:$D$508),0))</f>
        <v/>
      </c>
      <c r="D42" s="11" t="str">
        <f>IF(B42="","",IFERROR(VLOOKUP(B42,cad_pro!$C$9:$E$508,3,FALSE),0))</f>
        <v/>
      </c>
      <c r="E42" s="11" t="str">
        <f t="shared" si="2"/>
        <v/>
      </c>
      <c r="F42" s="108"/>
      <c r="G42" s="11" t="str">
        <f t="shared" si="3"/>
        <v/>
      </c>
      <c r="H42" s="11" t="str">
        <f t="shared" si="4"/>
        <v/>
      </c>
      <c r="I42" s="11" t="str">
        <f t="shared" si="5"/>
        <v/>
      </c>
      <c r="J42" s="11" t="str">
        <f t="shared" si="6"/>
        <v/>
      </c>
      <c r="K42" s="11" t="str">
        <f t="shared" si="7"/>
        <v/>
      </c>
      <c r="L42" s="33" t="str">
        <f t="shared" si="8"/>
        <v/>
      </c>
      <c r="M42" s="2" t="str">
        <f t="shared" si="9"/>
        <v/>
      </c>
      <c r="N42" s="2" t="str">
        <f t="shared" si="14"/>
        <v/>
      </c>
      <c r="O42" s="2" t="str">
        <f t="shared" si="14"/>
        <v/>
      </c>
      <c r="P42" s="2" t="str">
        <f t="shared" si="14"/>
        <v/>
      </c>
      <c r="Q42" s="2" t="str">
        <f t="shared" si="14"/>
        <v/>
      </c>
      <c r="R42" s="2" t="str">
        <f t="shared" si="14"/>
        <v/>
      </c>
      <c r="S42" s="2" t="str">
        <f t="shared" si="14"/>
        <v/>
      </c>
      <c r="T42" s="2" t="str">
        <f t="shared" si="14"/>
        <v/>
      </c>
      <c r="U42" s="2" t="str">
        <f t="shared" si="14"/>
        <v/>
      </c>
      <c r="V42" s="2" t="str">
        <f t="shared" si="14"/>
        <v/>
      </c>
      <c r="W42" s="2" t="str">
        <f t="shared" si="14"/>
        <v/>
      </c>
      <c r="X42" s="2" t="str">
        <f t="shared" si="14"/>
        <v/>
      </c>
      <c r="Y42" s="2" t="str">
        <f t="shared" si="14"/>
        <v/>
      </c>
      <c r="Z42" s="2" t="str">
        <f t="shared" si="14"/>
        <v/>
      </c>
      <c r="AA42" s="2" t="str">
        <f t="shared" si="14"/>
        <v/>
      </c>
      <c r="AB42" s="2" t="str">
        <f t="shared" si="14"/>
        <v/>
      </c>
      <c r="AC42" s="2" t="str">
        <f t="shared" si="11"/>
        <v/>
      </c>
      <c r="AD42" s="37">
        <v>9.9649999999999804E-4</v>
      </c>
      <c r="AE42" s="1" t="str">
        <f t="shared" si="12"/>
        <v/>
      </c>
      <c r="AF42" s="1" t="str">
        <f t="shared" si="13"/>
        <v/>
      </c>
    </row>
    <row r="43" spans="2:32" ht="24.95" customHeight="1" x14ac:dyDescent="0.25">
      <c r="B43" s="10" t="str">
        <f>IF(cad_pro!C45="","",cad_pro!C45)</f>
        <v/>
      </c>
      <c r="C43" s="11" t="str">
        <f>IF(B43="","",IFERROR(SUM(cad_cf!$D$7:$D$26)/SUM(cad_pro!$D$9:$D$508),0))</f>
        <v/>
      </c>
      <c r="D43" s="11" t="str">
        <f>IF(B43="","",IFERROR(VLOOKUP(B43,cad_pro!$C$9:$E$508,3,FALSE),0))</f>
        <v/>
      </c>
      <c r="E43" s="11" t="str">
        <f t="shared" si="2"/>
        <v/>
      </c>
      <c r="F43" s="108"/>
      <c r="G43" s="11" t="str">
        <f t="shared" si="3"/>
        <v/>
      </c>
      <c r="H43" s="11" t="str">
        <f t="shared" si="4"/>
        <v/>
      </c>
      <c r="I43" s="11" t="str">
        <f t="shared" si="5"/>
        <v/>
      </c>
      <c r="J43" s="11" t="str">
        <f t="shared" si="6"/>
        <v/>
      </c>
      <c r="K43" s="11" t="str">
        <f t="shared" si="7"/>
        <v/>
      </c>
      <c r="L43" s="33" t="str">
        <f t="shared" si="8"/>
        <v/>
      </c>
      <c r="M43" s="2" t="str">
        <f t="shared" si="9"/>
        <v/>
      </c>
      <c r="N43" s="2" t="str">
        <f t="shared" si="14"/>
        <v/>
      </c>
      <c r="O43" s="2" t="str">
        <f t="shared" si="14"/>
        <v/>
      </c>
      <c r="P43" s="2" t="str">
        <f t="shared" si="14"/>
        <v/>
      </c>
      <c r="Q43" s="2" t="str">
        <f t="shared" si="14"/>
        <v/>
      </c>
      <c r="R43" s="2" t="str">
        <f t="shared" si="14"/>
        <v/>
      </c>
      <c r="S43" s="2" t="str">
        <f t="shared" si="14"/>
        <v/>
      </c>
      <c r="T43" s="2" t="str">
        <f t="shared" si="14"/>
        <v/>
      </c>
      <c r="U43" s="2" t="str">
        <f t="shared" si="14"/>
        <v/>
      </c>
      <c r="V43" s="2" t="str">
        <f t="shared" si="14"/>
        <v/>
      </c>
      <c r="W43" s="2" t="str">
        <f t="shared" si="14"/>
        <v/>
      </c>
      <c r="X43" s="2" t="str">
        <f t="shared" si="14"/>
        <v/>
      </c>
      <c r="Y43" s="2" t="str">
        <f t="shared" si="14"/>
        <v/>
      </c>
      <c r="Z43" s="2" t="str">
        <f t="shared" si="14"/>
        <v/>
      </c>
      <c r="AA43" s="2" t="str">
        <f t="shared" si="14"/>
        <v/>
      </c>
      <c r="AB43" s="2" t="str">
        <f t="shared" si="14"/>
        <v/>
      </c>
      <c r="AC43" s="2" t="str">
        <f t="shared" si="11"/>
        <v/>
      </c>
      <c r="AD43" s="37">
        <v>9.9639999999999798E-4</v>
      </c>
      <c r="AE43" s="1" t="str">
        <f t="shared" si="12"/>
        <v/>
      </c>
      <c r="AF43" s="1" t="str">
        <f t="shared" si="13"/>
        <v/>
      </c>
    </row>
    <row r="44" spans="2:32" ht="24.95" customHeight="1" x14ac:dyDescent="0.25">
      <c r="B44" s="10" t="str">
        <f>IF(cad_pro!C46="","",cad_pro!C46)</f>
        <v/>
      </c>
      <c r="C44" s="11" t="str">
        <f>IF(B44="","",IFERROR(SUM(cad_cf!$D$7:$D$26)/SUM(cad_pro!$D$9:$D$508),0))</f>
        <v/>
      </c>
      <c r="D44" s="11" t="str">
        <f>IF(B44="","",IFERROR(VLOOKUP(B44,cad_pro!$C$9:$E$508,3,FALSE),0))</f>
        <v/>
      </c>
      <c r="E44" s="11" t="str">
        <f t="shared" si="2"/>
        <v/>
      </c>
      <c r="F44" s="108"/>
      <c r="G44" s="11" t="str">
        <f t="shared" si="3"/>
        <v/>
      </c>
      <c r="H44" s="11" t="str">
        <f t="shared" si="4"/>
        <v/>
      </c>
      <c r="I44" s="11" t="str">
        <f t="shared" si="5"/>
        <v/>
      </c>
      <c r="J44" s="11" t="str">
        <f t="shared" si="6"/>
        <v/>
      </c>
      <c r="K44" s="11" t="str">
        <f t="shared" si="7"/>
        <v/>
      </c>
      <c r="L44" s="33" t="str">
        <f t="shared" si="8"/>
        <v/>
      </c>
      <c r="M44" s="2" t="str">
        <f t="shared" si="9"/>
        <v/>
      </c>
      <c r="N44" s="2" t="str">
        <f t="shared" si="14"/>
        <v/>
      </c>
      <c r="O44" s="2" t="str">
        <f t="shared" si="14"/>
        <v/>
      </c>
      <c r="P44" s="2" t="str">
        <f t="shared" si="14"/>
        <v/>
      </c>
      <c r="Q44" s="2" t="str">
        <f t="shared" si="14"/>
        <v/>
      </c>
      <c r="R44" s="2" t="str">
        <f t="shared" si="14"/>
        <v/>
      </c>
      <c r="S44" s="2" t="str">
        <f t="shared" si="14"/>
        <v/>
      </c>
      <c r="T44" s="2" t="str">
        <f t="shared" si="14"/>
        <v/>
      </c>
      <c r="U44" s="2" t="str">
        <f t="shared" si="14"/>
        <v/>
      </c>
      <c r="V44" s="2" t="str">
        <f t="shared" si="14"/>
        <v/>
      </c>
      <c r="W44" s="2" t="str">
        <f t="shared" si="14"/>
        <v/>
      </c>
      <c r="X44" s="2" t="str">
        <f t="shared" si="14"/>
        <v/>
      </c>
      <c r="Y44" s="2" t="str">
        <f t="shared" si="14"/>
        <v/>
      </c>
      <c r="Z44" s="2" t="str">
        <f t="shared" si="14"/>
        <v/>
      </c>
      <c r="AA44" s="2" t="str">
        <f t="shared" si="14"/>
        <v/>
      </c>
      <c r="AB44" s="2" t="str">
        <f t="shared" si="14"/>
        <v/>
      </c>
      <c r="AC44" s="2" t="str">
        <f t="shared" si="11"/>
        <v/>
      </c>
      <c r="AD44" s="37">
        <v>9.9629999999999793E-4</v>
      </c>
      <c r="AE44" s="1" t="str">
        <f t="shared" si="12"/>
        <v/>
      </c>
      <c r="AF44" s="1" t="str">
        <f t="shared" si="13"/>
        <v/>
      </c>
    </row>
    <row r="45" spans="2:32" ht="24.95" customHeight="1" x14ac:dyDescent="0.25">
      <c r="B45" s="10" t="str">
        <f>IF(cad_pro!C47="","",cad_pro!C47)</f>
        <v/>
      </c>
      <c r="C45" s="11" t="str">
        <f>IF(B45="","",IFERROR(SUM(cad_cf!$D$7:$D$26)/SUM(cad_pro!$D$9:$D$508),0))</f>
        <v/>
      </c>
      <c r="D45" s="11" t="str">
        <f>IF(B45="","",IFERROR(VLOOKUP(B45,cad_pro!$C$9:$E$508,3,FALSE),0))</f>
        <v/>
      </c>
      <c r="E45" s="11" t="str">
        <f t="shared" si="2"/>
        <v/>
      </c>
      <c r="F45" s="108"/>
      <c r="G45" s="11" t="str">
        <f t="shared" si="3"/>
        <v/>
      </c>
      <c r="H45" s="11" t="str">
        <f t="shared" si="4"/>
        <v/>
      </c>
      <c r="I45" s="11" t="str">
        <f t="shared" si="5"/>
        <v/>
      </c>
      <c r="J45" s="11" t="str">
        <f t="shared" si="6"/>
        <v/>
      </c>
      <c r="K45" s="11" t="str">
        <f t="shared" si="7"/>
        <v/>
      </c>
      <c r="L45" s="33" t="str">
        <f t="shared" si="8"/>
        <v/>
      </c>
      <c r="M45" s="2" t="str">
        <f t="shared" si="9"/>
        <v/>
      </c>
      <c r="N45" s="2" t="str">
        <f t="shared" si="14"/>
        <v/>
      </c>
      <c r="O45" s="2" t="str">
        <f t="shared" si="14"/>
        <v/>
      </c>
      <c r="P45" s="2" t="str">
        <f t="shared" si="14"/>
        <v/>
      </c>
      <c r="Q45" s="2" t="str">
        <f t="shared" si="14"/>
        <v/>
      </c>
      <c r="R45" s="2" t="str">
        <f t="shared" si="14"/>
        <v/>
      </c>
      <c r="S45" s="2" t="str">
        <f t="shared" si="14"/>
        <v/>
      </c>
      <c r="T45" s="2" t="str">
        <f t="shared" si="14"/>
        <v/>
      </c>
      <c r="U45" s="2" t="str">
        <f t="shared" si="14"/>
        <v/>
      </c>
      <c r="V45" s="2" t="str">
        <f t="shared" si="14"/>
        <v/>
      </c>
      <c r="W45" s="2" t="str">
        <f t="shared" si="14"/>
        <v/>
      </c>
      <c r="X45" s="2" t="str">
        <f t="shared" si="14"/>
        <v/>
      </c>
      <c r="Y45" s="2" t="str">
        <f t="shared" si="14"/>
        <v/>
      </c>
      <c r="Z45" s="2" t="str">
        <f t="shared" si="14"/>
        <v/>
      </c>
      <c r="AA45" s="2" t="str">
        <f t="shared" si="14"/>
        <v/>
      </c>
      <c r="AB45" s="2" t="str">
        <f t="shared" si="14"/>
        <v/>
      </c>
      <c r="AC45" s="2" t="str">
        <f t="shared" si="11"/>
        <v/>
      </c>
      <c r="AD45" s="37">
        <v>9.9619999999999809E-4</v>
      </c>
      <c r="AE45" s="1" t="str">
        <f t="shared" si="12"/>
        <v/>
      </c>
      <c r="AF45" s="1" t="str">
        <f t="shared" si="13"/>
        <v/>
      </c>
    </row>
    <row r="46" spans="2:32" ht="24.95" customHeight="1" x14ac:dyDescent="0.25">
      <c r="B46" s="10" t="str">
        <f>IF(cad_pro!C48="","",cad_pro!C48)</f>
        <v/>
      </c>
      <c r="C46" s="11" t="str">
        <f>IF(B46="","",IFERROR(SUM(cad_cf!$D$7:$D$26)/SUM(cad_pro!$D$9:$D$508),0))</f>
        <v/>
      </c>
      <c r="D46" s="11" t="str">
        <f>IF(B46="","",IFERROR(VLOOKUP(B46,cad_pro!$C$9:$E$508,3,FALSE),0))</f>
        <v/>
      </c>
      <c r="E46" s="11" t="str">
        <f t="shared" si="2"/>
        <v/>
      </c>
      <c r="F46" s="108"/>
      <c r="G46" s="11" t="str">
        <f t="shared" si="3"/>
        <v/>
      </c>
      <c r="H46" s="11" t="str">
        <f t="shared" si="4"/>
        <v/>
      </c>
      <c r="I46" s="11" t="str">
        <f t="shared" si="5"/>
        <v/>
      </c>
      <c r="J46" s="11" t="str">
        <f t="shared" si="6"/>
        <v/>
      </c>
      <c r="K46" s="11" t="str">
        <f t="shared" si="7"/>
        <v/>
      </c>
      <c r="L46" s="33" t="str">
        <f t="shared" si="8"/>
        <v/>
      </c>
      <c r="M46" s="2" t="str">
        <f t="shared" si="9"/>
        <v/>
      </c>
      <c r="N46" s="2" t="str">
        <f t="shared" si="14"/>
        <v/>
      </c>
      <c r="O46" s="2" t="str">
        <f t="shared" si="14"/>
        <v/>
      </c>
      <c r="P46" s="2" t="str">
        <f t="shared" si="14"/>
        <v/>
      </c>
      <c r="Q46" s="2" t="str">
        <f t="shared" si="14"/>
        <v/>
      </c>
      <c r="R46" s="2" t="str">
        <f t="shared" si="14"/>
        <v/>
      </c>
      <c r="S46" s="2" t="str">
        <f t="shared" si="14"/>
        <v/>
      </c>
      <c r="T46" s="2" t="str">
        <f t="shared" si="14"/>
        <v/>
      </c>
      <c r="U46" s="2" t="str">
        <f t="shared" si="14"/>
        <v/>
      </c>
      <c r="V46" s="2" t="str">
        <f t="shared" si="14"/>
        <v/>
      </c>
      <c r="W46" s="2" t="str">
        <f t="shared" si="14"/>
        <v/>
      </c>
      <c r="X46" s="2" t="str">
        <f t="shared" si="14"/>
        <v/>
      </c>
      <c r="Y46" s="2" t="str">
        <f t="shared" si="14"/>
        <v/>
      </c>
      <c r="Z46" s="2" t="str">
        <f t="shared" si="14"/>
        <v/>
      </c>
      <c r="AA46" s="2" t="str">
        <f t="shared" si="14"/>
        <v/>
      </c>
      <c r="AB46" s="2" t="str">
        <f t="shared" si="14"/>
        <v/>
      </c>
      <c r="AC46" s="2" t="str">
        <f t="shared" si="11"/>
        <v/>
      </c>
      <c r="AD46" s="37">
        <v>9.9609999999999803E-4</v>
      </c>
      <c r="AE46" s="1" t="str">
        <f t="shared" si="12"/>
        <v/>
      </c>
      <c r="AF46" s="1" t="str">
        <f t="shared" si="13"/>
        <v/>
      </c>
    </row>
    <row r="47" spans="2:32" ht="24.95" customHeight="1" x14ac:dyDescent="0.25">
      <c r="B47" s="10" t="str">
        <f>IF(cad_pro!C49="","",cad_pro!C49)</f>
        <v/>
      </c>
      <c r="C47" s="11" t="str">
        <f>IF(B47="","",IFERROR(SUM(cad_cf!$D$7:$D$26)/SUM(cad_pro!$D$9:$D$508),0))</f>
        <v/>
      </c>
      <c r="D47" s="11" t="str">
        <f>IF(B47="","",IFERROR(VLOOKUP(B47,cad_pro!$C$9:$E$508,3,FALSE),0))</f>
        <v/>
      </c>
      <c r="E47" s="11" t="str">
        <f t="shared" si="2"/>
        <v/>
      </c>
      <c r="F47" s="108"/>
      <c r="G47" s="11" t="str">
        <f t="shared" si="3"/>
        <v/>
      </c>
      <c r="H47" s="11" t="str">
        <f t="shared" si="4"/>
        <v/>
      </c>
      <c r="I47" s="11" t="str">
        <f t="shared" si="5"/>
        <v/>
      </c>
      <c r="J47" s="11" t="str">
        <f t="shared" si="6"/>
        <v/>
      </c>
      <c r="K47" s="11" t="str">
        <f t="shared" si="7"/>
        <v/>
      </c>
      <c r="L47" s="33" t="str">
        <f t="shared" si="8"/>
        <v/>
      </c>
      <c r="M47" s="2" t="str">
        <f t="shared" si="9"/>
        <v/>
      </c>
      <c r="N47" s="2" t="str">
        <f t="shared" si="14"/>
        <v/>
      </c>
      <c r="O47" s="2" t="str">
        <f t="shared" si="14"/>
        <v/>
      </c>
      <c r="P47" s="2" t="str">
        <f t="shared" si="14"/>
        <v/>
      </c>
      <c r="Q47" s="2" t="str">
        <f t="shared" si="14"/>
        <v/>
      </c>
      <c r="R47" s="2" t="str">
        <f t="shared" si="14"/>
        <v/>
      </c>
      <c r="S47" s="2" t="str">
        <f t="shared" si="14"/>
        <v/>
      </c>
      <c r="T47" s="2" t="str">
        <f t="shared" si="14"/>
        <v/>
      </c>
      <c r="U47" s="2" t="str">
        <f t="shared" si="14"/>
        <v/>
      </c>
      <c r="V47" s="2" t="str">
        <f t="shared" si="14"/>
        <v/>
      </c>
      <c r="W47" s="2" t="str">
        <f t="shared" si="14"/>
        <v/>
      </c>
      <c r="X47" s="2" t="str">
        <f t="shared" si="14"/>
        <v/>
      </c>
      <c r="Y47" s="2" t="str">
        <f t="shared" si="14"/>
        <v/>
      </c>
      <c r="Z47" s="2" t="str">
        <f t="shared" si="14"/>
        <v/>
      </c>
      <c r="AA47" s="2" t="str">
        <f t="shared" si="14"/>
        <v/>
      </c>
      <c r="AB47" s="2" t="str">
        <f t="shared" si="14"/>
        <v/>
      </c>
      <c r="AC47" s="2" t="str">
        <f t="shared" si="11"/>
        <v/>
      </c>
      <c r="AD47" s="37">
        <v>9.9599999999999797E-4</v>
      </c>
      <c r="AE47" s="1" t="str">
        <f t="shared" si="12"/>
        <v/>
      </c>
      <c r="AF47" s="1" t="str">
        <f t="shared" si="13"/>
        <v/>
      </c>
    </row>
    <row r="48" spans="2:32" ht="24.95" customHeight="1" x14ac:dyDescent="0.25">
      <c r="B48" s="10" t="str">
        <f>IF(cad_pro!C50="","",cad_pro!C50)</f>
        <v/>
      </c>
      <c r="C48" s="11" t="str">
        <f>IF(B48="","",IFERROR(SUM(cad_cf!$D$7:$D$26)/SUM(cad_pro!$D$9:$D$508),0))</f>
        <v/>
      </c>
      <c r="D48" s="11" t="str">
        <f>IF(B48="","",IFERROR(VLOOKUP(B48,cad_pro!$C$9:$E$508,3,FALSE),0))</f>
        <v/>
      </c>
      <c r="E48" s="11" t="str">
        <f t="shared" si="2"/>
        <v/>
      </c>
      <c r="F48" s="108"/>
      <c r="G48" s="11" t="str">
        <f t="shared" si="3"/>
        <v/>
      </c>
      <c r="H48" s="11" t="str">
        <f t="shared" si="4"/>
        <v/>
      </c>
      <c r="I48" s="11" t="str">
        <f t="shared" si="5"/>
        <v/>
      </c>
      <c r="J48" s="11" t="str">
        <f t="shared" si="6"/>
        <v/>
      </c>
      <c r="K48" s="11" t="str">
        <f t="shared" si="7"/>
        <v/>
      </c>
      <c r="L48" s="33" t="str">
        <f t="shared" si="8"/>
        <v/>
      </c>
      <c r="M48" s="2" t="str">
        <f t="shared" si="9"/>
        <v/>
      </c>
      <c r="N48" s="2" t="str">
        <f t="shared" si="14"/>
        <v/>
      </c>
      <c r="O48" s="2" t="str">
        <f t="shared" si="14"/>
        <v/>
      </c>
      <c r="P48" s="2" t="str">
        <f t="shared" si="14"/>
        <v/>
      </c>
      <c r="Q48" s="2" t="str">
        <f t="shared" si="14"/>
        <v/>
      </c>
      <c r="R48" s="2" t="str">
        <f t="shared" si="14"/>
        <v/>
      </c>
      <c r="S48" s="2" t="str">
        <f t="shared" si="14"/>
        <v/>
      </c>
      <c r="T48" s="2" t="str">
        <f t="shared" si="14"/>
        <v/>
      </c>
      <c r="U48" s="2" t="str">
        <f t="shared" si="14"/>
        <v/>
      </c>
      <c r="V48" s="2" t="str">
        <f t="shared" si="14"/>
        <v/>
      </c>
      <c r="W48" s="2" t="str">
        <f t="shared" si="14"/>
        <v/>
      </c>
      <c r="X48" s="2" t="str">
        <f t="shared" si="14"/>
        <v/>
      </c>
      <c r="Y48" s="2" t="str">
        <f t="shared" si="14"/>
        <v/>
      </c>
      <c r="Z48" s="2" t="str">
        <f t="shared" si="14"/>
        <v/>
      </c>
      <c r="AA48" s="2" t="str">
        <f t="shared" si="14"/>
        <v/>
      </c>
      <c r="AB48" s="2" t="str">
        <f t="shared" si="14"/>
        <v/>
      </c>
      <c r="AC48" s="2" t="str">
        <f t="shared" si="11"/>
        <v/>
      </c>
      <c r="AD48" s="37">
        <v>9.9589999999999792E-4</v>
      </c>
      <c r="AE48" s="1" t="str">
        <f t="shared" si="12"/>
        <v/>
      </c>
      <c r="AF48" s="1" t="str">
        <f t="shared" si="13"/>
        <v/>
      </c>
    </row>
    <row r="49" spans="2:32" ht="24.95" customHeight="1" x14ac:dyDescent="0.25">
      <c r="B49" s="10" t="str">
        <f>IF(cad_pro!C51="","",cad_pro!C51)</f>
        <v/>
      </c>
      <c r="C49" s="11" t="str">
        <f>IF(B49="","",IFERROR(SUM(cad_cf!$D$7:$D$26)/SUM(cad_pro!$D$9:$D$508),0))</f>
        <v/>
      </c>
      <c r="D49" s="11" t="str">
        <f>IF(B49="","",IFERROR(VLOOKUP(B49,cad_pro!$C$9:$E$508,3,FALSE),0))</f>
        <v/>
      </c>
      <c r="E49" s="11" t="str">
        <f t="shared" si="2"/>
        <v/>
      </c>
      <c r="F49" s="108"/>
      <c r="G49" s="11" t="str">
        <f t="shared" si="3"/>
        <v/>
      </c>
      <c r="H49" s="11" t="str">
        <f t="shared" si="4"/>
        <v/>
      </c>
      <c r="I49" s="11" t="str">
        <f t="shared" si="5"/>
        <v/>
      </c>
      <c r="J49" s="11" t="str">
        <f t="shared" si="6"/>
        <v/>
      </c>
      <c r="K49" s="11" t="str">
        <f t="shared" si="7"/>
        <v/>
      </c>
      <c r="L49" s="33" t="str">
        <f t="shared" si="8"/>
        <v/>
      </c>
      <c r="M49" s="2" t="str">
        <f t="shared" si="9"/>
        <v/>
      </c>
      <c r="N49" s="2" t="str">
        <f t="shared" si="14"/>
        <v/>
      </c>
      <c r="O49" s="2" t="str">
        <f t="shared" si="14"/>
        <v/>
      </c>
      <c r="P49" s="2" t="str">
        <f t="shared" si="14"/>
        <v/>
      </c>
      <c r="Q49" s="2" t="str">
        <f t="shared" si="14"/>
        <v/>
      </c>
      <c r="R49" s="2" t="str">
        <f t="shared" si="14"/>
        <v/>
      </c>
      <c r="S49" s="2" t="str">
        <f t="shared" si="14"/>
        <v/>
      </c>
      <c r="T49" s="2" t="str">
        <f t="shared" si="14"/>
        <v/>
      </c>
      <c r="U49" s="2" t="str">
        <f t="shared" si="14"/>
        <v/>
      </c>
      <c r="V49" s="2" t="str">
        <f t="shared" si="14"/>
        <v/>
      </c>
      <c r="W49" s="2" t="str">
        <f t="shared" si="14"/>
        <v/>
      </c>
      <c r="X49" s="2" t="str">
        <f t="shared" si="14"/>
        <v/>
      </c>
      <c r="Y49" s="2" t="str">
        <f t="shared" si="14"/>
        <v/>
      </c>
      <c r="Z49" s="2" t="str">
        <f t="shared" si="14"/>
        <v/>
      </c>
      <c r="AA49" s="2" t="str">
        <f t="shared" si="14"/>
        <v/>
      </c>
      <c r="AB49" s="2" t="str">
        <f t="shared" si="14"/>
        <v/>
      </c>
      <c r="AC49" s="2" t="str">
        <f t="shared" si="11"/>
        <v/>
      </c>
      <c r="AD49" s="37">
        <v>9.9579999999999808E-4</v>
      </c>
      <c r="AE49" s="1" t="str">
        <f t="shared" si="12"/>
        <v/>
      </c>
      <c r="AF49" s="1" t="str">
        <f t="shared" si="13"/>
        <v/>
      </c>
    </row>
    <row r="50" spans="2:32" ht="24.95" customHeight="1" x14ac:dyDescent="0.25">
      <c r="B50" s="10" t="str">
        <f>IF(cad_pro!C52="","",cad_pro!C52)</f>
        <v/>
      </c>
      <c r="C50" s="11" t="str">
        <f>IF(B50="","",IFERROR(SUM(cad_cf!$D$7:$D$26)/SUM(cad_pro!$D$9:$D$508),0))</f>
        <v/>
      </c>
      <c r="D50" s="11" t="str">
        <f>IF(B50="","",IFERROR(VLOOKUP(B50,cad_pro!$C$9:$E$508,3,FALSE),0))</f>
        <v/>
      </c>
      <c r="E50" s="11" t="str">
        <f t="shared" si="2"/>
        <v/>
      </c>
      <c r="F50" s="108"/>
      <c r="G50" s="11" t="str">
        <f t="shared" si="3"/>
        <v/>
      </c>
      <c r="H50" s="11" t="str">
        <f t="shared" si="4"/>
        <v/>
      </c>
      <c r="I50" s="11" t="str">
        <f t="shared" si="5"/>
        <v/>
      </c>
      <c r="J50" s="11" t="str">
        <f t="shared" si="6"/>
        <v/>
      </c>
      <c r="K50" s="11" t="str">
        <f t="shared" si="7"/>
        <v/>
      </c>
      <c r="L50" s="33" t="str">
        <f t="shared" si="8"/>
        <v/>
      </c>
      <c r="M50" s="2" t="str">
        <f t="shared" si="9"/>
        <v/>
      </c>
      <c r="N50" s="2" t="str">
        <f t="shared" si="14"/>
        <v/>
      </c>
      <c r="O50" s="2" t="str">
        <f t="shared" si="14"/>
        <v/>
      </c>
      <c r="P50" s="2" t="str">
        <f t="shared" si="14"/>
        <v/>
      </c>
      <c r="Q50" s="2" t="str">
        <f t="shared" si="14"/>
        <v/>
      </c>
      <c r="R50" s="2" t="str">
        <f t="shared" si="14"/>
        <v/>
      </c>
      <c r="S50" s="2" t="str">
        <f t="shared" si="14"/>
        <v/>
      </c>
      <c r="T50" s="2" t="str">
        <f t="shared" si="14"/>
        <v/>
      </c>
      <c r="U50" s="2" t="str">
        <f t="shared" si="14"/>
        <v/>
      </c>
      <c r="V50" s="2" t="str">
        <f t="shared" si="14"/>
        <v/>
      </c>
      <c r="W50" s="2" t="str">
        <f t="shared" si="14"/>
        <v/>
      </c>
      <c r="X50" s="2" t="str">
        <f t="shared" si="14"/>
        <v/>
      </c>
      <c r="Y50" s="2" t="str">
        <f t="shared" si="14"/>
        <v/>
      </c>
      <c r="Z50" s="2" t="str">
        <f t="shared" si="14"/>
        <v/>
      </c>
      <c r="AA50" s="2" t="str">
        <f t="shared" si="14"/>
        <v/>
      </c>
      <c r="AB50" s="2" t="str">
        <f t="shared" si="14"/>
        <v/>
      </c>
      <c r="AC50" s="2" t="str">
        <f t="shared" si="11"/>
        <v/>
      </c>
      <c r="AD50" s="37">
        <v>9.9569999999999802E-4</v>
      </c>
      <c r="AE50" s="1" t="str">
        <f t="shared" si="12"/>
        <v/>
      </c>
      <c r="AF50" s="1" t="str">
        <f t="shared" si="13"/>
        <v/>
      </c>
    </row>
    <row r="51" spans="2:32" ht="24.95" customHeight="1" x14ac:dyDescent="0.25">
      <c r="B51" s="10" t="str">
        <f>IF(cad_pro!C53="","",cad_pro!C53)</f>
        <v/>
      </c>
      <c r="C51" s="11" t="str">
        <f>IF(B51="","",IFERROR(SUM(cad_cf!$D$7:$D$26)/SUM(cad_pro!$D$9:$D$508),0))</f>
        <v/>
      </c>
      <c r="D51" s="11" t="str">
        <f>IF(B51="","",IFERROR(VLOOKUP(B51,cad_pro!$C$9:$E$508,3,FALSE),0))</f>
        <v/>
      </c>
      <c r="E51" s="11" t="str">
        <f t="shared" si="2"/>
        <v/>
      </c>
      <c r="F51" s="108"/>
      <c r="G51" s="11" t="str">
        <f t="shared" si="3"/>
        <v/>
      </c>
      <c r="H51" s="11" t="str">
        <f t="shared" si="4"/>
        <v/>
      </c>
      <c r="I51" s="11" t="str">
        <f t="shared" si="5"/>
        <v/>
      </c>
      <c r="J51" s="11" t="str">
        <f t="shared" si="6"/>
        <v/>
      </c>
      <c r="K51" s="11" t="str">
        <f t="shared" si="7"/>
        <v/>
      </c>
      <c r="L51" s="33" t="str">
        <f t="shared" si="8"/>
        <v/>
      </c>
      <c r="M51" s="2" t="str">
        <f t="shared" si="9"/>
        <v/>
      </c>
      <c r="N51" s="2" t="str">
        <f t="shared" si="14"/>
        <v/>
      </c>
      <c r="O51" s="2" t="str">
        <f t="shared" si="14"/>
        <v/>
      </c>
      <c r="P51" s="2" t="str">
        <f t="shared" si="14"/>
        <v/>
      </c>
      <c r="Q51" s="2" t="str">
        <f t="shared" si="14"/>
        <v/>
      </c>
      <c r="R51" s="2" t="str">
        <f t="shared" si="14"/>
        <v/>
      </c>
      <c r="S51" s="2" t="str">
        <f t="shared" si="14"/>
        <v/>
      </c>
      <c r="T51" s="2" t="str">
        <f t="shared" si="14"/>
        <v/>
      </c>
      <c r="U51" s="2" t="str">
        <f t="shared" si="14"/>
        <v/>
      </c>
      <c r="V51" s="2" t="str">
        <f t="shared" si="14"/>
        <v/>
      </c>
      <c r="W51" s="2" t="str">
        <f t="shared" si="14"/>
        <v/>
      </c>
      <c r="X51" s="2" t="str">
        <f t="shared" si="14"/>
        <v/>
      </c>
      <c r="Y51" s="2" t="str">
        <f t="shared" si="14"/>
        <v/>
      </c>
      <c r="Z51" s="2" t="str">
        <f t="shared" si="14"/>
        <v/>
      </c>
      <c r="AA51" s="2" t="str">
        <f t="shared" si="14"/>
        <v/>
      </c>
      <c r="AB51" s="2" t="str">
        <f t="shared" si="14"/>
        <v/>
      </c>
      <c r="AC51" s="2" t="str">
        <f t="shared" si="11"/>
        <v/>
      </c>
      <c r="AD51" s="37">
        <v>9.9559999999999796E-4</v>
      </c>
      <c r="AE51" s="1" t="str">
        <f t="shared" si="12"/>
        <v/>
      </c>
      <c r="AF51" s="1" t="str">
        <f t="shared" si="13"/>
        <v/>
      </c>
    </row>
    <row r="52" spans="2:32" ht="24.95" customHeight="1" x14ac:dyDescent="0.25">
      <c r="B52" s="10" t="str">
        <f>IF(cad_pro!C54="","",cad_pro!C54)</f>
        <v/>
      </c>
      <c r="C52" s="11" t="str">
        <f>IF(B52="","",IFERROR(SUM(cad_cf!$D$7:$D$26)/SUM(cad_pro!$D$9:$D$508),0))</f>
        <v/>
      </c>
      <c r="D52" s="11" t="str">
        <f>IF(B52="","",IFERROR(VLOOKUP(B52,cad_pro!$C$9:$E$508,3,FALSE),0))</f>
        <v/>
      </c>
      <c r="E52" s="11" t="str">
        <f t="shared" si="2"/>
        <v/>
      </c>
      <c r="F52" s="108"/>
      <c r="G52" s="11" t="str">
        <f t="shared" si="3"/>
        <v/>
      </c>
      <c r="H52" s="11" t="str">
        <f t="shared" si="4"/>
        <v/>
      </c>
      <c r="I52" s="11" t="str">
        <f t="shared" si="5"/>
        <v/>
      </c>
      <c r="J52" s="11" t="str">
        <f t="shared" si="6"/>
        <v/>
      </c>
      <c r="K52" s="11" t="str">
        <f t="shared" si="7"/>
        <v/>
      </c>
      <c r="L52" s="33" t="str">
        <f t="shared" si="8"/>
        <v/>
      </c>
      <c r="M52" s="2" t="str">
        <f t="shared" si="9"/>
        <v/>
      </c>
      <c r="N52" s="2" t="str">
        <f t="shared" si="14"/>
        <v/>
      </c>
      <c r="O52" s="2" t="str">
        <f t="shared" si="14"/>
        <v/>
      </c>
      <c r="P52" s="2" t="str">
        <f t="shared" si="14"/>
        <v/>
      </c>
      <c r="Q52" s="2" t="str">
        <f t="shared" si="14"/>
        <v/>
      </c>
      <c r="R52" s="2" t="str">
        <f t="shared" si="14"/>
        <v/>
      </c>
      <c r="S52" s="2" t="str">
        <f t="shared" si="14"/>
        <v/>
      </c>
      <c r="T52" s="2" t="str">
        <f t="shared" si="14"/>
        <v/>
      </c>
      <c r="U52" s="2" t="str">
        <f t="shared" si="14"/>
        <v/>
      </c>
      <c r="V52" s="2" t="str">
        <f t="shared" si="14"/>
        <v/>
      </c>
      <c r="W52" s="2" t="str">
        <f t="shared" si="14"/>
        <v/>
      </c>
      <c r="X52" s="2" t="str">
        <f t="shared" si="14"/>
        <v/>
      </c>
      <c r="Y52" s="2" t="str">
        <f t="shared" si="14"/>
        <v/>
      </c>
      <c r="Z52" s="2" t="str">
        <f t="shared" si="14"/>
        <v/>
      </c>
      <c r="AA52" s="2" t="str">
        <f t="shared" si="14"/>
        <v/>
      </c>
      <c r="AB52" s="2" t="str">
        <f t="shared" si="14"/>
        <v/>
      </c>
      <c r="AC52" s="2" t="str">
        <f t="shared" si="11"/>
        <v/>
      </c>
      <c r="AD52" s="37">
        <v>9.9549999999999704E-4</v>
      </c>
      <c r="AE52" s="1" t="str">
        <f t="shared" si="12"/>
        <v/>
      </c>
      <c r="AF52" s="1" t="str">
        <f t="shared" si="13"/>
        <v/>
      </c>
    </row>
    <row r="53" spans="2:32" ht="24.95" customHeight="1" x14ac:dyDescent="0.25">
      <c r="B53" s="10" t="str">
        <f>IF(cad_pro!C55="","",cad_pro!C55)</f>
        <v/>
      </c>
      <c r="C53" s="11" t="str">
        <f>IF(B53="","",IFERROR(SUM(cad_cf!$D$7:$D$26)/SUM(cad_pro!$D$9:$D$508),0))</f>
        <v/>
      </c>
      <c r="D53" s="11" t="str">
        <f>IF(B53="","",IFERROR(VLOOKUP(B53,cad_pro!$C$9:$E$508,3,FALSE),0))</f>
        <v/>
      </c>
      <c r="E53" s="11" t="str">
        <f t="shared" si="2"/>
        <v/>
      </c>
      <c r="F53" s="108"/>
      <c r="G53" s="11" t="str">
        <f t="shared" si="3"/>
        <v/>
      </c>
      <c r="H53" s="11" t="str">
        <f t="shared" si="4"/>
        <v/>
      </c>
      <c r="I53" s="11" t="str">
        <f t="shared" si="5"/>
        <v/>
      </c>
      <c r="J53" s="11" t="str">
        <f t="shared" si="6"/>
        <v/>
      </c>
      <c r="K53" s="11" t="str">
        <f t="shared" si="7"/>
        <v/>
      </c>
      <c r="L53" s="33" t="str">
        <f t="shared" si="8"/>
        <v/>
      </c>
      <c r="M53" s="2" t="str">
        <f t="shared" si="9"/>
        <v/>
      </c>
      <c r="N53" s="2" t="str">
        <f t="shared" si="14"/>
        <v/>
      </c>
      <c r="O53" s="2" t="str">
        <f t="shared" si="14"/>
        <v/>
      </c>
      <c r="P53" s="2" t="str">
        <f t="shared" si="14"/>
        <v/>
      </c>
      <c r="Q53" s="2" t="str">
        <f t="shared" si="14"/>
        <v/>
      </c>
      <c r="R53" s="2" t="str">
        <f t="shared" si="14"/>
        <v/>
      </c>
      <c r="S53" s="2" t="str">
        <f t="shared" si="14"/>
        <v/>
      </c>
      <c r="T53" s="2" t="str">
        <f t="shared" si="14"/>
        <v/>
      </c>
      <c r="U53" s="2" t="str">
        <f t="shared" si="14"/>
        <v/>
      </c>
      <c r="V53" s="2" t="str">
        <f t="shared" si="14"/>
        <v/>
      </c>
      <c r="W53" s="2" t="str">
        <f t="shared" si="14"/>
        <v/>
      </c>
      <c r="X53" s="2" t="str">
        <f t="shared" si="14"/>
        <v/>
      </c>
      <c r="Y53" s="2" t="str">
        <f t="shared" si="14"/>
        <v/>
      </c>
      <c r="Z53" s="2" t="str">
        <f t="shared" si="14"/>
        <v/>
      </c>
      <c r="AA53" s="2" t="str">
        <f t="shared" si="14"/>
        <v/>
      </c>
      <c r="AB53" s="2" t="str">
        <f t="shared" si="14"/>
        <v/>
      </c>
      <c r="AC53" s="2" t="str">
        <f t="shared" si="11"/>
        <v/>
      </c>
      <c r="AD53" s="37">
        <v>9.9539999999999698E-4</v>
      </c>
      <c r="AE53" s="1" t="str">
        <f t="shared" si="12"/>
        <v/>
      </c>
      <c r="AF53" s="1" t="str">
        <f t="shared" si="13"/>
        <v/>
      </c>
    </row>
    <row r="54" spans="2:32" ht="24.95" customHeight="1" x14ac:dyDescent="0.25">
      <c r="B54" s="10" t="str">
        <f>IF(cad_pro!C56="","",cad_pro!C56)</f>
        <v/>
      </c>
      <c r="C54" s="11" t="str">
        <f>IF(B54="","",IFERROR(SUM(cad_cf!$D$7:$D$26)/SUM(cad_pro!$D$9:$D$508),0))</f>
        <v/>
      </c>
      <c r="D54" s="11" t="str">
        <f>IF(B54="","",IFERROR(VLOOKUP(B54,cad_pro!$C$9:$E$508,3,FALSE),0))</f>
        <v/>
      </c>
      <c r="E54" s="11" t="str">
        <f t="shared" si="2"/>
        <v/>
      </c>
      <c r="F54" s="108"/>
      <c r="G54" s="11" t="str">
        <f t="shared" si="3"/>
        <v/>
      </c>
      <c r="H54" s="11" t="str">
        <f t="shared" si="4"/>
        <v/>
      </c>
      <c r="I54" s="11" t="str">
        <f t="shared" si="5"/>
        <v/>
      </c>
      <c r="J54" s="11" t="str">
        <f t="shared" si="6"/>
        <v/>
      </c>
      <c r="K54" s="11" t="str">
        <f t="shared" si="7"/>
        <v/>
      </c>
      <c r="L54" s="33" t="str">
        <f t="shared" si="8"/>
        <v/>
      </c>
      <c r="M54" s="2" t="str">
        <f t="shared" si="9"/>
        <v/>
      </c>
      <c r="N54" s="2" t="str">
        <f t="shared" si="14"/>
        <v/>
      </c>
      <c r="O54" s="2" t="str">
        <f t="shared" si="14"/>
        <v/>
      </c>
      <c r="P54" s="2" t="str">
        <f t="shared" si="14"/>
        <v/>
      </c>
      <c r="Q54" s="2" t="str">
        <f t="shared" si="14"/>
        <v/>
      </c>
      <c r="R54" s="2" t="str">
        <f t="shared" si="14"/>
        <v/>
      </c>
      <c r="S54" s="2" t="str">
        <f t="shared" si="14"/>
        <v/>
      </c>
      <c r="T54" s="2" t="str">
        <f t="shared" si="14"/>
        <v/>
      </c>
      <c r="U54" s="2" t="str">
        <f t="shared" si="14"/>
        <v/>
      </c>
      <c r="V54" s="2" t="str">
        <f t="shared" si="14"/>
        <v/>
      </c>
      <c r="W54" s="2" t="str">
        <f t="shared" si="14"/>
        <v/>
      </c>
      <c r="X54" s="2" t="str">
        <f t="shared" si="14"/>
        <v/>
      </c>
      <c r="Y54" s="2" t="str">
        <f t="shared" si="14"/>
        <v/>
      </c>
      <c r="Z54" s="2" t="str">
        <f t="shared" si="14"/>
        <v/>
      </c>
      <c r="AA54" s="2" t="str">
        <f t="shared" si="14"/>
        <v/>
      </c>
      <c r="AB54" s="2" t="str">
        <f t="shared" si="14"/>
        <v/>
      </c>
      <c r="AC54" s="2" t="str">
        <f t="shared" si="11"/>
        <v/>
      </c>
      <c r="AD54" s="37">
        <v>9.9529999999999693E-4</v>
      </c>
      <c r="AE54" s="1" t="str">
        <f t="shared" si="12"/>
        <v/>
      </c>
      <c r="AF54" s="1" t="str">
        <f t="shared" si="13"/>
        <v/>
      </c>
    </row>
    <row r="55" spans="2:32" ht="24.95" customHeight="1" x14ac:dyDescent="0.25">
      <c r="B55" s="10" t="str">
        <f>IF(cad_pro!C57="","",cad_pro!C57)</f>
        <v/>
      </c>
      <c r="C55" s="11" t="str">
        <f>IF(B55="","",IFERROR(SUM(cad_cf!$D$7:$D$26)/SUM(cad_pro!$D$9:$D$508),0))</f>
        <v/>
      </c>
      <c r="D55" s="11" t="str">
        <f>IF(B55="","",IFERROR(VLOOKUP(B55,cad_pro!$C$9:$E$508,3,FALSE),0))</f>
        <v/>
      </c>
      <c r="E55" s="11" t="str">
        <f t="shared" si="2"/>
        <v/>
      </c>
      <c r="F55" s="108"/>
      <c r="G55" s="11" t="str">
        <f t="shared" si="3"/>
        <v/>
      </c>
      <c r="H55" s="11" t="str">
        <f t="shared" si="4"/>
        <v/>
      </c>
      <c r="I55" s="11" t="str">
        <f t="shared" si="5"/>
        <v/>
      </c>
      <c r="J55" s="11" t="str">
        <f t="shared" si="6"/>
        <v/>
      </c>
      <c r="K55" s="11" t="str">
        <f t="shared" si="7"/>
        <v/>
      </c>
      <c r="L55" s="33" t="str">
        <f t="shared" si="8"/>
        <v/>
      </c>
      <c r="M55" s="2" t="str">
        <f t="shared" si="9"/>
        <v/>
      </c>
      <c r="N55" s="2" t="str">
        <f t="shared" si="14"/>
        <v/>
      </c>
      <c r="O55" s="2" t="str">
        <f t="shared" si="14"/>
        <v/>
      </c>
      <c r="P55" s="2" t="str">
        <f t="shared" si="14"/>
        <v/>
      </c>
      <c r="Q55" s="2" t="str">
        <f t="shared" si="14"/>
        <v/>
      </c>
      <c r="R55" s="2" t="str">
        <f t="shared" si="14"/>
        <v/>
      </c>
      <c r="S55" s="2" t="str">
        <f t="shared" si="14"/>
        <v/>
      </c>
      <c r="T55" s="2" t="str">
        <f t="shared" si="14"/>
        <v/>
      </c>
      <c r="U55" s="2" t="str">
        <f t="shared" si="14"/>
        <v/>
      </c>
      <c r="V55" s="2" t="str">
        <f t="shared" si="14"/>
        <v/>
      </c>
      <c r="W55" s="2" t="str">
        <f t="shared" si="14"/>
        <v/>
      </c>
      <c r="X55" s="2" t="str">
        <f t="shared" si="14"/>
        <v/>
      </c>
      <c r="Y55" s="2" t="str">
        <f t="shared" si="14"/>
        <v/>
      </c>
      <c r="Z55" s="2" t="str">
        <f t="shared" si="14"/>
        <v/>
      </c>
      <c r="AA55" s="2" t="str">
        <f t="shared" si="14"/>
        <v/>
      </c>
      <c r="AB55" s="2" t="str">
        <f t="shared" si="14"/>
        <v/>
      </c>
      <c r="AC55" s="2" t="str">
        <f t="shared" si="11"/>
        <v/>
      </c>
      <c r="AD55" s="37">
        <v>9.9519999999999709E-4</v>
      </c>
      <c r="AE55" s="1" t="str">
        <f t="shared" si="12"/>
        <v/>
      </c>
      <c r="AF55" s="1" t="str">
        <f t="shared" si="13"/>
        <v/>
      </c>
    </row>
    <row r="56" spans="2:32" ht="24.95" customHeight="1" x14ac:dyDescent="0.25">
      <c r="B56" s="10" t="str">
        <f>IF(cad_pro!C58="","",cad_pro!C58)</f>
        <v/>
      </c>
      <c r="C56" s="11" t="str">
        <f>IF(B56="","",IFERROR(SUM(cad_cf!$D$7:$D$26)/SUM(cad_pro!$D$9:$D$508),0))</f>
        <v/>
      </c>
      <c r="D56" s="11" t="str">
        <f>IF(B56="","",IFERROR(VLOOKUP(B56,cad_pro!$C$9:$E$508,3,FALSE),0))</f>
        <v/>
      </c>
      <c r="E56" s="11" t="str">
        <f t="shared" si="2"/>
        <v/>
      </c>
      <c r="F56" s="108"/>
      <c r="G56" s="11" t="str">
        <f t="shared" si="3"/>
        <v/>
      </c>
      <c r="H56" s="11" t="str">
        <f t="shared" si="4"/>
        <v/>
      </c>
      <c r="I56" s="11" t="str">
        <f t="shared" si="5"/>
        <v/>
      </c>
      <c r="J56" s="11" t="str">
        <f t="shared" si="6"/>
        <v/>
      </c>
      <c r="K56" s="11" t="str">
        <f t="shared" si="7"/>
        <v/>
      </c>
      <c r="L56" s="33" t="str">
        <f t="shared" si="8"/>
        <v/>
      </c>
      <c r="M56" s="2" t="str">
        <f t="shared" si="9"/>
        <v/>
      </c>
      <c r="N56" s="2" t="str">
        <f t="shared" ref="N56:AB72" si="15">IF($B56="","",IFERROR($G56*N$6,0))</f>
        <v/>
      </c>
      <c r="O56" s="2" t="str">
        <f t="shared" si="15"/>
        <v/>
      </c>
      <c r="P56" s="2" t="str">
        <f t="shared" si="15"/>
        <v/>
      </c>
      <c r="Q56" s="2" t="str">
        <f t="shared" si="15"/>
        <v/>
      </c>
      <c r="R56" s="2" t="str">
        <f t="shared" si="15"/>
        <v/>
      </c>
      <c r="S56" s="2" t="str">
        <f t="shared" si="15"/>
        <v/>
      </c>
      <c r="T56" s="2" t="str">
        <f t="shared" si="15"/>
        <v/>
      </c>
      <c r="U56" s="2" t="str">
        <f t="shared" si="15"/>
        <v/>
      </c>
      <c r="V56" s="2" t="str">
        <f t="shared" si="15"/>
        <v/>
      </c>
      <c r="W56" s="2" t="str">
        <f t="shared" si="15"/>
        <v/>
      </c>
      <c r="X56" s="2" t="str">
        <f t="shared" si="15"/>
        <v/>
      </c>
      <c r="Y56" s="2" t="str">
        <f t="shared" si="15"/>
        <v/>
      </c>
      <c r="Z56" s="2" t="str">
        <f t="shared" si="15"/>
        <v/>
      </c>
      <c r="AA56" s="2" t="str">
        <f t="shared" si="15"/>
        <v/>
      </c>
      <c r="AB56" s="2" t="str">
        <f t="shared" si="15"/>
        <v/>
      </c>
      <c r="AC56" s="2" t="str">
        <f t="shared" si="11"/>
        <v/>
      </c>
      <c r="AD56" s="37">
        <v>9.9509999999999703E-4</v>
      </c>
      <c r="AE56" s="1" t="str">
        <f t="shared" si="12"/>
        <v/>
      </c>
      <c r="AF56" s="1" t="str">
        <f t="shared" si="13"/>
        <v/>
      </c>
    </row>
    <row r="57" spans="2:32" ht="24.95" customHeight="1" x14ac:dyDescent="0.25">
      <c r="B57" s="10" t="str">
        <f>IF(cad_pro!C59="","",cad_pro!C59)</f>
        <v/>
      </c>
      <c r="C57" s="11" t="str">
        <f>IF(B57="","",IFERROR(SUM(cad_cf!$D$7:$D$26)/SUM(cad_pro!$D$9:$D$508),0))</f>
        <v/>
      </c>
      <c r="D57" s="11" t="str">
        <f>IF(B57="","",IFERROR(VLOOKUP(B57,cad_pro!$C$9:$E$508,3,FALSE),0))</f>
        <v/>
      </c>
      <c r="E57" s="11" t="str">
        <f t="shared" si="2"/>
        <v/>
      </c>
      <c r="F57" s="108"/>
      <c r="G57" s="11" t="str">
        <f t="shared" si="3"/>
        <v/>
      </c>
      <c r="H57" s="11" t="str">
        <f t="shared" si="4"/>
        <v/>
      </c>
      <c r="I57" s="11" t="str">
        <f t="shared" si="5"/>
        <v/>
      </c>
      <c r="J57" s="11" t="str">
        <f t="shared" si="6"/>
        <v/>
      </c>
      <c r="K57" s="11" t="str">
        <f t="shared" si="7"/>
        <v/>
      </c>
      <c r="L57" s="33" t="str">
        <f t="shared" si="8"/>
        <v/>
      </c>
      <c r="M57" s="2" t="str">
        <f t="shared" si="9"/>
        <v/>
      </c>
      <c r="N57" s="2" t="str">
        <f t="shared" si="15"/>
        <v/>
      </c>
      <c r="O57" s="2" t="str">
        <f t="shared" si="15"/>
        <v/>
      </c>
      <c r="P57" s="2" t="str">
        <f t="shared" si="15"/>
        <v/>
      </c>
      <c r="Q57" s="2" t="str">
        <f t="shared" si="15"/>
        <v/>
      </c>
      <c r="R57" s="2" t="str">
        <f t="shared" si="15"/>
        <v/>
      </c>
      <c r="S57" s="2" t="str">
        <f t="shared" si="15"/>
        <v/>
      </c>
      <c r="T57" s="2" t="str">
        <f t="shared" si="15"/>
        <v/>
      </c>
      <c r="U57" s="2" t="str">
        <f t="shared" si="15"/>
        <v/>
      </c>
      <c r="V57" s="2" t="str">
        <f t="shared" si="15"/>
        <v/>
      </c>
      <c r="W57" s="2" t="str">
        <f t="shared" si="15"/>
        <v/>
      </c>
      <c r="X57" s="2" t="str">
        <f t="shared" si="15"/>
        <v/>
      </c>
      <c r="Y57" s="2" t="str">
        <f t="shared" si="15"/>
        <v/>
      </c>
      <c r="Z57" s="2" t="str">
        <f t="shared" si="15"/>
        <v/>
      </c>
      <c r="AA57" s="2" t="str">
        <f t="shared" si="15"/>
        <v/>
      </c>
      <c r="AB57" s="2" t="str">
        <f t="shared" si="15"/>
        <v/>
      </c>
      <c r="AC57" s="2" t="str">
        <f t="shared" si="11"/>
        <v/>
      </c>
      <c r="AD57" s="37">
        <v>9.9499999999999697E-4</v>
      </c>
      <c r="AE57" s="1" t="str">
        <f t="shared" si="12"/>
        <v/>
      </c>
      <c r="AF57" s="1" t="str">
        <f t="shared" si="13"/>
        <v/>
      </c>
    </row>
    <row r="58" spans="2:32" ht="24.95" customHeight="1" x14ac:dyDescent="0.25">
      <c r="B58" s="10" t="str">
        <f>IF(cad_pro!C60="","",cad_pro!C60)</f>
        <v/>
      </c>
      <c r="C58" s="11" t="str">
        <f>IF(B58="","",IFERROR(SUM(cad_cf!$D$7:$D$26)/SUM(cad_pro!$D$9:$D$508),0))</f>
        <v/>
      </c>
      <c r="D58" s="11" t="str">
        <f>IF(B58="","",IFERROR(VLOOKUP(B58,cad_pro!$C$9:$E$508,3,FALSE),0))</f>
        <v/>
      </c>
      <c r="E58" s="11" t="str">
        <f t="shared" si="2"/>
        <v/>
      </c>
      <c r="F58" s="108"/>
      <c r="G58" s="11" t="str">
        <f t="shared" si="3"/>
        <v/>
      </c>
      <c r="H58" s="11" t="str">
        <f t="shared" si="4"/>
        <v/>
      </c>
      <c r="I58" s="11" t="str">
        <f t="shared" si="5"/>
        <v/>
      </c>
      <c r="J58" s="11" t="str">
        <f t="shared" si="6"/>
        <v/>
      </c>
      <c r="K58" s="11" t="str">
        <f t="shared" si="7"/>
        <v/>
      </c>
      <c r="L58" s="33" t="str">
        <f t="shared" si="8"/>
        <v/>
      </c>
      <c r="M58" s="2" t="str">
        <f t="shared" si="9"/>
        <v/>
      </c>
      <c r="N58" s="2" t="str">
        <f t="shared" si="15"/>
        <v/>
      </c>
      <c r="O58" s="2" t="str">
        <f t="shared" si="15"/>
        <v/>
      </c>
      <c r="P58" s="2" t="str">
        <f t="shared" si="15"/>
        <v/>
      </c>
      <c r="Q58" s="2" t="str">
        <f t="shared" si="15"/>
        <v/>
      </c>
      <c r="R58" s="2" t="str">
        <f t="shared" si="15"/>
        <v/>
      </c>
      <c r="S58" s="2" t="str">
        <f t="shared" si="15"/>
        <v/>
      </c>
      <c r="T58" s="2" t="str">
        <f t="shared" si="15"/>
        <v/>
      </c>
      <c r="U58" s="2" t="str">
        <f t="shared" si="15"/>
        <v/>
      </c>
      <c r="V58" s="2" t="str">
        <f t="shared" si="15"/>
        <v/>
      </c>
      <c r="W58" s="2" t="str">
        <f t="shared" si="15"/>
        <v/>
      </c>
      <c r="X58" s="2" t="str">
        <f t="shared" si="15"/>
        <v/>
      </c>
      <c r="Y58" s="2" t="str">
        <f t="shared" si="15"/>
        <v/>
      </c>
      <c r="Z58" s="2" t="str">
        <f t="shared" si="15"/>
        <v/>
      </c>
      <c r="AA58" s="2" t="str">
        <f t="shared" si="15"/>
        <v/>
      </c>
      <c r="AB58" s="2" t="str">
        <f t="shared" si="15"/>
        <v/>
      </c>
      <c r="AC58" s="2" t="str">
        <f t="shared" si="11"/>
        <v/>
      </c>
      <c r="AD58" s="37">
        <v>9.9489999999999692E-4</v>
      </c>
      <c r="AE58" s="1" t="str">
        <f t="shared" si="12"/>
        <v/>
      </c>
      <c r="AF58" s="1" t="str">
        <f t="shared" si="13"/>
        <v/>
      </c>
    </row>
    <row r="59" spans="2:32" ht="24.95" customHeight="1" x14ac:dyDescent="0.25">
      <c r="B59" s="10" t="str">
        <f>IF(cad_pro!C61="","",cad_pro!C61)</f>
        <v/>
      </c>
      <c r="C59" s="11" t="str">
        <f>IF(B59="","",IFERROR(SUM(cad_cf!$D$7:$D$26)/SUM(cad_pro!$D$9:$D$508),0))</f>
        <v/>
      </c>
      <c r="D59" s="11" t="str">
        <f>IF(B59="","",IFERROR(VLOOKUP(B59,cad_pro!$C$9:$E$508,3,FALSE),0))</f>
        <v/>
      </c>
      <c r="E59" s="11" t="str">
        <f t="shared" si="2"/>
        <v/>
      </c>
      <c r="F59" s="108"/>
      <c r="G59" s="11" t="str">
        <f t="shared" si="3"/>
        <v/>
      </c>
      <c r="H59" s="11" t="str">
        <f t="shared" si="4"/>
        <v/>
      </c>
      <c r="I59" s="11" t="str">
        <f t="shared" si="5"/>
        <v/>
      </c>
      <c r="J59" s="11" t="str">
        <f t="shared" si="6"/>
        <v/>
      </c>
      <c r="K59" s="11" t="str">
        <f t="shared" si="7"/>
        <v/>
      </c>
      <c r="L59" s="33" t="str">
        <f t="shared" si="8"/>
        <v/>
      </c>
      <c r="M59" s="2" t="str">
        <f t="shared" si="9"/>
        <v/>
      </c>
      <c r="N59" s="2" t="str">
        <f t="shared" si="15"/>
        <v/>
      </c>
      <c r="O59" s="2" t="str">
        <f t="shared" si="15"/>
        <v/>
      </c>
      <c r="P59" s="2" t="str">
        <f t="shared" si="15"/>
        <v/>
      </c>
      <c r="Q59" s="2" t="str">
        <f t="shared" si="15"/>
        <v/>
      </c>
      <c r="R59" s="2" t="str">
        <f t="shared" si="15"/>
        <v/>
      </c>
      <c r="S59" s="2" t="str">
        <f t="shared" si="15"/>
        <v/>
      </c>
      <c r="T59" s="2" t="str">
        <f t="shared" si="15"/>
        <v/>
      </c>
      <c r="U59" s="2" t="str">
        <f t="shared" si="15"/>
        <v/>
      </c>
      <c r="V59" s="2" t="str">
        <f t="shared" si="15"/>
        <v/>
      </c>
      <c r="W59" s="2" t="str">
        <f t="shared" si="15"/>
        <v/>
      </c>
      <c r="X59" s="2" t="str">
        <f t="shared" si="15"/>
        <v/>
      </c>
      <c r="Y59" s="2" t="str">
        <f t="shared" si="15"/>
        <v/>
      </c>
      <c r="Z59" s="2" t="str">
        <f t="shared" si="15"/>
        <v/>
      </c>
      <c r="AA59" s="2" t="str">
        <f t="shared" si="15"/>
        <v/>
      </c>
      <c r="AB59" s="2" t="str">
        <f t="shared" si="15"/>
        <v/>
      </c>
      <c r="AC59" s="2" t="str">
        <f t="shared" si="11"/>
        <v/>
      </c>
      <c r="AD59" s="37">
        <v>9.9479999999999708E-4</v>
      </c>
      <c r="AE59" s="1" t="str">
        <f t="shared" si="12"/>
        <v/>
      </c>
      <c r="AF59" s="1" t="str">
        <f t="shared" si="13"/>
        <v/>
      </c>
    </row>
    <row r="60" spans="2:32" ht="24.95" customHeight="1" x14ac:dyDescent="0.25">
      <c r="B60" s="10" t="str">
        <f>IF(cad_pro!C62="","",cad_pro!C62)</f>
        <v/>
      </c>
      <c r="C60" s="11" t="str">
        <f>IF(B60="","",IFERROR(SUM(cad_cf!$D$7:$D$26)/SUM(cad_pro!$D$9:$D$508),0))</f>
        <v/>
      </c>
      <c r="D60" s="11" t="str">
        <f>IF(B60="","",IFERROR(VLOOKUP(B60,cad_pro!$C$9:$E$508,3,FALSE),0))</f>
        <v/>
      </c>
      <c r="E60" s="11" t="str">
        <f t="shared" si="2"/>
        <v/>
      </c>
      <c r="F60" s="108"/>
      <c r="G60" s="11" t="str">
        <f t="shared" si="3"/>
        <v/>
      </c>
      <c r="H60" s="11" t="str">
        <f t="shared" si="4"/>
        <v/>
      </c>
      <c r="I60" s="11" t="str">
        <f t="shared" si="5"/>
        <v/>
      </c>
      <c r="J60" s="11" t="str">
        <f t="shared" si="6"/>
        <v/>
      </c>
      <c r="K60" s="11" t="str">
        <f t="shared" si="7"/>
        <v/>
      </c>
      <c r="L60" s="33" t="str">
        <f t="shared" si="8"/>
        <v/>
      </c>
      <c r="M60" s="2" t="str">
        <f t="shared" si="9"/>
        <v/>
      </c>
      <c r="N60" s="2" t="str">
        <f t="shared" si="15"/>
        <v/>
      </c>
      <c r="O60" s="2" t="str">
        <f t="shared" si="15"/>
        <v/>
      </c>
      <c r="P60" s="2" t="str">
        <f t="shared" si="15"/>
        <v/>
      </c>
      <c r="Q60" s="2" t="str">
        <f t="shared" si="15"/>
        <v/>
      </c>
      <c r="R60" s="2" t="str">
        <f t="shared" si="15"/>
        <v/>
      </c>
      <c r="S60" s="2" t="str">
        <f t="shared" si="15"/>
        <v/>
      </c>
      <c r="T60" s="2" t="str">
        <f t="shared" si="15"/>
        <v/>
      </c>
      <c r="U60" s="2" t="str">
        <f t="shared" si="15"/>
        <v/>
      </c>
      <c r="V60" s="2" t="str">
        <f t="shared" si="15"/>
        <v/>
      </c>
      <c r="W60" s="2" t="str">
        <f t="shared" si="15"/>
        <v/>
      </c>
      <c r="X60" s="2" t="str">
        <f t="shared" si="15"/>
        <v/>
      </c>
      <c r="Y60" s="2" t="str">
        <f t="shared" si="15"/>
        <v/>
      </c>
      <c r="Z60" s="2" t="str">
        <f t="shared" si="15"/>
        <v/>
      </c>
      <c r="AA60" s="2" t="str">
        <f t="shared" si="15"/>
        <v/>
      </c>
      <c r="AB60" s="2" t="str">
        <f t="shared" si="15"/>
        <v/>
      </c>
      <c r="AC60" s="2" t="str">
        <f t="shared" si="11"/>
        <v/>
      </c>
      <c r="AD60" s="37">
        <v>9.9469999999999702E-4</v>
      </c>
      <c r="AE60" s="1" t="str">
        <f t="shared" si="12"/>
        <v/>
      </c>
      <c r="AF60" s="1" t="str">
        <f t="shared" si="13"/>
        <v/>
      </c>
    </row>
    <row r="61" spans="2:32" ht="24.95" customHeight="1" x14ac:dyDescent="0.25">
      <c r="B61" s="10" t="str">
        <f>IF(cad_pro!C63="","",cad_pro!C63)</f>
        <v/>
      </c>
      <c r="C61" s="11" t="str">
        <f>IF(B61="","",IFERROR(SUM(cad_cf!$D$7:$D$26)/SUM(cad_pro!$D$9:$D$508),0))</f>
        <v/>
      </c>
      <c r="D61" s="11" t="str">
        <f>IF(B61="","",IFERROR(VLOOKUP(B61,cad_pro!$C$9:$E$508,3,FALSE),0))</f>
        <v/>
      </c>
      <c r="E61" s="11" t="str">
        <f t="shared" si="2"/>
        <v/>
      </c>
      <c r="F61" s="108"/>
      <c r="G61" s="11" t="str">
        <f t="shared" si="3"/>
        <v/>
      </c>
      <c r="H61" s="11" t="str">
        <f t="shared" si="4"/>
        <v/>
      </c>
      <c r="I61" s="11" t="str">
        <f t="shared" si="5"/>
        <v/>
      </c>
      <c r="J61" s="11" t="str">
        <f t="shared" si="6"/>
        <v/>
      </c>
      <c r="K61" s="11" t="str">
        <f t="shared" si="7"/>
        <v/>
      </c>
      <c r="L61" s="33" t="str">
        <f t="shared" si="8"/>
        <v/>
      </c>
      <c r="M61" s="2" t="str">
        <f t="shared" si="9"/>
        <v/>
      </c>
      <c r="N61" s="2" t="str">
        <f t="shared" si="15"/>
        <v/>
      </c>
      <c r="O61" s="2" t="str">
        <f t="shared" si="15"/>
        <v/>
      </c>
      <c r="P61" s="2" t="str">
        <f t="shared" si="15"/>
        <v/>
      </c>
      <c r="Q61" s="2" t="str">
        <f t="shared" si="15"/>
        <v/>
      </c>
      <c r="R61" s="2" t="str">
        <f t="shared" si="15"/>
        <v/>
      </c>
      <c r="S61" s="2" t="str">
        <f t="shared" si="15"/>
        <v/>
      </c>
      <c r="T61" s="2" t="str">
        <f t="shared" si="15"/>
        <v/>
      </c>
      <c r="U61" s="2" t="str">
        <f t="shared" si="15"/>
        <v/>
      </c>
      <c r="V61" s="2" t="str">
        <f t="shared" si="15"/>
        <v/>
      </c>
      <c r="W61" s="2" t="str">
        <f t="shared" si="15"/>
        <v/>
      </c>
      <c r="X61" s="2" t="str">
        <f t="shared" si="15"/>
        <v/>
      </c>
      <c r="Y61" s="2" t="str">
        <f t="shared" si="15"/>
        <v/>
      </c>
      <c r="Z61" s="2" t="str">
        <f t="shared" si="15"/>
        <v/>
      </c>
      <c r="AA61" s="2" t="str">
        <f t="shared" si="15"/>
        <v/>
      </c>
      <c r="AB61" s="2" t="str">
        <f t="shared" si="15"/>
        <v/>
      </c>
      <c r="AC61" s="2" t="str">
        <f t="shared" si="11"/>
        <v/>
      </c>
      <c r="AD61" s="37">
        <v>9.9459999999999696E-4</v>
      </c>
      <c r="AE61" s="1" t="str">
        <f t="shared" si="12"/>
        <v/>
      </c>
      <c r="AF61" s="1" t="str">
        <f t="shared" si="13"/>
        <v/>
      </c>
    </row>
    <row r="62" spans="2:32" ht="24.95" customHeight="1" x14ac:dyDescent="0.25">
      <c r="B62" s="10" t="str">
        <f>IF(cad_pro!C64="","",cad_pro!C64)</f>
        <v/>
      </c>
      <c r="C62" s="11" t="str">
        <f>IF(B62="","",IFERROR(SUM(cad_cf!$D$7:$D$26)/SUM(cad_pro!$D$9:$D$508),0))</f>
        <v/>
      </c>
      <c r="D62" s="11" t="str">
        <f>IF(B62="","",IFERROR(VLOOKUP(B62,cad_pro!$C$9:$E$508,3,FALSE),0))</f>
        <v/>
      </c>
      <c r="E62" s="11" t="str">
        <f t="shared" si="2"/>
        <v/>
      </c>
      <c r="F62" s="108"/>
      <c r="G62" s="11" t="str">
        <f t="shared" si="3"/>
        <v/>
      </c>
      <c r="H62" s="11" t="str">
        <f t="shared" si="4"/>
        <v/>
      </c>
      <c r="I62" s="11" t="str">
        <f t="shared" si="5"/>
        <v/>
      </c>
      <c r="J62" s="11" t="str">
        <f t="shared" si="6"/>
        <v/>
      </c>
      <c r="K62" s="11" t="str">
        <f t="shared" si="7"/>
        <v/>
      </c>
      <c r="L62" s="33" t="str">
        <f t="shared" si="8"/>
        <v/>
      </c>
      <c r="M62" s="2" t="str">
        <f t="shared" si="9"/>
        <v/>
      </c>
      <c r="N62" s="2" t="str">
        <f t="shared" si="15"/>
        <v/>
      </c>
      <c r="O62" s="2" t="str">
        <f t="shared" si="15"/>
        <v/>
      </c>
      <c r="P62" s="2" t="str">
        <f t="shared" si="15"/>
        <v/>
      </c>
      <c r="Q62" s="2" t="str">
        <f t="shared" si="15"/>
        <v/>
      </c>
      <c r="R62" s="2" t="str">
        <f t="shared" si="15"/>
        <v/>
      </c>
      <c r="S62" s="2" t="str">
        <f t="shared" si="15"/>
        <v/>
      </c>
      <c r="T62" s="2" t="str">
        <f t="shared" si="15"/>
        <v/>
      </c>
      <c r="U62" s="2" t="str">
        <f t="shared" si="15"/>
        <v/>
      </c>
      <c r="V62" s="2" t="str">
        <f t="shared" si="15"/>
        <v/>
      </c>
      <c r="W62" s="2" t="str">
        <f t="shared" si="15"/>
        <v/>
      </c>
      <c r="X62" s="2" t="str">
        <f t="shared" si="15"/>
        <v/>
      </c>
      <c r="Y62" s="2" t="str">
        <f t="shared" si="15"/>
        <v/>
      </c>
      <c r="Z62" s="2" t="str">
        <f t="shared" si="15"/>
        <v/>
      </c>
      <c r="AA62" s="2" t="str">
        <f t="shared" si="15"/>
        <v/>
      </c>
      <c r="AB62" s="2" t="str">
        <f t="shared" si="15"/>
        <v/>
      </c>
      <c r="AC62" s="2" t="str">
        <f t="shared" si="11"/>
        <v/>
      </c>
      <c r="AD62" s="37">
        <v>9.9449999999999691E-4</v>
      </c>
      <c r="AE62" s="1" t="str">
        <f t="shared" si="12"/>
        <v/>
      </c>
      <c r="AF62" s="1" t="str">
        <f t="shared" si="13"/>
        <v/>
      </c>
    </row>
    <row r="63" spans="2:32" ht="24.95" customHeight="1" x14ac:dyDescent="0.25">
      <c r="B63" s="10" t="str">
        <f>IF(cad_pro!C65="","",cad_pro!C65)</f>
        <v/>
      </c>
      <c r="C63" s="11" t="str">
        <f>IF(B63="","",IFERROR(SUM(cad_cf!$D$7:$D$26)/SUM(cad_pro!$D$9:$D$508),0))</f>
        <v/>
      </c>
      <c r="D63" s="11" t="str">
        <f>IF(B63="","",IFERROR(VLOOKUP(B63,cad_pro!$C$9:$E$508,3,FALSE),0))</f>
        <v/>
      </c>
      <c r="E63" s="11" t="str">
        <f t="shared" si="2"/>
        <v/>
      </c>
      <c r="F63" s="108"/>
      <c r="G63" s="11" t="str">
        <f t="shared" si="3"/>
        <v/>
      </c>
      <c r="H63" s="11" t="str">
        <f t="shared" si="4"/>
        <v/>
      </c>
      <c r="I63" s="11" t="str">
        <f t="shared" si="5"/>
        <v/>
      </c>
      <c r="J63" s="11" t="str">
        <f t="shared" si="6"/>
        <v/>
      </c>
      <c r="K63" s="11" t="str">
        <f t="shared" si="7"/>
        <v/>
      </c>
      <c r="L63" s="33" t="str">
        <f t="shared" si="8"/>
        <v/>
      </c>
      <c r="M63" s="2" t="str">
        <f t="shared" si="9"/>
        <v/>
      </c>
      <c r="N63" s="2" t="str">
        <f t="shared" si="15"/>
        <v/>
      </c>
      <c r="O63" s="2" t="str">
        <f t="shared" si="15"/>
        <v/>
      </c>
      <c r="P63" s="2" t="str">
        <f t="shared" si="15"/>
        <v/>
      </c>
      <c r="Q63" s="2" t="str">
        <f t="shared" si="15"/>
        <v/>
      </c>
      <c r="R63" s="2" t="str">
        <f t="shared" si="15"/>
        <v/>
      </c>
      <c r="S63" s="2" t="str">
        <f t="shared" si="15"/>
        <v/>
      </c>
      <c r="T63" s="2" t="str">
        <f t="shared" si="15"/>
        <v/>
      </c>
      <c r="U63" s="2" t="str">
        <f t="shared" si="15"/>
        <v/>
      </c>
      <c r="V63" s="2" t="str">
        <f t="shared" si="15"/>
        <v/>
      </c>
      <c r="W63" s="2" t="str">
        <f t="shared" si="15"/>
        <v/>
      </c>
      <c r="X63" s="2" t="str">
        <f t="shared" si="15"/>
        <v/>
      </c>
      <c r="Y63" s="2" t="str">
        <f t="shared" si="15"/>
        <v/>
      </c>
      <c r="Z63" s="2" t="str">
        <f t="shared" si="15"/>
        <v/>
      </c>
      <c r="AA63" s="2" t="str">
        <f t="shared" si="15"/>
        <v/>
      </c>
      <c r="AB63" s="2" t="str">
        <f t="shared" si="15"/>
        <v/>
      </c>
      <c r="AC63" s="2" t="str">
        <f t="shared" si="11"/>
        <v/>
      </c>
      <c r="AD63" s="37">
        <v>9.9439999999999707E-4</v>
      </c>
      <c r="AE63" s="1" t="str">
        <f t="shared" si="12"/>
        <v/>
      </c>
      <c r="AF63" s="1" t="str">
        <f t="shared" si="13"/>
        <v/>
      </c>
    </row>
    <row r="64" spans="2:32" ht="24.95" customHeight="1" x14ac:dyDescent="0.25">
      <c r="B64" s="10" t="str">
        <f>IF(cad_pro!C66="","",cad_pro!C66)</f>
        <v/>
      </c>
      <c r="C64" s="11" t="str">
        <f>IF(B64="","",IFERROR(SUM(cad_cf!$D$7:$D$26)/SUM(cad_pro!$D$9:$D$508),0))</f>
        <v/>
      </c>
      <c r="D64" s="11" t="str">
        <f>IF(B64="","",IFERROR(VLOOKUP(B64,cad_pro!$C$9:$E$508,3,FALSE),0))</f>
        <v/>
      </c>
      <c r="E64" s="11" t="str">
        <f t="shared" si="2"/>
        <v/>
      </c>
      <c r="F64" s="108"/>
      <c r="G64" s="11" t="str">
        <f t="shared" si="3"/>
        <v/>
      </c>
      <c r="H64" s="11" t="str">
        <f t="shared" si="4"/>
        <v/>
      </c>
      <c r="I64" s="11" t="str">
        <f t="shared" si="5"/>
        <v/>
      </c>
      <c r="J64" s="11" t="str">
        <f t="shared" si="6"/>
        <v/>
      </c>
      <c r="K64" s="11" t="str">
        <f t="shared" si="7"/>
        <v/>
      </c>
      <c r="L64" s="33" t="str">
        <f t="shared" si="8"/>
        <v/>
      </c>
      <c r="M64" s="2" t="str">
        <f t="shared" si="9"/>
        <v/>
      </c>
      <c r="N64" s="2" t="str">
        <f t="shared" si="15"/>
        <v/>
      </c>
      <c r="O64" s="2" t="str">
        <f t="shared" si="15"/>
        <v/>
      </c>
      <c r="P64" s="2" t="str">
        <f t="shared" si="15"/>
        <v/>
      </c>
      <c r="Q64" s="2" t="str">
        <f t="shared" si="15"/>
        <v/>
      </c>
      <c r="R64" s="2" t="str">
        <f t="shared" si="15"/>
        <v/>
      </c>
      <c r="S64" s="2" t="str">
        <f t="shared" si="15"/>
        <v/>
      </c>
      <c r="T64" s="2" t="str">
        <f t="shared" si="15"/>
        <v/>
      </c>
      <c r="U64" s="2" t="str">
        <f t="shared" si="15"/>
        <v/>
      </c>
      <c r="V64" s="2" t="str">
        <f t="shared" si="15"/>
        <v/>
      </c>
      <c r="W64" s="2" t="str">
        <f t="shared" si="15"/>
        <v/>
      </c>
      <c r="X64" s="2" t="str">
        <f t="shared" si="15"/>
        <v/>
      </c>
      <c r="Y64" s="2" t="str">
        <f t="shared" si="15"/>
        <v/>
      </c>
      <c r="Z64" s="2" t="str">
        <f t="shared" si="15"/>
        <v/>
      </c>
      <c r="AA64" s="2" t="str">
        <f t="shared" si="15"/>
        <v/>
      </c>
      <c r="AB64" s="2" t="str">
        <f t="shared" si="15"/>
        <v/>
      </c>
      <c r="AC64" s="2" t="str">
        <f t="shared" si="11"/>
        <v/>
      </c>
      <c r="AD64" s="37">
        <v>9.9429999999999701E-4</v>
      </c>
      <c r="AE64" s="1" t="str">
        <f t="shared" si="12"/>
        <v/>
      </c>
      <c r="AF64" s="1" t="str">
        <f t="shared" si="13"/>
        <v/>
      </c>
    </row>
    <row r="65" spans="2:32" ht="24.95" customHeight="1" x14ac:dyDescent="0.25">
      <c r="B65" s="10" t="str">
        <f>IF(cad_pro!C67="","",cad_pro!C67)</f>
        <v/>
      </c>
      <c r="C65" s="11" t="str">
        <f>IF(B65="","",IFERROR(SUM(cad_cf!$D$7:$D$26)/SUM(cad_pro!$D$9:$D$508),0))</f>
        <v/>
      </c>
      <c r="D65" s="11" t="str">
        <f>IF(B65="","",IFERROR(VLOOKUP(B65,cad_pro!$C$9:$E$508,3,FALSE),0))</f>
        <v/>
      </c>
      <c r="E65" s="11" t="str">
        <f t="shared" si="2"/>
        <v/>
      </c>
      <c r="F65" s="108"/>
      <c r="G65" s="11" t="str">
        <f t="shared" si="3"/>
        <v/>
      </c>
      <c r="H65" s="11" t="str">
        <f t="shared" si="4"/>
        <v/>
      </c>
      <c r="I65" s="11" t="str">
        <f t="shared" si="5"/>
        <v/>
      </c>
      <c r="J65" s="11" t="str">
        <f t="shared" si="6"/>
        <v/>
      </c>
      <c r="K65" s="11" t="str">
        <f t="shared" si="7"/>
        <v/>
      </c>
      <c r="L65" s="33" t="str">
        <f t="shared" si="8"/>
        <v/>
      </c>
      <c r="M65" s="2" t="str">
        <f t="shared" si="9"/>
        <v/>
      </c>
      <c r="N65" s="2" t="str">
        <f t="shared" si="15"/>
        <v/>
      </c>
      <c r="O65" s="2" t="str">
        <f t="shared" si="15"/>
        <v/>
      </c>
      <c r="P65" s="2" t="str">
        <f t="shared" si="15"/>
        <v/>
      </c>
      <c r="Q65" s="2" t="str">
        <f t="shared" si="15"/>
        <v/>
      </c>
      <c r="R65" s="2" t="str">
        <f t="shared" si="15"/>
        <v/>
      </c>
      <c r="S65" s="2" t="str">
        <f t="shared" si="15"/>
        <v/>
      </c>
      <c r="T65" s="2" t="str">
        <f t="shared" si="15"/>
        <v/>
      </c>
      <c r="U65" s="2" t="str">
        <f t="shared" si="15"/>
        <v/>
      </c>
      <c r="V65" s="2" t="str">
        <f t="shared" si="15"/>
        <v/>
      </c>
      <c r="W65" s="2" t="str">
        <f t="shared" si="15"/>
        <v/>
      </c>
      <c r="X65" s="2" t="str">
        <f t="shared" si="15"/>
        <v/>
      </c>
      <c r="Y65" s="2" t="str">
        <f t="shared" si="15"/>
        <v/>
      </c>
      <c r="Z65" s="2" t="str">
        <f t="shared" si="15"/>
        <v/>
      </c>
      <c r="AA65" s="2" t="str">
        <f t="shared" si="15"/>
        <v/>
      </c>
      <c r="AB65" s="2" t="str">
        <f t="shared" si="15"/>
        <v/>
      </c>
      <c r="AC65" s="2" t="str">
        <f t="shared" si="11"/>
        <v/>
      </c>
      <c r="AD65" s="37">
        <v>9.9419999999999695E-4</v>
      </c>
      <c r="AE65" s="1" t="str">
        <f t="shared" si="12"/>
        <v/>
      </c>
      <c r="AF65" s="1" t="str">
        <f t="shared" si="13"/>
        <v/>
      </c>
    </row>
    <row r="66" spans="2:32" ht="24.95" customHeight="1" x14ac:dyDescent="0.25">
      <c r="B66" s="10" t="str">
        <f>IF(cad_pro!C68="","",cad_pro!C68)</f>
        <v/>
      </c>
      <c r="C66" s="11" t="str">
        <f>IF(B66="","",IFERROR(SUM(cad_cf!$D$7:$D$26)/SUM(cad_pro!$D$9:$D$508),0))</f>
        <v/>
      </c>
      <c r="D66" s="11" t="str">
        <f>IF(B66="","",IFERROR(VLOOKUP(B66,cad_pro!$C$9:$E$508,3,FALSE),0))</f>
        <v/>
      </c>
      <c r="E66" s="11" t="str">
        <f t="shared" si="2"/>
        <v/>
      </c>
      <c r="F66" s="108"/>
      <c r="G66" s="11" t="str">
        <f t="shared" si="3"/>
        <v/>
      </c>
      <c r="H66" s="11" t="str">
        <f t="shared" si="4"/>
        <v/>
      </c>
      <c r="I66" s="11" t="str">
        <f t="shared" si="5"/>
        <v/>
      </c>
      <c r="J66" s="11" t="str">
        <f t="shared" si="6"/>
        <v/>
      </c>
      <c r="K66" s="11" t="str">
        <f t="shared" si="7"/>
        <v/>
      </c>
      <c r="L66" s="33" t="str">
        <f t="shared" si="8"/>
        <v/>
      </c>
      <c r="M66" s="2" t="str">
        <f t="shared" si="9"/>
        <v/>
      </c>
      <c r="N66" s="2" t="str">
        <f t="shared" si="15"/>
        <v/>
      </c>
      <c r="O66" s="2" t="str">
        <f t="shared" si="15"/>
        <v/>
      </c>
      <c r="P66" s="2" t="str">
        <f t="shared" si="15"/>
        <v/>
      </c>
      <c r="Q66" s="2" t="str">
        <f t="shared" si="15"/>
        <v/>
      </c>
      <c r="R66" s="2" t="str">
        <f t="shared" si="15"/>
        <v/>
      </c>
      <c r="S66" s="2" t="str">
        <f t="shared" si="15"/>
        <v/>
      </c>
      <c r="T66" s="2" t="str">
        <f t="shared" si="15"/>
        <v/>
      </c>
      <c r="U66" s="2" t="str">
        <f t="shared" si="15"/>
        <v/>
      </c>
      <c r="V66" s="2" t="str">
        <f t="shared" si="15"/>
        <v/>
      </c>
      <c r="W66" s="2" t="str">
        <f t="shared" si="15"/>
        <v/>
      </c>
      <c r="X66" s="2" t="str">
        <f t="shared" si="15"/>
        <v/>
      </c>
      <c r="Y66" s="2" t="str">
        <f t="shared" si="15"/>
        <v/>
      </c>
      <c r="Z66" s="2" t="str">
        <f t="shared" si="15"/>
        <v/>
      </c>
      <c r="AA66" s="2" t="str">
        <f t="shared" si="15"/>
        <v/>
      </c>
      <c r="AB66" s="2" t="str">
        <f t="shared" si="15"/>
        <v/>
      </c>
      <c r="AC66" s="2" t="str">
        <f t="shared" si="11"/>
        <v/>
      </c>
      <c r="AD66" s="37">
        <v>9.940999999999969E-4</v>
      </c>
      <c r="AE66" s="1" t="str">
        <f t="shared" si="12"/>
        <v/>
      </c>
      <c r="AF66" s="1" t="str">
        <f t="shared" si="13"/>
        <v/>
      </c>
    </row>
    <row r="67" spans="2:32" ht="24.95" customHeight="1" x14ac:dyDescent="0.25">
      <c r="B67" s="10" t="str">
        <f>IF(cad_pro!C69="","",cad_pro!C69)</f>
        <v/>
      </c>
      <c r="C67" s="11" t="str">
        <f>IF(B67="","",IFERROR(SUM(cad_cf!$D$7:$D$26)/SUM(cad_pro!$D$9:$D$508),0))</f>
        <v/>
      </c>
      <c r="D67" s="11" t="str">
        <f>IF(B67="","",IFERROR(VLOOKUP(B67,cad_pro!$C$9:$E$508,3,FALSE),0))</f>
        <v/>
      </c>
      <c r="E67" s="11" t="str">
        <f t="shared" si="2"/>
        <v/>
      </c>
      <c r="F67" s="108"/>
      <c r="G67" s="11" t="str">
        <f t="shared" si="3"/>
        <v/>
      </c>
      <c r="H67" s="11" t="str">
        <f t="shared" si="4"/>
        <v/>
      </c>
      <c r="I67" s="11" t="str">
        <f t="shared" si="5"/>
        <v/>
      </c>
      <c r="J67" s="11" t="str">
        <f t="shared" si="6"/>
        <v/>
      </c>
      <c r="K67" s="11" t="str">
        <f t="shared" si="7"/>
        <v/>
      </c>
      <c r="L67" s="33" t="str">
        <f t="shared" si="8"/>
        <v/>
      </c>
      <c r="M67" s="2" t="str">
        <f t="shared" si="9"/>
        <v/>
      </c>
      <c r="N67" s="2" t="str">
        <f t="shared" si="15"/>
        <v/>
      </c>
      <c r="O67" s="2" t="str">
        <f t="shared" si="15"/>
        <v/>
      </c>
      <c r="P67" s="2" t="str">
        <f t="shared" si="15"/>
        <v/>
      </c>
      <c r="Q67" s="2" t="str">
        <f t="shared" si="15"/>
        <v/>
      </c>
      <c r="R67" s="2" t="str">
        <f t="shared" si="15"/>
        <v/>
      </c>
      <c r="S67" s="2" t="str">
        <f t="shared" si="15"/>
        <v/>
      </c>
      <c r="T67" s="2" t="str">
        <f t="shared" si="15"/>
        <v/>
      </c>
      <c r="U67" s="2" t="str">
        <f t="shared" si="15"/>
        <v/>
      </c>
      <c r="V67" s="2" t="str">
        <f t="shared" si="15"/>
        <v/>
      </c>
      <c r="W67" s="2" t="str">
        <f t="shared" si="15"/>
        <v/>
      </c>
      <c r="X67" s="2" t="str">
        <f t="shared" si="15"/>
        <v/>
      </c>
      <c r="Y67" s="2" t="str">
        <f t="shared" si="15"/>
        <v/>
      </c>
      <c r="Z67" s="2" t="str">
        <f t="shared" si="15"/>
        <v/>
      </c>
      <c r="AA67" s="2" t="str">
        <f t="shared" si="15"/>
        <v/>
      </c>
      <c r="AB67" s="2" t="str">
        <f t="shared" si="15"/>
        <v/>
      </c>
      <c r="AC67" s="2" t="str">
        <f t="shared" si="11"/>
        <v/>
      </c>
      <c r="AD67" s="37">
        <v>9.9399999999999706E-4</v>
      </c>
      <c r="AE67" s="1" t="str">
        <f t="shared" si="12"/>
        <v/>
      </c>
      <c r="AF67" s="1" t="str">
        <f t="shared" si="13"/>
        <v/>
      </c>
    </row>
    <row r="68" spans="2:32" ht="24.95" customHeight="1" x14ac:dyDescent="0.25">
      <c r="B68" s="10" t="str">
        <f>IF(cad_pro!C70="","",cad_pro!C70)</f>
        <v/>
      </c>
      <c r="C68" s="11" t="str">
        <f>IF(B68="","",IFERROR(SUM(cad_cf!$D$7:$D$26)/SUM(cad_pro!$D$9:$D$508),0))</f>
        <v/>
      </c>
      <c r="D68" s="11" t="str">
        <f>IF(B68="","",IFERROR(VLOOKUP(B68,cad_pro!$C$9:$E$508,3,FALSE),0))</f>
        <v/>
      </c>
      <c r="E68" s="11" t="str">
        <f t="shared" si="2"/>
        <v/>
      </c>
      <c r="F68" s="108"/>
      <c r="G68" s="11" t="str">
        <f t="shared" si="3"/>
        <v/>
      </c>
      <c r="H68" s="11" t="str">
        <f t="shared" si="4"/>
        <v/>
      </c>
      <c r="I68" s="11" t="str">
        <f t="shared" si="5"/>
        <v/>
      </c>
      <c r="J68" s="11" t="str">
        <f t="shared" si="6"/>
        <v/>
      </c>
      <c r="K68" s="11" t="str">
        <f t="shared" si="7"/>
        <v/>
      </c>
      <c r="L68" s="33" t="str">
        <f t="shared" si="8"/>
        <v/>
      </c>
      <c r="M68" s="2" t="str">
        <f t="shared" si="9"/>
        <v/>
      </c>
      <c r="N68" s="2" t="str">
        <f t="shared" si="15"/>
        <v/>
      </c>
      <c r="O68" s="2" t="str">
        <f t="shared" si="15"/>
        <v/>
      </c>
      <c r="P68" s="2" t="str">
        <f t="shared" si="15"/>
        <v/>
      </c>
      <c r="Q68" s="2" t="str">
        <f t="shared" si="15"/>
        <v/>
      </c>
      <c r="R68" s="2" t="str">
        <f t="shared" si="15"/>
        <v/>
      </c>
      <c r="S68" s="2" t="str">
        <f t="shared" si="15"/>
        <v/>
      </c>
      <c r="T68" s="2" t="str">
        <f t="shared" si="15"/>
        <v/>
      </c>
      <c r="U68" s="2" t="str">
        <f t="shared" si="15"/>
        <v/>
      </c>
      <c r="V68" s="2" t="str">
        <f t="shared" si="15"/>
        <v/>
      </c>
      <c r="W68" s="2" t="str">
        <f t="shared" si="15"/>
        <v/>
      </c>
      <c r="X68" s="2" t="str">
        <f t="shared" si="15"/>
        <v/>
      </c>
      <c r="Y68" s="2" t="str">
        <f t="shared" si="15"/>
        <v/>
      </c>
      <c r="Z68" s="2" t="str">
        <f t="shared" si="15"/>
        <v/>
      </c>
      <c r="AA68" s="2" t="str">
        <f t="shared" si="15"/>
        <v/>
      </c>
      <c r="AB68" s="2" t="str">
        <f t="shared" si="15"/>
        <v/>
      </c>
      <c r="AC68" s="2" t="str">
        <f t="shared" si="11"/>
        <v/>
      </c>
      <c r="AD68" s="37">
        <v>9.93899999999997E-4</v>
      </c>
      <c r="AE68" s="1" t="str">
        <f t="shared" si="12"/>
        <v/>
      </c>
      <c r="AF68" s="1" t="str">
        <f t="shared" si="13"/>
        <v/>
      </c>
    </row>
    <row r="69" spans="2:32" ht="24.95" customHeight="1" x14ac:dyDescent="0.25">
      <c r="B69" s="10" t="str">
        <f>IF(cad_pro!C71="","",cad_pro!C71)</f>
        <v/>
      </c>
      <c r="C69" s="11" t="str">
        <f>IF(B69="","",IFERROR(SUM(cad_cf!$D$7:$D$26)/SUM(cad_pro!$D$9:$D$508),0))</f>
        <v/>
      </c>
      <c r="D69" s="11" t="str">
        <f>IF(B69="","",IFERROR(VLOOKUP(B69,cad_pro!$C$9:$E$508,3,FALSE),0))</f>
        <v/>
      </c>
      <c r="E69" s="11" t="str">
        <f t="shared" si="2"/>
        <v/>
      </c>
      <c r="F69" s="108"/>
      <c r="G69" s="11" t="str">
        <f t="shared" si="3"/>
        <v/>
      </c>
      <c r="H69" s="11" t="str">
        <f t="shared" si="4"/>
        <v/>
      </c>
      <c r="I69" s="11" t="str">
        <f t="shared" si="5"/>
        <v/>
      </c>
      <c r="J69" s="11" t="str">
        <f t="shared" si="6"/>
        <v/>
      </c>
      <c r="K69" s="11" t="str">
        <f t="shared" si="7"/>
        <v/>
      </c>
      <c r="L69" s="33" t="str">
        <f t="shared" si="8"/>
        <v/>
      </c>
      <c r="M69" s="2" t="str">
        <f t="shared" si="9"/>
        <v/>
      </c>
      <c r="N69" s="2" t="str">
        <f t="shared" si="15"/>
        <v/>
      </c>
      <c r="O69" s="2" t="str">
        <f t="shared" si="15"/>
        <v/>
      </c>
      <c r="P69" s="2" t="str">
        <f t="shared" si="15"/>
        <v/>
      </c>
      <c r="Q69" s="2" t="str">
        <f t="shared" si="15"/>
        <v/>
      </c>
      <c r="R69" s="2" t="str">
        <f t="shared" si="15"/>
        <v/>
      </c>
      <c r="S69" s="2" t="str">
        <f t="shared" si="15"/>
        <v/>
      </c>
      <c r="T69" s="2" t="str">
        <f t="shared" si="15"/>
        <v/>
      </c>
      <c r="U69" s="2" t="str">
        <f t="shared" si="15"/>
        <v/>
      </c>
      <c r="V69" s="2" t="str">
        <f t="shared" si="15"/>
        <v/>
      </c>
      <c r="W69" s="2" t="str">
        <f t="shared" si="15"/>
        <v/>
      </c>
      <c r="X69" s="2" t="str">
        <f t="shared" si="15"/>
        <v/>
      </c>
      <c r="Y69" s="2" t="str">
        <f t="shared" si="15"/>
        <v/>
      </c>
      <c r="Z69" s="2" t="str">
        <f t="shared" si="15"/>
        <v/>
      </c>
      <c r="AA69" s="2" t="str">
        <f t="shared" si="15"/>
        <v/>
      </c>
      <c r="AB69" s="2" t="str">
        <f t="shared" si="15"/>
        <v/>
      </c>
      <c r="AC69" s="2" t="str">
        <f t="shared" si="11"/>
        <v/>
      </c>
      <c r="AD69" s="37">
        <v>9.9379999999999694E-4</v>
      </c>
      <c r="AE69" s="1" t="str">
        <f t="shared" si="12"/>
        <v/>
      </c>
      <c r="AF69" s="1" t="str">
        <f t="shared" si="13"/>
        <v/>
      </c>
    </row>
    <row r="70" spans="2:32" ht="24.95" customHeight="1" x14ac:dyDescent="0.25">
      <c r="B70" s="10" t="str">
        <f>IF(cad_pro!C72="","",cad_pro!C72)</f>
        <v/>
      </c>
      <c r="C70" s="11" t="str">
        <f>IF(B70="","",IFERROR(SUM(cad_cf!$D$7:$D$26)/SUM(cad_pro!$D$9:$D$508),0))</f>
        <v/>
      </c>
      <c r="D70" s="11" t="str">
        <f>IF(B70="","",IFERROR(VLOOKUP(B70,cad_pro!$C$9:$E$508,3,FALSE),0))</f>
        <v/>
      </c>
      <c r="E70" s="11" t="str">
        <f t="shared" si="2"/>
        <v/>
      </c>
      <c r="F70" s="108"/>
      <c r="G70" s="11" t="str">
        <f t="shared" si="3"/>
        <v/>
      </c>
      <c r="H70" s="11" t="str">
        <f t="shared" si="4"/>
        <v/>
      </c>
      <c r="I70" s="11" t="str">
        <f t="shared" si="5"/>
        <v/>
      </c>
      <c r="J70" s="11" t="str">
        <f t="shared" si="6"/>
        <v/>
      </c>
      <c r="K70" s="11" t="str">
        <f t="shared" si="7"/>
        <v/>
      </c>
      <c r="L70" s="33" t="str">
        <f t="shared" si="8"/>
        <v/>
      </c>
      <c r="M70" s="2" t="str">
        <f t="shared" si="9"/>
        <v/>
      </c>
      <c r="N70" s="2" t="str">
        <f t="shared" si="15"/>
        <v/>
      </c>
      <c r="O70" s="2" t="str">
        <f t="shared" si="15"/>
        <v/>
      </c>
      <c r="P70" s="2" t="str">
        <f t="shared" si="15"/>
        <v/>
      </c>
      <c r="Q70" s="2" t="str">
        <f t="shared" si="15"/>
        <v/>
      </c>
      <c r="R70" s="2" t="str">
        <f t="shared" si="15"/>
        <v/>
      </c>
      <c r="S70" s="2" t="str">
        <f t="shared" si="15"/>
        <v/>
      </c>
      <c r="T70" s="2" t="str">
        <f t="shared" si="15"/>
        <v/>
      </c>
      <c r="U70" s="2" t="str">
        <f t="shared" si="15"/>
        <v/>
      </c>
      <c r="V70" s="2" t="str">
        <f t="shared" si="15"/>
        <v/>
      </c>
      <c r="W70" s="2" t="str">
        <f t="shared" si="15"/>
        <v/>
      </c>
      <c r="X70" s="2" t="str">
        <f t="shared" si="15"/>
        <v/>
      </c>
      <c r="Y70" s="2" t="str">
        <f t="shared" si="15"/>
        <v/>
      </c>
      <c r="Z70" s="2" t="str">
        <f t="shared" si="15"/>
        <v/>
      </c>
      <c r="AA70" s="2" t="str">
        <f t="shared" si="15"/>
        <v/>
      </c>
      <c r="AB70" s="2" t="str">
        <f t="shared" si="15"/>
        <v/>
      </c>
      <c r="AC70" s="2" t="str">
        <f t="shared" si="11"/>
        <v/>
      </c>
      <c r="AD70" s="37">
        <v>9.9369999999999602E-4</v>
      </c>
      <c r="AE70" s="1" t="str">
        <f t="shared" si="12"/>
        <v/>
      </c>
      <c r="AF70" s="1" t="str">
        <f t="shared" si="13"/>
        <v/>
      </c>
    </row>
    <row r="71" spans="2:32" ht="24.95" customHeight="1" x14ac:dyDescent="0.25">
      <c r="B71" s="10" t="str">
        <f>IF(cad_pro!C73="","",cad_pro!C73)</f>
        <v/>
      </c>
      <c r="C71" s="11" t="str">
        <f>IF(B71="","",IFERROR(SUM(cad_cf!$D$7:$D$26)/SUM(cad_pro!$D$9:$D$508),0))</f>
        <v/>
      </c>
      <c r="D71" s="11" t="str">
        <f>IF(B71="","",IFERROR(VLOOKUP(B71,cad_pro!$C$9:$E$508,3,FALSE),0))</f>
        <v/>
      </c>
      <c r="E71" s="11" t="str">
        <f t="shared" si="2"/>
        <v/>
      </c>
      <c r="F71" s="108"/>
      <c r="G71" s="11" t="str">
        <f t="shared" si="3"/>
        <v/>
      </c>
      <c r="H71" s="11" t="str">
        <f t="shared" si="4"/>
        <v/>
      </c>
      <c r="I71" s="11" t="str">
        <f t="shared" si="5"/>
        <v/>
      </c>
      <c r="J71" s="11" t="str">
        <f t="shared" si="6"/>
        <v/>
      </c>
      <c r="K71" s="11" t="str">
        <f t="shared" si="7"/>
        <v/>
      </c>
      <c r="L71" s="33" t="str">
        <f t="shared" si="8"/>
        <v/>
      </c>
      <c r="M71" s="2" t="str">
        <f t="shared" si="9"/>
        <v/>
      </c>
      <c r="N71" s="2" t="str">
        <f t="shared" si="15"/>
        <v/>
      </c>
      <c r="O71" s="2" t="str">
        <f t="shared" si="15"/>
        <v/>
      </c>
      <c r="P71" s="2" t="str">
        <f t="shared" si="15"/>
        <v/>
      </c>
      <c r="Q71" s="2" t="str">
        <f t="shared" si="15"/>
        <v/>
      </c>
      <c r="R71" s="2" t="str">
        <f t="shared" si="15"/>
        <v/>
      </c>
      <c r="S71" s="2" t="str">
        <f t="shared" si="15"/>
        <v/>
      </c>
      <c r="T71" s="2" t="str">
        <f t="shared" si="15"/>
        <v/>
      </c>
      <c r="U71" s="2" t="str">
        <f t="shared" si="15"/>
        <v/>
      </c>
      <c r="V71" s="2" t="str">
        <f t="shared" si="15"/>
        <v/>
      </c>
      <c r="W71" s="2" t="str">
        <f t="shared" si="15"/>
        <v/>
      </c>
      <c r="X71" s="2" t="str">
        <f t="shared" si="15"/>
        <v/>
      </c>
      <c r="Y71" s="2" t="str">
        <f t="shared" si="15"/>
        <v/>
      </c>
      <c r="Z71" s="2" t="str">
        <f t="shared" si="15"/>
        <v/>
      </c>
      <c r="AA71" s="2" t="str">
        <f t="shared" si="15"/>
        <v/>
      </c>
      <c r="AB71" s="2" t="str">
        <f t="shared" si="15"/>
        <v/>
      </c>
      <c r="AC71" s="2" t="str">
        <f t="shared" si="11"/>
        <v/>
      </c>
      <c r="AD71" s="37">
        <v>9.9359999999999596E-4</v>
      </c>
      <c r="AE71" s="1" t="str">
        <f t="shared" si="12"/>
        <v/>
      </c>
      <c r="AF71" s="1" t="str">
        <f t="shared" si="13"/>
        <v/>
      </c>
    </row>
    <row r="72" spans="2:32" ht="24.95" customHeight="1" x14ac:dyDescent="0.25">
      <c r="B72" s="10" t="str">
        <f>IF(cad_pro!C74="","",cad_pro!C74)</f>
        <v/>
      </c>
      <c r="C72" s="11" t="str">
        <f>IF(B72="","",IFERROR(SUM(cad_cf!$D$7:$D$26)/SUM(cad_pro!$D$9:$D$508),0))</f>
        <v/>
      </c>
      <c r="D72" s="11" t="str">
        <f>IF(B72="","",IFERROR(VLOOKUP(B72,cad_pro!$C$9:$E$508,3,FALSE),0))</f>
        <v/>
      </c>
      <c r="E72" s="11" t="str">
        <f t="shared" ref="E72:E135" si="16">IF(B72="","",SUM(C72:D72))</f>
        <v/>
      </c>
      <c r="F72" s="108"/>
      <c r="G72" s="11" t="str">
        <f t="shared" ref="G72:G135" si="17">IF(B72="","",E72*(1+F72))</f>
        <v/>
      </c>
      <c r="H72" s="11" t="str">
        <f t="shared" ref="H72:H135" si="18">IF(B72="","",M72)</f>
        <v/>
      </c>
      <c r="I72" s="11" t="str">
        <f t="shared" ref="I72:I135" si="19">IF(B72="","",SUM(G72:H72))</f>
        <v/>
      </c>
      <c r="J72" s="11" t="str">
        <f t="shared" ref="J72:J135" si="20">IF(B72="","",IFERROR(I72-(D72+H72),0))</f>
        <v/>
      </c>
      <c r="K72" s="11" t="str">
        <f t="shared" ref="K72:K135" si="21">IF(B72="","",IFERROR(I72-(E72+H72),0))</f>
        <v/>
      </c>
      <c r="L72" s="33" t="str">
        <f t="shared" ref="L72:L135" si="22">IF(B72="","",IFERROR(K72/I72,0))</f>
        <v/>
      </c>
      <c r="M72" s="2" t="str">
        <f t="shared" ref="M72:M135" si="23">IF(B72="","",SUM(N72:AC72))</f>
        <v/>
      </c>
      <c r="N72" s="2" t="str">
        <f t="shared" si="15"/>
        <v/>
      </c>
      <c r="O72" s="2" t="str">
        <f t="shared" si="15"/>
        <v/>
      </c>
      <c r="P72" s="2" t="str">
        <f t="shared" si="15"/>
        <v/>
      </c>
      <c r="Q72" s="2" t="str">
        <f t="shared" si="15"/>
        <v/>
      </c>
      <c r="R72" s="2" t="str">
        <f t="shared" si="15"/>
        <v/>
      </c>
      <c r="S72" s="2" t="str">
        <f t="shared" si="15"/>
        <v/>
      </c>
      <c r="T72" s="2" t="str">
        <f t="shared" si="15"/>
        <v/>
      </c>
      <c r="U72" s="2" t="str">
        <f t="shared" si="15"/>
        <v/>
      </c>
      <c r="V72" s="2" t="str">
        <f t="shared" si="15"/>
        <v/>
      </c>
      <c r="W72" s="2" t="str">
        <f t="shared" si="15"/>
        <v/>
      </c>
      <c r="X72" s="2" t="str">
        <f t="shared" si="15"/>
        <v/>
      </c>
      <c r="Y72" s="2" t="str">
        <f t="shared" si="15"/>
        <v/>
      </c>
      <c r="Z72" s="2" t="str">
        <f t="shared" si="15"/>
        <v/>
      </c>
      <c r="AA72" s="2" t="str">
        <f t="shared" si="15"/>
        <v/>
      </c>
      <c r="AB72" s="2" t="str">
        <f t="shared" si="15"/>
        <v/>
      </c>
      <c r="AC72" s="2" t="str">
        <f t="shared" ref="AC72:AC135" si="24">IF(B72="","",$D72*AC$6)</f>
        <v/>
      </c>
      <c r="AD72" s="37">
        <v>9.9349999999999591E-4</v>
      </c>
      <c r="AE72" s="1" t="str">
        <f t="shared" ref="AE72:AE135" si="25">IF(B72="","",I72+$AD72)</f>
        <v/>
      </c>
      <c r="AF72" s="1" t="str">
        <f t="shared" ref="AF72:AF135" si="26">IF(C72="","",J72+$AD72)</f>
        <v/>
      </c>
    </row>
    <row r="73" spans="2:32" ht="24.95" customHeight="1" x14ac:dyDescent="0.25">
      <c r="B73" s="10" t="str">
        <f>IF(cad_pro!C75="","",cad_pro!C75)</f>
        <v/>
      </c>
      <c r="C73" s="11" t="str">
        <f>IF(B73="","",IFERROR(SUM(cad_cf!$D$7:$D$26)/SUM(cad_pro!$D$9:$D$508),0))</f>
        <v/>
      </c>
      <c r="D73" s="11" t="str">
        <f>IF(B73="","",IFERROR(VLOOKUP(B73,cad_pro!$C$9:$E$508,3,FALSE),0))</f>
        <v/>
      </c>
      <c r="E73" s="11" t="str">
        <f t="shared" si="16"/>
        <v/>
      </c>
      <c r="F73" s="108"/>
      <c r="G73" s="11" t="str">
        <f t="shared" si="17"/>
        <v/>
      </c>
      <c r="H73" s="11" t="str">
        <f t="shared" si="18"/>
        <v/>
      </c>
      <c r="I73" s="11" t="str">
        <f t="shared" si="19"/>
        <v/>
      </c>
      <c r="J73" s="11" t="str">
        <f t="shared" si="20"/>
        <v/>
      </c>
      <c r="K73" s="11" t="str">
        <f t="shared" si="21"/>
        <v/>
      </c>
      <c r="L73" s="33" t="str">
        <f t="shared" si="22"/>
        <v/>
      </c>
      <c r="M73" s="2" t="str">
        <f t="shared" si="23"/>
        <v/>
      </c>
      <c r="N73" s="2" t="str">
        <f t="shared" ref="N73:AB89" si="27">IF($B73="","",IFERROR($G73*N$6,0))</f>
        <v/>
      </c>
      <c r="O73" s="2" t="str">
        <f t="shared" si="27"/>
        <v/>
      </c>
      <c r="P73" s="2" t="str">
        <f t="shared" si="27"/>
        <v/>
      </c>
      <c r="Q73" s="2" t="str">
        <f t="shared" si="27"/>
        <v/>
      </c>
      <c r="R73" s="2" t="str">
        <f t="shared" si="27"/>
        <v/>
      </c>
      <c r="S73" s="2" t="str">
        <f t="shared" si="27"/>
        <v/>
      </c>
      <c r="T73" s="2" t="str">
        <f t="shared" si="27"/>
        <v/>
      </c>
      <c r="U73" s="2" t="str">
        <f t="shared" si="27"/>
        <v/>
      </c>
      <c r="V73" s="2" t="str">
        <f t="shared" si="27"/>
        <v/>
      </c>
      <c r="W73" s="2" t="str">
        <f t="shared" si="27"/>
        <v/>
      </c>
      <c r="X73" s="2" t="str">
        <f t="shared" si="27"/>
        <v/>
      </c>
      <c r="Y73" s="2" t="str">
        <f t="shared" si="27"/>
        <v/>
      </c>
      <c r="Z73" s="2" t="str">
        <f t="shared" si="27"/>
        <v/>
      </c>
      <c r="AA73" s="2" t="str">
        <f t="shared" si="27"/>
        <v/>
      </c>
      <c r="AB73" s="2" t="str">
        <f t="shared" si="27"/>
        <v/>
      </c>
      <c r="AC73" s="2" t="str">
        <f t="shared" si="24"/>
        <v/>
      </c>
      <c r="AD73" s="37">
        <v>9.9339999999999607E-4</v>
      </c>
      <c r="AE73" s="1" t="str">
        <f t="shared" si="25"/>
        <v/>
      </c>
      <c r="AF73" s="1" t="str">
        <f t="shared" si="26"/>
        <v/>
      </c>
    </row>
    <row r="74" spans="2:32" ht="24.95" customHeight="1" x14ac:dyDescent="0.25">
      <c r="B74" s="10" t="str">
        <f>IF(cad_pro!C76="","",cad_pro!C76)</f>
        <v/>
      </c>
      <c r="C74" s="11" t="str">
        <f>IF(B74="","",IFERROR(SUM(cad_cf!$D$7:$D$26)/SUM(cad_pro!$D$9:$D$508),0))</f>
        <v/>
      </c>
      <c r="D74" s="11" t="str">
        <f>IF(B74="","",IFERROR(VLOOKUP(B74,cad_pro!$C$9:$E$508,3,FALSE),0))</f>
        <v/>
      </c>
      <c r="E74" s="11" t="str">
        <f t="shared" si="16"/>
        <v/>
      </c>
      <c r="F74" s="108"/>
      <c r="G74" s="11" t="str">
        <f t="shared" si="17"/>
        <v/>
      </c>
      <c r="H74" s="11" t="str">
        <f t="shared" si="18"/>
        <v/>
      </c>
      <c r="I74" s="11" t="str">
        <f t="shared" si="19"/>
        <v/>
      </c>
      <c r="J74" s="11" t="str">
        <f t="shared" si="20"/>
        <v/>
      </c>
      <c r="K74" s="11" t="str">
        <f t="shared" si="21"/>
        <v/>
      </c>
      <c r="L74" s="33" t="str">
        <f t="shared" si="22"/>
        <v/>
      </c>
      <c r="M74" s="2" t="str">
        <f t="shared" si="23"/>
        <v/>
      </c>
      <c r="N74" s="2" t="str">
        <f t="shared" si="27"/>
        <v/>
      </c>
      <c r="O74" s="2" t="str">
        <f t="shared" si="27"/>
        <v/>
      </c>
      <c r="P74" s="2" t="str">
        <f t="shared" si="27"/>
        <v/>
      </c>
      <c r="Q74" s="2" t="str">
        <f t="shared" si="27"/>
        <v/>
      </c>
      <c r="R74" s="2" t="str">
        <f t="shared" si="27"/>
        <v/>
      </c>
      <c r="S74" s="2" t="str">
        <f t="shared" si="27"/>
        <v/>
      </c>
      <c r="T74" s="2" t="str">
        <f t="shared" si="27"/>
        <v/>
      </c>
      <c r="U74" s="2" t="str">
        <f t="shared" si="27"/>
        <v/>
      </c>
      <c r="V74" s="2" t="str">
        <f t="shared" si="27"/>
        <v/>
      </c>
      <c r="W74" s="2" t="str">
        <f t="shared" si="27"/>
        <v/>
      </c>
      <c r="X74" s="2" t="str">
        <f t="shared" si="27"/>
        <v/>
      </c>
      <c r="Y74" s="2" t="str">
        <f t="shared" si="27"/>
        <v/>
      </c>
      <c r="Z74" s="2" t="str">
        <f t="shared" si="27"/>
        <v/>
      </c>
      <c r="AA74" s="2" t="str">
        <f t="shared" si="27"/>
        <v/>
      </c>
      <c r="AB74" s="2" t="str">
        <f t="shared" si="27"/>
        <v/>
      </c>
      <c r="AC74" s="2" t="str">
        <f t="shared" si="24"/>
        <v/>
      </c>
      <c r="AD74" s="37">
        <v>9.9329999999999601E-4</v>
      </c>
      <c r="AE74" s="1" t="str">
        <f t="shared" si="25"/>
        <v/>
      </c>
      <c r="AF74" s="1" t="str">
        <f t="shared" si="26"/>
        <v/>
      </c>
    </row>
    <row r="75" spans="2:32" ht="24.95" customHeight="1" x14ac:dyDescent="0.25">
      <c r="B75" s="10" t="str">
        <f>IF(cad_pro!C77="","",cad_pro!C77)</f>
        <v/>
      </c>
      <c r="C75" s="11" t="str">
        <f>IF(B75="","",IFERROR(SUM(cad_cf!$D$7:$D$26)/SUM(cad_pro!$D$9:$D$508),0))</f>
        <v/>
      </c>
      <c r="D75" s="11" t="str">
        <f>IF(B75="","",IFERROR(VLOOKUP(B75,cad_pro!$C$9:$E$508,3,FALSE),0))</f>
        <v/>
      </c>
      <c r="E75" s="11" t="str">
        <f t="shared" si="16"/>
        <v/>
      </c>
      <c r="F75" s="108"/>
      <c r="G75" s="11" t="str">
        <f t="shared" si="17"/>
        <v/>
      </c>
      <c r="H75" s="11" t="str">
        <f t="shared" si="18"/>
        <v/>
      </c>
      <c r="I75" s="11" t="str">
        <f t="shared" si="19"/>
        <v/>
      </c>
      <c r="J75" s="11" t="str">
        <f t="shared" si="20"/>
        <v/>
      </c>
      <c r="K75" s="11" t="str">
        <f t="shared" si="21"/>
        <v/>
      </c>
      <c r="L75" s="33" t="str">
        <f t="shared" si="22"/>
        <v/>
      </c>
      <c r="M75" s="2" t="str">
        <f t="shared" si="23"/>
        <v/>
      </c>
      <c r="N75" s="2" t="str">
        <f t="shared" si="27"/>
        <v/>
      </c>
      <c r="O75" s="2" t="str">
        <f t="shared" si="27"/>
        <v/>
      </c>
      <c r="P75" s="2" t="str">
        <f t="shared" si="27"/>
        <v/>
      </c>
      <c r="Q75" s="2" t="str">
        <f t="shared" si="27"/>
        <v/>
      </c>
      <c r="R75" s="2" t="str">
        <f t="shared" si="27"/>
        <v/>
      </c>
      <c r="S75" s="2" t="str">
        <f t="shared" si="27"/>
        <v/>
      </c>
      <c r="T75" s="2" t="str">
        <f t="shared" si="27"/>
        <v/>
      </c>
      <c r="U75" s="2" t="str">
        <f t="shared" si="27"/>
        <v/>
      </c>
      <c r="V75" s="2" t="str">
        <f t="shared" si="27"/>
        <v/>
      </c>
      <c r="W75" s="2" t="str">
        <f t="shared" si="27"/>
        <v/>
      </c>
      <c r="X75" s="2" t="str">
        <f t="shared" si="27"/>
        <v/>
      </c>
      <c r="Y75" s="2" t="str">
        <f t="shared" si="27"/>
        <v/>
      </c>
      <c r="Z75" s="2" t="str">
        <f t="shared" si="27"/>
        <v/>
      </c>
      <c r="AA75" s="2" t="str">
        <f t="shared" si="27"/>
        <v/>
      </c>
      <c r="AB75" s="2" t="str">
        <f t="shared" si="27"/>
        <v/>
      </c>
      <c r="AC75" s="2" t="str">
        <f t="shared" si="24"/>
        <v/>
      </c>
      <c r="AD75" s="37">
        <v>9.9319999999999595E-4</v>
      </c>
      <c r="AE75" s="1" t="str">
        <f t="shared" si="25"/>
        <v/>
      </c>
      <c r="AF75" s="1" t="str">
        <f t="shared" si="26"/>
        <v/>
      </c>
    </row>
    <row r="76" spans="2:32" ht="24.95" customHeight="1" x14ac:dyDescent="0.25">
      <c r="B76" s="10" t="str">
        <f>IF(cad_pro!C78="","",cad_pro!C78)</f>
        <v/>
      </c>
      <c r="C76" s="11" t="str">
        <f>IF(B76="","",IFERROR(SUM(cad_cf!$D$7:$D$26)/SUM(cad_pro!$D$9:$D$508),0))</f>
        <v/>
      </c>
      <c r="D76" s="11" t="str">
        <f>IF(B76="","",IFERROR(VLOOKUP(B76,cad_pro!$C$9:$E$508,3,FALSE),0))</f>
        <v/>
      </c>
      <c r="E76" s="11" t="str">
        <f t="shared" si="16"/>
        <v/>
      </c>
      <c r="F76" s="108"/>
      <c r="G76" s="11" t="str">
        <f t="shared" si="17"/>
        <v/>
      </c>
      <c r="H76" s="11" t="str">
        <f t="shared" si="18"/>
        <v/>
      </c>
      <c r="I76" s="11" t="str">
        <f t="shared" si="19"/>
        <v/>
      </c>
      <c r="J76" s="11" t="str">
        <f t="shared" si="20"/>
        <v/>
      </c>
      <c r="K76" s="11" t="str">
        <f t="shared" si="21"/>
        <v/>
      </c>
      <c r="L76" s="33" t="str">
        <f t="shared" si="22"/>
        <v/>
      </c>
      <c r="M76" s="2" t="str">
        <f t="shared" si="23"/>
        <v/>
      </c>
      <c r="N76" s="2" t="str">
        <f t="shared" si="27"/>
        <v/>
      </c>
      <c r="O76" s="2" t="str">
        <f t="shared" si="27"/>
        <v/>
      </c>
      <c r="P76" s="2" t="str">
        <f t="shared" si="27"/>
        <v/>
      </c>
      <c r="Q76" s="2" t="str">
        <f t="shared" si="27"/>
        <v/>
      </c>
      <c r="R76" s="2" t="str">
        <f t="shared" si="27"/>
        <v/>
      </c>
      <c r="S76" s="2" t="str">
        <f t="shared" si="27"/>
        <v/>
      </c>
      <c r="T76" s="2" t="str">
        <f t="shared" si="27"/>
        <v/>
      </c>
      <c r="U76" s="2" t="str">
        <f t="shared" si="27"/>
        <v/>
      </c>
      <c r="V76" s="2" t="str">
        <f t="shared" si="27"/>
        <v/>
      </c>
      <c r="W76" s="2" t="str">
        <f t="shared" si="27"/>
        <v/>
      </c>
      <c r="X76" s="2" t="str">
        <f t="shared" si="27"/>
        <v/>
      </c>
      <c r="Y76" s="2" t="str">
        <f t="shared" si="27"/>
        <v/>
      </c>
      <c r="Z76" s="2" t="str">
        <f t="shared" si="27"/>
        <v/>
      </c>
      <c r="AA76" s="2" t="str">
        <f t="shared" si="27"/>
        <v/>
      </c>
      <c r="AB76" s="2" t="str">
        <f t="shared" si="27"/>
        <v/>
      </c>
      <c r="AC76" s="2" t="str">
        <f t="shared" si="24"/>
        <v/>
      </c>
      <c r="AD76" s="37">
        <v>9.930999999999959E-4</v>
      </c>
      <c r="AE76" s="1" t="str">
        <f t="shared" si="25"/>
        <v/>
      </c>
      <c r="AF76" s="1" t="str">
        <f t="shared" si="26"/>
        <v/>
      </c>
    </row>
    <row r="77" spans="2:32" ht="24.95" customHeight="1" x14ac:dyDescent="0.25">
      <c r="B77" s="10" t="str">
        <f>IF(cad_pro!C79="","",cad_pro!C79)</f>
        <v/>
      </c>
      <c r="C77" s="11" t="str">
        <f>IF(B77="","",IFERROR(SUM(cad_cf!$D$7:$D$26)/SUM(cad_pro!$D$9:$D$508),0))</f>
        <v/>
      </c>
      <c r="D77" s="11" t="str">
        <f>IF(B77="","",IFERROR(VLOOKUP(B77,cad_pro!$C$9:$E$508,3,FALSE),0))</f>
        <v/>
      </c>
      <c r="E77" s="11" t="str">
        <f t="shared" si="16"/>
        <v/>
      </c>
      <c r="F77" s="108"/>
      <c r="G77" s="11" t="str">
        <f t="shared" si="17"/>
        <v/>
      </c>
      <c r="H77" s="11" t="str">
        <f t="shared" si="18"/>
        <v/>
      </c>
      <c r="I77" s="11" t="str">
        <f t="shared" si="19"/>
        <v/>
      </c>
      <c r="J77" s="11" t="str">
        <f t="shared" si="20"/>
        <v/>
      </c>
      <c r="K77" s="11" t="str">
        <f t="shared" si="21"/>
        <v/>
      </c>
      <c r="L77" s="33" t="str">
        <f t="shared" si="22"/>
        <v/>
      </c>
      <c r="M77" s="2" t="str">
        <f t="shared" si="23"/>
        <v/>
      </c>
      <c r="N77" s="2" t="str">
        <f t="shared" si="27"/>
        <v/>
      </c>
      <c r="O77" s="2" t="str">
        <f t="shared" si="27"/>
        <v/>
      </c>
      <c r="P77" s="2" t="str">
        <f t="shared" si="27"/>
        <v/>
      </c>
      <c r="Q77" s="2" t="str">
        <f t="shared" si="27"/>
        <v/>
      </c>
      <c r="R77" s="2" t="str">
        <f t="shared" si="27"/>
        <v/>
      </c>
      <c r="S77" s="2" t="str">
        <f t="shared" si="27"/>
        <v/>
      </c>
      <c r="T77" s="2" t="str">
        <f t="shared" si="27"/>
        <v/>
      </c>
      <c r="U77" s="2" t="str">
        <f t="shared" si="27"/>
        <v/>
      </c>
      <c r="V77" s="2" t="str">
        <f t="shared" si="27"/>
        <v/>
      </c>
      <c r="W77" s="2" t="str">
        <f t="shared" si="27"/>
        <v/>
      </c>
      <c r="X77" s="2" t="str">
        <f t="shared" si="27"/>
        <v/>
      </c>
      <c r="Y77" s="2" t="str">
        <f t="shared" si="27"/>
        <v/>
      </c>
      <c r="Z77" s="2" t="str">
        <f t="shared" si="27"/>
        <v/>
      </c>
      <c r="AA77" s="2" t="str">
        <f t="shared" si="27"/>
        <v/>
      </c>
      <c r="AB77" s="2" t="str">
        <f t="shared" si="27"/>
        <v/>
      </c>
      <c r="AC77" s="2" t="str">
        <f t="shared" si="24"/>
        <v/>
      </c>
      <c r="AD77" s="37">
        <v>9.9299999999999606E-4</v>
      </c>
      <c r="AE77" s="1" t="str">
        <f t="shared" si="25"/>
        <v/>
      </c>
      <c r="AF77" s="1" t="str">
        <f t="shared" si="26"/>
        <v/>
      </c>
    </row>
    <row r="78" spans="2:32" ht="24.95" customHeight="1" x14ac:dyDescent="0.25">
      <c r="B78" s="10" t="str">
        <f>IF(cad_pro!C80="","",cad_pro!C80)</f>
        <v/>
      </c>
      <c r="C78" s="11" t="str">
        <f>IF(B78="","",IFERROR(SUM(cad_cf!$D$7:$D$26)/SUM(cad_pro!$D$9:$D$508),0))</f>
        <v/>
      </c>
      <c r="D78" s="11" t="str">
        <f>IF(B78="","",IFERROR(VLOOKUP(B78,cad_pro!$C$9:$E$508,3,FALSE),0))</f>
        <v/>
      </c>
      <c r="E78" s="11" t="str">
        <f t="shared" si="16"/>
        <v/>
      </c>
      <c r="F78" s="108"/>
      <c r="G78" s="11" t="str">
        <f t="shared" si="17"/>
        <v/>
      </c>
      <c r="H78" s="11" t="str">
        <f t="shared" si="18"/>
        <v/>
      </c>
      <c r="I78" s="11" t="str">
        <f t="shared" si="19"/>
        <v/>
      </c>
      <c r="J78" s="11" t="str">
        <f t="shared" si="20"/>
        <v/>
      </c>
      <c r="K78" s="11" t="str">
        <f t="shared" si="21"/>
        <v/>
      </c>
      <c r="L78" s="33" t="str">
        <f t="shared" si="22"/>
        <v/>
      </c>
      <c r="M78" s="2" t="str">
        <f t="shared" si="23"/>
        <v/>
      </c>
      <c r="N78" s="2" t="str">
        <f t="shared" si="27"/>
        <v/>
      </c>
      <c r="O78" s="2" t="str">
        <f t="shared" si="27"/>
        <v/>
      </c>
      <c r="P78" s="2" t="str">
        <f t="shared" si="27"/>
        <v/>
      </c>
      <c r="Q78" s="2" t="str">
        <f t="shared" si="27"/>
        <v/>
      </c>
      <c r="R78" s="2" t="str">
        <f t="shared" si="27"/>
        <v/>
      </c>
      <c r="S78" s="2" t="str">
        <f t="shared" si="27"/>
        <v/>
      </c>
      <c r="T78" s="2" t="str">
        <f t="shared" si="27"/>
        <v/>
      </c>
      <c r="U78" s="2" t="str">
        <f t="shared" si="27"/>
        <v/>
      </c>
      <c r="V78" s="2" t="str">
        <f t="shared" si="27"/>
        <v/>
      </c>
      <c r="W78" s="2" t="str">
        <f t="shared" si="27"/>
        <v/>
      </c>
      <c r="X78" s="2" t="str">
        <f t="shared" si="27"/>
        <v/>
      </c>
      <c r="Y78" s="2" t="str">
        <f t="shared" si="27"/>
        <v/>
      </c>
      <c r="Z78" s="2" t="str">
        <f t="shared" si="27"/>
        <v/>
      </c>
      <c r="AA78" s="2" t="str">
        <f t="shared" si="27"/>
        <v/>
      </c>
      <c r="AB78" s="2" t="str">
        <f t="shared" si="27"/>
        <v/>
      </c>
      <c r="AC78" s="2" t="str">
        <f t="shared" si="24"/>
        <v/>
      </c>
      <c r="AD78" s="37">
        <v>9.92899999999996E-4</v>
      </c>
      <c r="AE78" s="1" t="str">
        <f t="shared" si="25"/>
        <v/>
      </c>
      <c r="AF78" s="1" t="str">
        <f t="shared" si="26"/>
        <v/>
      </c>
    </row>
    <row r="79" spans="2:32" ht="24.95" customHeight="1" x14ac:dyDescent="0.25">
      <c r="B79" s="10" t="str">
        <f>IF(cad_pro!C81="","",cad_pro!C81)</f>
        <v/>
      </c>
      <c r="C79" s="11" t="str">
        <f>IF(B79="","",IFERROR(SUM(cad_cf!$D$7:$D$26)/SUM(cad_pro!$D$9:$D$508),0))</f>
        <v/>
      </c>
      <c r="D79" s="11" t="str">
        <f>IF(B79="","",IFERROR(VLOOKUP(B79,cad_pro!$C$9:$E$508,3,FALSE),0))</f>
        <v/>
      </c>
      <c r="E79" s="11" t="str">
        <f t="shared" si="16"/>
        <v/>
      </c>
      <c r="F79" s="108"/>
      <c r="G79" s="11" t="str">
        <f t="shared" si="17"/>
        <v/>
      </c>
      <c r="H79" s="11" t="str">
        <f t="shared" si="18"/>
        <v/>
      </c>
      <c r="I79" s="11" t="str">
        <f t="shared" si="19"/>
        <v/>
      </c>
      <c r="J79" s="11" t="str">
        <f t="shared" si="20"/>
        <v/>
      </c>
      <c r="K79" s="11" t="str">
        <f t="shared" si="21"/>
        <v/>
      </c>
      <c r="L79" s="33" t="str">
        <f t="shared" si="22"/>
        <v/>
      </c>
      <c r="M79" s="2" t="str">
        <f t="shared" si="23"/>
        <v/>
      </c>
      <c r="N79" s="2" t="str">
        <f t="shared" si="27"/>
        <v/>
      </c>
      <c r="O79" s="2" t="str">
        <f t="shared" si="27"/>
        <v/>
      </c>
      <c r="P79" s="2" t="str">
        <f t="shared" si="27"/>
        <v/>
      </c>
      <c r="Q79" s="2" t="str">
        <f t="shared" si="27"/>
        <v/>
      </c>
      <c r="R79" s="2" t="str">
        <f t="shared" si="27"/>
        <v/>
      </c>
      <c r="S79" s="2" t="str">
        <f t="shared" si="27"/>
        <v/>
      </c>
      <c r="T79" s="2" t="str">
        <f t="shared" si="27"/>
        <v/>
      </c>
      <c r="U79" s="2" t="str">
        <f t="shared" si="27"/>
        <v/>
      </c>
      <c r="V79" s="2" t="str">
        <f t="shared" si="27"/>
        <v/>
      </c>
      <c r="W79" s="2" t="str">
        <f t="shared" si="27"/>
        <v/>
      </c>
      <c r="X79" s="2" t="str">
        <f t="shared" si="27"/>
        <v/>
      </c>
      <c r="Y79" s="2" t="str">
        <f t="shared" si="27"/>
        <v/>
      </c>
      <c r="Z79" s="2" t="str">
        <f t="shared" si="27"/>
        <v/>
      </c>
      <c r="AA79" s="2" t="str">
        <f t="shared" si="27"/>
        <v/>
      </c>
      <c r="AB79" s="2" t="str">
        <f t="shared" si="27"/>
        <v/>
      </c>
      <c r="AC79" s="2" t="str">
        <f t="shared" si="24"/>
        <v/>
      </c>
      <c r="AD79" s="37">
        <v>9.9279999999999594E-4</v>
      </c>
      <c r="AE79" s="1" t="str">
        <f t="shared" si="25"/>
        <v/>
      </c>
      <c r="AF79" s="1" t="str">
        <f t="shared" si="26"/>
        <v/>
      </c>
    </row>
    <row r="80" spans="2:32" ht="24.95" customHeight="1" x14ac:dyDescent="0.25">
      <c r="B80" s="10" t="str">
        <f>IF(cad_pro!C82="","",cad_pro!C82)</f>
        <v/>
      </c>
      <c r="C80" s="11" t="str">
        <f>IF(B80="","",IFERROR(SUM(cad_cf!$D$7:$D$26)/SUM(cad_pro!$D$9:$D$508),0))</f>
        <v/>
      </c>
      <c r="D80" s="11" t="str">
        <f>IF(B80="","",IFERROR(VLOOKUP(B80,cad_pro!$C$9:$E$508,3,FALSE),0))</f>
        <v/>
      </c>
      <c r="E80" s="11" t="str">
        <f t="shared" si="16"/>
        <v/>
      </c>
      <c r="F80" s="108"/>
      <c r="G80" s="11" t="str">
        <f t="shared" si="17"/>
        <v/>
      </c>
      <c r="H80" s="11" t="str">
        <f t="shared" si="18"/>
        <v/>
      </c>
      <c r="I80" s="11" t="str">
        <f t="shared" si="19"/>
        <v/>
      </c>
      <c r="J80" s="11" t="str">
        <f t="shared" si="20"/>
        <v/>
      </c>
      <c r="K80" s="11" t="str">
        <f t="shared" si="21"/>
        <v/>
      </c>
      <c r="L80" s="33" t="str">
        <f t="shared" si="22"/>
        <v/>
      </c>
      <c r="M80" s="2" t="str">
        <f t="shared" si="23"/>
        <v/>
      </c>
      <c r="N80" s="2" t="str">
        <f t="shared" si="27"/>
        <v/>
      </c>
      <c r="O80" s="2" t="str">
        <f t="shared" si="27"/>
        <v/>
      </c>
      <c r="P80" s="2" t="str">
        <f t="shared" si="27"/>
        <v/>
      </c>
      <c r="Q80" s="2" t="str">
        <f t="shared" si="27"/>
        <v/>
      </c>
      <c r="R80" s="2" t="str">
        <f t="shared" si="27"/>
        <v/>
      </c>
      <c r="S80" s="2" t="str">
        <f t="shared" si="27"/>
        <v/>
      </c>
      <c r="T80" s="2" t="str">
        <f t="shared" si="27"/>
        <v/>
      </c>
      <c r="U80" s="2" t="str">
        <f t="shared" si="27"/>
        <v/>
      </c>
      <c r="V80" s="2" t="str">
        <f t="shared" si="27"/>
        <v/>
      </c>
      <c r="W80" s="2" t="str">
        <f t="shared" si="27"/>
        <v/>
      </c>
      <c r="X80" s="2" t="str">
        <f t="shared" si="27"/>
        <v/>
      </c>
      <c r="Y80" s="2" t="str">
        <f t="shared" si="27"/>
        <v/>
      </c>
      <c r="Z80" s="2" t="str">
        <f t="shared" si="27"/>
        <v/>
      </c>
      <c r="AA80" s="2" t="str">
        <f t="shared" si="27"/>
        <v/>
      </c>
      <c r="AB80" s="2" t="str">
        <f t="shared" si="27"/>
        <v/>
      </c>
      <c r="AC80" s="2" t="str">
        <f t="shared" si="24"/>
        <v/>
      </c>
      <c r="AD80" s="37">
        <v>9.926999999999961E-4</v>
      </c>
      <c r="AE80" s="1" t="str">
        <f t="shared" si="25"/>
        <v/>
      </c>
      <c r="AF80" s="1" t="str">
        <f t="shared" si="26"/>
        <v/>
      </c>
    </row>
    <row r="81" spans="2:32" ht="24.95" customHeight="1" x14ac:dyDescent="0.25">
      <c r="B81" s="10" t="str">
        <f>IF(cad_pro!C83="","",cad_pro!C83)</f>
        <v/>
      </c>
      <c r="C81" s="11" t="str">
        <f>IF(B81="","",IFERROR(SUM(cad_cf!$D$7:$D$26)/SUM(cad_pro!$D$9:$D$508),0))</f>
        <v/>
      </c>
      <c r="D81" s="11" t="str">
        <f>IF(B81="","",IFERROR(VLOOKUP(B81,cad_pro!$C$9:$E$508,3,FALSE),0))</f>
        <v/>
      </c>
      <c r="E81" s="11" t="str">
        <f t="shared" si="16"/>
        <v/>
      </c>
      <c r="F81" s="108"/>
      <c r="G81" s="11" t="str">
        <f t="shared" si="17"/>
        <v/>
      </c>
      <c r="H81" s="11" t="str">
        <f t="shared" si="18"/>
        <v/>
      </c>
      <c r="I81" s="11" t="str">
        <f t="shared" si="19"/>
        <v/>
      </c>
      <c r="J81" s="11" t="str">
        <f t="shared" si="20"/>
        <v/>
      </c>
      <c r="K81" s="11" t="str">
        <f t="shared" si="21"/>
        <v/>
      </c>
      <c r="L81" s="33" t="str">
        <f t="shared" si="22"/>
        <v/>
      </c>
      <c r="M81" s="2" t="str">
        <f t="shared" si="23"/>
        <v/>
      </c>
      <c r="N81" s="2" t="str">
        <f t="shared" si="27"/>
        <v/>
      </c>
      <c r="O81" s="2" t="str">
        <f t="shared" si="27"/>
        <v/>
      </c>
      <c r="P81" s="2" t="str">
        <f t="shared" si="27"/>
        <v/>
      </c>
      <c r="Q81" s="2" t="str">
        <f t="shared" si="27"/>
        <v/>
      </c>
      <c r="R81" s="2" t="str">
        <f t="shared" si="27"/>
        <v/>
      </c>
      <c r="S81" s="2" t="str">
        <f t="shared" si="27"/>
        <v/>
      </c>
      <c r="T81" s="2" t="str">
        <f t="shared" si="27"/>
        <v/>
      </c>
      <c r="U81" s="2" t="str">
        <f t="shared" si="27"/>
        <v/>
      </c>
      <c r="V81" s="2" t="str">
        <f t="shared" si="27"/>
        <v/>
      </c>
      <c r="W81" s="2" t="str">
        <f t="shared" si="27"/>
        <v/>
      </c>
      <c r="X81" s="2" t="str">
        <f t="shared" si="27"/>
        <v/>
      </c>
      <c r="Y81" s="2" t="str">
        <f t="shared" si="27"/>
        <v/>
      </c>
      <c r="Z81" s="2" t="str">
        <f t="shared" si="27"/>
        <v/>
      </c>
      <c r="AA81" s="2" t="str">
        <f t="shared" si="27"/>
        <v/>
      </c>
      <c r="AB81" s="2" t="str">
        <f t="shared" si="27"/>
        <v/>
      </c>
      <c r="AC81" s="2" t="str">
        <f t="shared" si="24"/>
        <v/>
      </c>
      <c r="AD81" s="37">
        <v>9.9259999999999605E-4</v>
      </c>
      <c r="AE81" s="1" t="str">
        <f t="shared" si="25"/>
        <v/>
      </c>
      <c r="AF81" s="1" t="str">
        <f t="shared" si="26"/>
        <v/>
      </c>
    </row>
    <row r="82" spans="2:32" ht="24.95" customHeight="1" x14ac:dyDescent="0.25">
      <c r="B82" s="10" t="str">
        <f>IF(cad_pro!C84="","",cad_pro!C84)</f>
        <v/>
      </c>
      <c r="C82" s="11" t="str">
        <f>IF(B82="","",IFERROR(SUM(cad_cf!$D$7:$D$26)/SUM(cad_pro!$D$9:$D$508),0))</f>
        <v/>
      </c>
      <c r="D82" s="11" t="str">
        <f>IF(B82="","",IFERROR(VLOOKUP(B82,cad_pro!$C$9:$E$508,3,FALSE),0))</f>
        <v/>
      </c>
      <c r="E82" s="11" t="str">
        <f t="shared" si="16"/>
        <v/>
      </c>
      <c r="F82" s="108"/>
      <c r="G82" s="11" t="str">
        <f t="shared" si="17"/>
        <v/>
      </c>
      <c r="H82" s="11" t="str">
        <f t="shared" si="18"/>
        <v/>
      </c>
      <c r="I82" s="11" t="str">
        <f t="shared" si="19"/>
        <v/>
      </c>
      <c r="J82" s="11" t="str">
        <f t="shared" si="20"/>
        <v/>
      </c>
      <c r="K82" s="11" t="str">
        <f t="shared" si="21"/>
        <v/>
      </c>
      <c r="L82" s="33" t="str">
        <f t="shared" si="22"/>
        <v/>
      </c>
      <c r="M82" s="2" t="str">
        <f t="shared" si="23"/>
        <v/>
      </c>
      <c r="N82" s="2" t="str">
        <f t="shared" si="27"/>
        <v/>
      </c>
      <c r="O82" s="2" t="str">
        <f t="shared" si="27"/>
        <v/>
      </c>
      <c r="P82" s="2" t="str">
        <f t="shared" si="27"/>
        <v/>
      </c>
      <c r="Q82" s="2" t="str">
        <f t="shared" si="27"/>
        <v/>
      </c>
      <c r="R82" s="2" t="str">
        <f t="shared" si="27"/>
        <v/>
      </c>
      <c r="S82" s="2" t="str">
        <f t="shared" si="27"/>
        <v/>
      </c>
      <c r="T82" s="2" t="str">
        <f t="shared" si="27"/>
        <v/>
      </c>
      <c r="U82" s="2" t="str">
        <f t="shared" si="27"/>
        <v/>
      </c>
      <c r="V82" s="2" t="str">
        <f t="shared" si="27"/>
        <v/>
      </c>
      <c r="W82" s="2" t="str">
        <f t="shared" si="27"/>
        <v/>
      </c>
      <c r="X82" s="2" t="str">
        <f t="shared" si="27"/>
        <v/>
      </c>
      <c r="Y82" s="2" t="str">
        <f t="shared" si="27"/>
        <v/>
      </c>
      <c r="Z82" s="2" t="str">
        <f t="shared" si="27"/>
        <v/>
      </c>
      <c r="AA82" s="2" t="str">
        <f t="shared" si="27"/>
        <v/>
      </c>
      <c r="AB82" s="2" t="str">
        <f t="shared" si="27"/>
        <v/>
      </c>
      <c r="AC82" s="2" t="str">
        <f t="shared" si="24"/>
        <v/>
      </c>
      <c r="AD82" s="37">
        <v>9.9249999999999599E-4</v>
      </c>
      <c r="AE82" s="1" t="str">
        <f t="shared" si="25"/>
        <v/>
      </c>
      <c r="AF82" s="1" t="str">
        <f t="shared" si="26"/>
        <v/>
      </c>
    </row>
    <row r="83" spans="2:32" ht="24.95" customHeight="1" x14ac:dyDescent="0.25">
      <c r="B83" s="10" t="str">
        <f>IF(cad_pro!C85="","",cad_pro!C85)</f>
        <v/>
      </c>
      <c r="C83" s="11" t="str">
        <f>IF(B83="","",IFERROR(SUM(cad_cf!$D$7:$D$26)/SUM(cad_pro!$D$9:$D$508),0))</f>
        <v/>
      </c>
      <c r="D83" s="11" t="str">
        <f>IF(B83="","",IFERROR(VLOOKUP(B83,cad_pro!$C$9:$E$508,3,FALSE),0))</f>
        <v/>
      </c>
      <c r="E83" s="11" t="str">
        <f t="shared" si="16"/>
        <v/>
      </c>
      <c r="F83" s="108"/>
      <c r="G83" s="11" t="str">
        <f t="shared" si="17"/>
        <v/>
      </c>
      <c r="H83" s="11" t="str">
        <f t="shared" si="18"/>
        <v/>
      </c>
      <c r="I83" s="11" t="str">
        <f t="shared" si="19"/>
        <v/>
      </c>
      <c r="J83" s="11" t="str">
        <f t="shared" si="20"/>
        <v/>
      </c>
      <c r="K83" s="11" t="str">
        <f t="shared" si="21"/>
        <v/>
      </c>
      <c r="L83" s="33" t="str">
        <f t="shared" si="22"/>
        <v/>
      </c>
      <c r="M83" s="2" t="str">
        <f t="shared" si="23"/>
        <v/>
      </c>
      <c r="N83" s="2" t="str">
        <f t="shared" si="27"/>
        <v/>
      </c>
      <c r="O83" s="2" t="str">
        <f t="shared" si="27"/>
        <v/>
      </c>
      <c r="P83" s="2" t="str">
        <f t="shared" si="27"/>
        <v/>
      </c>
      <c r="Q83" s="2" t="str">
        <f t="shared" si="27"/>
        <v/>
      </c>
      <c r="R83" s="2" t="str">
        <f t="shared" si="27"/>
        <v/>
      </c>
      <c r="S83" s="2" t="str">
        <f t="shared" si="27"/>
        <v/>
      </c>
      <c r="T83" s="2" t="str">
        <f t="shared" si="27"/>
        <v/>
      </c>
      <c r="U83" s="2" t="str">
        <f t="shared" si="27"/>
        <v/>
      </c>
      <c r="V83" s="2" t="str">
        <f t="shared" si="27"/>
        <v/>
      </c>
      <c r="W83" s="2" t="str">
        <f t="shared" si="27"/>
        <v/>
      </c>
      <c r="X83" s="2" t="str">
        <f t="shared" si="27"/>
        <v/>
      </c>
      <c r="Y83" s="2" t="str">
        <f t="shared" si="27"/>
        <v/>
      </c>
      <c r="Z83" s="2" t="str">
        <f t="shared" si="27"/>
        <v/>
      </c>
      <c r="AA83" s="2" t="str">
        <f t="shared" si="27"/>
        <v/>
      </c>
      <c r="AB83" s="2" t="str">
        <f t="shared" si="27"/>
        <v/>
      </c>
      <c r="AC83" s="2" t="str">
        <f t="shared" si="24"/>
        <v/>
      </c>
      <c r="AD83" s="37">
        <v>9.9239999999999593E-4</v>
      </c>
      <c r="AE83" s="1" t="str">
        <f t="shared" si="25"/>
        <v/>
      </c>
      <c r="AF83" s="1" t="str">
        <f t="shared" si="26"/>
        <v/>
      </c>
    </row>
    <row r="84" spans="2:32" ht="24.95" customHeight="1" x14ac:dyDescent="0.25">
      <c r="B84" s="10" t="str">
        <f>IF(cad_pro!C86="","",cad_pro!C86)</f>
        <v/>
      </c>
      <c r="C84" s="11" t="str">
        <f>IF(B84="","",IFERROR(SUM(cad_cf!$D$7:$D$26)/SUM(cad_pro!$D$9:$D$508),0))</f>
        <v/>
      </c>
      <c r="D84" s="11" t="str">
        <f>IF(B84="","",IFERROR(VLOOKUP(B84,cad_pro!$C$9:$E$508,3,FALSE),0))</f>
        <v/>
      </c>
      <c r="E84" s="11" t="str">
        <f t="shared" si="16"/>
        <v/>
      </c>
      <c r="F84" s="108"/>
      <c r="G84" s="11" t="str">
        <f t="shared" si="17"/>
        <v/>
      </c>
      <c r="H84" s="11" t="str">
        <f t="shared" si="18"/>
        <v/>
      </c>
      <c r="I84" s="11" t="str">
        <f t="shared" si="19"/>
        <v/>
      </c>
      <c r="J84" s="11" t="str">
        <f t="shared" si="20"/>
        <v/>
      </c>
      <c r="K84" s="11" t="str">
        <f t="shared" si="21"/>
        <v/>
      </c>
      <c r="L84" s="33" t="str">
        <f t="shared" si="22"/>
        <v/>
      </c>
      <c r="M84" s="2" t="str">
        <f t="shared" si="23"/>
        <v/>
      </c>
      <c r="N84" s="2" t="str">
        <f t="shared" si="27"/>
        <v/>
      </c>
      <c r="O84" s="2" t="str">
        <f t="shared" si="27"/>
        <v/>
      </c>
      <c r="P84" s="2" t="str">
        <f t="shared" si="27"/>
        <v/>
      </c>
      <c r="Q84" s="2" t="str">
        <f t="shared" si="27"/>
        <v/>
      </c>
      <c r="R84" s="2" t="str">
        <f t="shared" si="27"/>
        <v/>
      </c>
      <c r="S84" s="2" t="str">
        <f t="shared" si="27"/>
        <v/>
      </c>
      <c r="T84" s="2" t="str">
        <f t="shared" si="27"/>
        <v/>
      </c>
      <c r="U84" s="2" t="str">
        <f t="shared" si="27"/>
        <v/>
      </c>
      <c r="V84" s="2" t="str">
        <f t="shared" si="27"/>
        <v/>
      </c>
      <c r="W84" s="2" t="str">
        <f t="shared" si="27"/>
        <v/>
      </c>
      <c r="X84" s="2" t="str">
        <f t="shared" si="27"/>
        <v/>
      </c>
      <c r="Y84" s="2" t="str">
        <f t="shared" si="27"/>
        <v/>
      </c>
      <c r="Z84" s="2" t="str">
        <f t="shared" si="27"/>
        <v/>
      </c>
      <c r="AA84" s="2" t="str">
        <f t="shared" si="27"/>
        <v/>
      </c>
      <c r="AB84" s="2" t="str">
        <f t="shared" si="27"/>
        <v/>
      </c>
      <c r="AC84" s="2" t="str">
        <f t="shared" si="24"/>
        <v/>
      </c>
      <c r="AD84" s="37">
        <v>9.9229999999999609E-4</v>
      </c>
      <c r="AE84" s="1" t="str">
        <f t="shared" si="25"/>
        <v/>
      </c>
      <c r="AF84" s="1" t="str">
        <f t="shared" si="26"/>
        <v/>
      </c>
    </row>
    <row r="85" spans="2:32" ht="24.95" customHeight="1" x14ac:dyDescent="0.25">
      <c r="B85" s="10" t="str">
        <f>IF(cad_pro!C87="","",cad_pro!C87)</f>
        <v/>
      </c>
      <c r="C85" s="11" t="str">
        <f>IF(B85="","",IFERROR(SUM(cad_cf!$D$7:$D$26)/SUM(cad_pro!$D$9:$D$508),0))</f>
        <v/>
      </c>
      <c r="D85" s="11" t="str">
        <f>IF(B85="","",IFERROR(VLOOKUP(B85,cad_pro!$C$9:$E$508,3,FALSE),0))</f>
        <v/>
      </c>
      <c r="E85" s="11" t="str">
        <f t="shared" si="16"/>
        <v/>
      </c>
      <c r="F85" s="108"/>
      <c r="G85" s="11" t="str">
        <f t="shared" si="17"/>
        <v/>
      </c>
      <c r="H85" s="11" t="str">
        <f t="shared" si="18"/>
        <v/>
      </c>
      <c r="I85" s="11" t="str">
        <f t="shared" si="19"/>
        <v/>
      </c>
      <c r="J85" s="11" t="str">
        <f t="shared" si="20"/>
        <v/>
      </c>
      <c r="K85" s="11" t="str">
        <f t="shared" si="21"/>
        <v/>
      </c>
      <c r="L85" s="33" t="str">
        <f t="shared" si="22"/>
        <v/>
      </c>
      <c r="M85" s="2" t="str">
        <f t="shared" si="23"/>
        <v/>
      </c>
      <c r="N85" s="2" t="str">
        <f t="shared" si="27"/>
        <v/>
      </c>
      <c r="O85" s="2" t="str">
        <f t="shared" si="27"/>
        <v/>
      </c>
      <c r="P85" s="2" t="str">
        <f t="shared" si="27"/>
        <v/>
      </c>
      <c r="Q85" s="2" t="str">
        <f t="shared" si="27"/>
        <v/>
      </c>
      <c r="R85" s="2" t="str">
        <f t="shared" si="27"/>
        <v/>
      </c>
      <c r="S85" s="2" t="str">
        <f t="shared" si="27"/>
        <v/>
      </c>
      <c r="T85" s="2" t="str">
        <f t="shared" si="27"/>
        <v/>
      </c>
      <c r="U85" s="2" t="str">
        <f t="shared" si="27"/>
        <v/>
      </c>
      <c r="V85" s="2" t="str">
        <f t="shared" si="27"/>
        <v/>
      </c>
      <c r="W85" s="2" t="str">
        <f t="shared" si="27"/>
        <v/>
      </c>
      <c r="X85" s="2" t="str">
        <f t="shared" si="27"/>
        <v/>
      </c>
      <c r="Y85" s="2" t="str">
        <f t="shared" si="27"/>
        <v/>
      </c>
      <c r="Z85" s="2" t="str">
        <f t="shared" si="27"/>
        <v/>
      </c>
      <c r="AA85" s="2" t="str">
        <f t="shared" si="27"/>
        <v/>
      </c>
      <c r="AB85" s="2" t="str">
        <f t="shared" si="27"/>
        <v/>
      </c>
      <c r="AC85" s="2" t="str">
        <f t="shared" si="24"/>
        <v/>
      </c>
      <c r="AD85" s="37">
        <v>9.9219999999999604E-4</v>
      </c>
      <c r="AE85" s="1" t="str">
        <f t="shared" si="25"/>
        <v/>
      </c>
      <c r="AF85" s="1" t="str">
        <f t="shared" si="26"/>
        <v/>
      </c>
    </row>
    <row r="86" spans="2:32" ht="24.95" customHeight="1" x14ac:dyDescent="0.25">
      <c r="B86" s="10" t="str">
        <f>IF(cad_pro!C88="","",cad_pro!C88)</f>
        <v/>
      </c>
      <c r="C86" s="11" t="str">
        <f>IF(B86="","",IFERROR(SUM(cad_cf!$D$7:$D$26)/SUM(cad_pro!$D$9:$D$508),0))</f>
        <v/>
      </c>
      <c r="D86" s="11" t="str">
        <f>IF(B86="","",IFERROR(VLOOKUP(B86,cad_pro!$C$9:$E$508,3,FALSE),0))</f>
        <v/>
      </c>
      <c r="E86" s="11" t="str">
        <f t="shared" si="16"/>
        <v/>
      </c>
      <c r="F86" s="108"/>
      <c r="G86" s="11" t="str">
        <f t="shared" si="17"/>
        <v/>
      </c>
      <c r="H86" s="11" t="str">
        <f t="shared" si="18"/>
        <v/>
      </c>
      <c r="I86" s="11" t="str">
        <f t="shared" si="19"/>
        <v/>
      </c>
      <c r="J86" s="11" t="str">
        <f t="shared" si="20"/>
        <v/>
      </c>
      <c r="K86" s="11" t="str">
        <f t="shared" si="21"/>
        <v/>
      </c>
      <c r="L86" s="33" t="str">
        <f t="shared" si="22"/>
        <v/>
      </c>
      <c r="M86" s="2" t="str">
        <f t="shared" si="23"/>
        <v/>
      </c>
      <c r="N86" s="2" t="str">
        <f t="shared" si="27"/>
        <v/>
      </c>
      <c r="O86" s="2" t="str">
        <f t="shared" si="27"/>
        <v/>
      </c>
      <c r="P86" s="2" t="str">
        <f t="shared" si="27"/>
        <v/>
      </c>
      <c r="Q86" s="2" t="str">
        <f t="shared" si="27"/>
        <v/>
      </c>
      <c r="R86" s="2" t="str">
        <f t="shared" si="27"/>
        <v/>
      </c>
      <c r="S86" s="2" t="str">
        <f t="shared" si="27"/>
        <v/>
      </c>
      <c r="T86" s="2" t="str">
        <f t="shared" si="27"/>
        <v/>
      </c>
      <c r="U86" s="2" t="str">
        <f t="shared" si="27"/>
        <v/>
      </c>
      <c r="V86" s="2" t="str">
        <f t="shared" si="27"/>
        <v/>
      </c>
      <c r="W86" s="2" t="str">
        <f t="shared" si="27"/>
        <v/>
      </c>
      <c r="X86" s="2" t="str">
        <f t="shared" si="27"/>
        <v/>
      </c>
      <c r="Y86" s="2" t="str">
        <f t="shared" si="27"/>
        <v/>
      </c>
      <c r="Z86" s="2" t="str">
        <f t="shared" si="27"/>
        <v/>
      </c>
      <c r="AA86" s="2" t="str">
        <f t="shared" si="27"/>
        <v/>
      </c>
      <c r="AB86" s="2" t="str">
        <f t="shared" si="27"/>
        <v/>
      </c>
      <c r="AC86" s="2" t="str">
        <f t="shared" si="24"/>
        <v/>
      </c>
      <c r="AD86" s="37">
        <v>9.9209999999999598E-4</v>
      </c>
      <c r="AE86" s="1" t="str">
        <f t="shared" si="25"/>
        <v/>
      </c>
      <c r="AF86" s="1" t="str">
        <f t="shared" si="26"/>
        <v/>
      </c>
    </row>
    <row r="87" spans="2:32" ht="24.95" customHeight="1" x14ac:dyDescent="0.25">
      <c r="B87" s="10" t="str">
        <f>IF(cad_pro!C89="","",cad_pro!C89)</f>
        <v/>
      </c>
      <c r="C87" s="11" t="str">
        <f>IF(B87="","",IFERROR(SUM(cad_cf!$D$7:$D$26)/SUM(cad_pro!$D$9:$D$508),0))</f>
        <v/>
      </c>
      <c r="D87" s="11" t="str">
        <f>IF(B87="","",IFERROR(VLOOKUP(B87,cad_pro!$C$9:$E$508,3,FALSE),0))</f>
        <v/>
      </c>
      <c r="E87" s="11" t="str">
        <f t="shared" si="16"/>
        <v/>
      </c>
      <c r="F87" s="108"/>
      <c r="G87" s="11" t="str">
        <f t="shared" si="17"/>
        <v/>
      </c>
      <c r="H87" s="11" t="str">
        <f t="shared" si="18"/>
        <v/>
      </c>
      <c r="I87" s="11" t="str">
        <f t="shared" si="19"/>
        <v/>
      </c>
      <c r="J87" s="11" t="str">
        <f t="shared" si="20"/>
        <v/>
      </c>
      <c r="K87" s="11" t="str">
        <f t="shared" si="21"/>
        <v/>
      </c>
      <c r="L87" s="33" t="str">
        <f t="shared" si="22"/>
        <v/>
      </c>
      <c r="M87" s="2" t="str">
        <f t="shared" si="23"/>
        <v/>
      </c>
      <c r="N87" s="2" t="str">
        <f t="shared" si="27"/>
        <v/>
      </c>
      <c r="O87" s="2" t="str">
        <f t="shared" si="27"/>
        <v/>
      </c>
      <c r="P87" s="2" t="str">
        <f t="shared" si="27"/>
        <v/>
      </c>
      <c r="Q87" s="2" t="str">
        <f t="shared" si="27"/>
        <v/>
      </c>
      <c r="R87" s="2" t="str">
        <f t="shared" si="27"/>
        <v/>
      </c>
      <c r="S87" s="2" t="str">
        <f t="shared" si="27"/>
        <v/>
      </c>
      <c r="T87" s="2" t="str">
        <f t="shared" si="27"/>
        <v/>
      </c>
      <c r="U87" s="2" t="str">
        <f t="shared" si="27"/>
        <v/>
      </c>
      <c r="V87" s="2" t="str">
        <f t="shared" si="27"/>
        <v/>
      </c>
      <c r="W87" s="2" t="str">
        <f t="shared" si="27"/>
        <v/>
      </c>
      <c r="X87" s="2" t="str">
        <f t="shared" si="27"/>
        <v/>
      </c>
      <c r="Y87" s="2" t="str">
        <f t="shared" si="27"/>
        <v/>
      </c>
      <c r="Z87" s="2" t="str">
        <f t="shared" si="27"/>
        <v/>
      </c>
      <c r="AA87" s="2" t="str">
        <f t="shared" si="27"/>
        <v/>
      </c>
      <c r="AB87" s="2" t="str">
        <f t="shared" si="27"/>
        <v/>
      </c>
      <c r="AC87" s="2" t="str">
        <f t="shared" si="24"/>
        <v/>
      </c>
      <c r="AD87" s="37">
        <v>9.9199999999999506E-4</v>
      </c>
      <c r="AE87" s="1" t="str">
        <f t="shared" si="25"/>
        <v/>
      </c>
      <c r="AF87" s="1" t="str">
        <f t="shared" si="26"/>
        <v/>
      </c>
    </row>
    <row r="88" spans="2:32" ht="24.95" customHeight="1" x14ac:dyDescent="0.25">
      <c r="B88" s="10" t="str">
        <f>IF(cad_pro!C90="","",cad_pro!C90)</f>
        <v/>
      </c>
      <c r="C88" s="11" t="str">
        <f>IF(B88="","",IFERROR(SUM(cad_cf!$D$7:$D$26)/SUM(cad_pro!$D$9:$D$508),0))</f>
        <v/>
      </c>
      <c r="D88" s="11" t="str">
        <f>IF(B88="","",IFERROR(VLOOKUP(B88,cad_pro!$C$9:$E$508,3,FALSE),0))</f>
        <v/>
      </c>
      <c r="E88" s="11" t="str">
        <f t="shared" si="16"/>
        <v/>
      </c>
      <c r="F88" s="108"/>
      <c r="G88" s="11" t="str">
        <f t="shared" si="17"/>
        <v/>
      </c>
      <c r="H88" s="11" t="str">
        <f t="shared" si="18"/>
        <v/>
      </c>
      <c r="I88" s="11" t="str">
        <f t="shared" si="19"/>
        <v/>
      </c>
      <c r="J88" s="11" t="str">
        <f t="shared" si="20"/>
        <v/>
      </c>
      <c r="K88" s="11" t="str">
        <f t="shared" si="21"/>
        <v/>
      </c>
      <c r="L88" s="33" t="str">
        <f t="shared" si="22"/>
        <v/>
      </c>
      <c r="M88" s="2" t="str">
        <f t="shared" si="23"/>
        <v/>
      </c>
      <c r="N88" s="2" t="str">
        <f t="shared" si="27"/>
        <v/>
      </c>
      <c r="O88" s="2" t="str">
        <f t="shared" si="27"/>
        <v/>
      </c>
      <c r="P88" s="2" t="str">
        <f t="shared" si="27"/>
        <v/>
      </c>
      <c r="Q88" s="2" t="str">
        <f t="shared" si="27"/>
        <v/>
      </c>
      <c r="R88" s="2" t="str">
        <f t="shared" si="27"/>
        <v/>
      </c>
      <c r="S88" s="2" t="str">
        <f t="shared" si="27"/>
        <v/>
      </c>
      <c r="T88" s="2" t="str">
        <f t="shared" si="27"/>
        <v/>
      </c>
      <c r="U88" s="2" t="str">
        <f t="shared" si="27"/>
        <v/>
      </c>
      <c r="V88" s="2" t="str">
        <f t="shared" si="27"/>
        <v/>
      </c>
      <c r="W88" s="2" t="str">
        <f t="shared" si="27"/>
        <v/>
      </c>
      <c r="X88" s="2" t="str">
        <f t="shared" si="27"/>
        <v/>
      </c>
      <c r="Y88" s="2" t="str">
        <f t="shared" si="27"/>
        <v/>
      </c>
      <c r="Z88" s="2" t="str">
        <f t="shared" si="27"/>
        <v/>
      </c>
      <c r="AA88" s="2" t="str">
        <f t="shared" si="27"/>
        <v/>
      </c>
      <c r="AB88" s="2" t="str">
        <f t="shared" si="27"/>
        <v/>
      </c>
      <c r="AC88" s="2" t="str">
        <f t="shared" si="24"/>
        <v/>
      </c>
      <c r="AD88" s="37">
        <v>9.91899999999995E-4</v>
      </c>
      <c r="AE88" s="1" t="str">
        <f t="shared" si="25"/>
        <v/>
      </c>
      <c r="AF88" s="1" t="str">
        <f t="shared" si="26"/>
        <v/>
      </c>
    </row>
    <row r="89" spans="2:32" ht="24.95" customHeight="1" x14ac:dyDescent="0.25">
      <c r="B89" s="10" t="str">
        <f>IF(cad_pro!C91="","",cad_pro!C91)</f>
        <v/>
      </c>
      <c r="C89" s="11" t="str">
        <f>IF(B89="","",IFERROR(SUM(cad_cf!$D$7:$D$26)/SUM(cad_pro!$D$9:$D$508),0))</f>
        <v/>
      </c>
      <c r="D89" s="11" t="str">
        <f>IF(B89="","",IFERROR(VLOOKUP(B89,cad_pro!$C$9:$E$508,3,FALSE),0))</f>
        <v/>
      </c>
      <c r="E89" s="11" t="str">
        <f t="shared" si="16"/>
        <v/>
      </c>
      <c r="F89" s="108"/>
      <c r="G89" s="11" t="str">
        <f t="shared" si="17"/>
        <v/>
      </c>
      <c r="H89" s="11" t="str">
        <f t="shared" si="18"/>
        <v/>
      </c>
      <c r="I89" s="11" t="str">
        <f t="shared" si="19"/>
        <v/>
      </c>
      <c r="J89" s="11" t="str">
        <f t="shared" si="20"/>
        <v/>
      </c>
      <c r="K89" s="11" t="str">
        <f t="shared" si="21"/>
        <v/>
      </c>
      <c r="L89" s="33" t="str">
        <f t="shared" si="22"/>
        <v/>
      </c>
      <c r="M89" s="2" t="str">
        <f t="shared" si="23"/>
        <v/>
      </c>
      <c r="N89" s="2" t="str">
        <f t="shared" si="27"/>
        <v/>
      </c>
      <c r="O89" s="2" t="str">
        <f t="shared" si="27"/>
        <v/>
      </c>
      <c r="P89" s="2" t="str">
        <f t="shared" si="27"/>
        <v/>
      </c>
      <c r="Q89" s="2" t="str">
        <f t="shared" si="27"/>
        <v/>
      </c>
      <c r="R89" s="2" t="str">
        <f t="shared" si="27"/>
        <v/>
      </c>
      <c r="S89" s="2" t="str">
        <f t="shared" si="27"/>
        <v/>
      </c>
      <c r="T89" s="2" t="str">
        <f t="shared" si="27"/>
        <v/>
      </c>
      <c r="U89" s="2" t="str">
        <f t="shared" si="27"/>
        <v/>
      </c>
      <c r="V89" s="2" t="str">
        <f t="shared" si="27"/>
        <v/>
      </c>
      <c r="W89" s="2" t="str">
        <f t="shared" si="27"/>
        <v/>
      </c>
      <c r="X89" s="2" t="str">
        <f t="shared" si="27"/>
        <v/>
      </c>
      <c r="Y89" s="2" t="str">
        <f t="shared" si="27"/>
        <v/>
      </c>
      <c r="Z89" s="2" t="str">
        <f t="shared" si="27"/>
        <v/>
      </c>
      <c r="AA89" s="2" t="str">
        <f t="shared" si="27"/>
        <v/>
      </c>
      <c r="AB89" s="2" t="str">
        <f t="shared" si="27"/>
        <v/>
      </c>
      <c r="AC89" s="2" t="str">
        <f t="shared" si="24"/>
        <v/>
      </c>
      <c r="AD89" s="37">
        <v>9.9179999999999494E-4</v>
      </c>
      <c r="AE89" s="1" t="str">
        <f t="shared" si="25"/>
        <v/>
      </c>
      <c r="AF89" s="1" t="str">
        <f t="shared" si="26"/>
        <v/>
      </c>
    </row>
    <row r="90" spans="2:32" ht="24.95" customHeight="1" x14ac:dyDescent="0.25">
      <c r="B90" s="10" t="str">
        <f>IF(cad_pro!C92="","",cad_pro!C92)</f>
        <v/>
      </c>
      <c r="C90" s="11" t="str">
        <f>IF(B90="","",IFERROR(SUM(cad_cf!$D$7:$D$26)/SUM(cad_pro!$D$9:$D$508),0))</f>
        <v/>
      </c>
      <c r="D90" s="11" t="str">
        <f>IF(B90="","",IFERROR(VLOOKUP(B90,cad_pro!$C$9:$E$508,3,FALSE),0))</f>
        <v/>
      </c>
      <c r="E90" s="11" t="str">
        <f t="shared" si="16"/>
        <v/>
      </c>
      <c r="F90" s="108"/>
      <c r="G90" s="11" t="str">
        <f t="shared" si="17"/>
        <v/>
      </c>
      <c r="H90" s="11" t="str">
        <f t="shared" si="18"/>
        <v/>
      </c>
      <c r="I90" s="11" t="str">
        <f t="shared" si="19"/>
        <v/>
      </c>
      <c r="J90" s="11" t="str">
        <f t="shared" si="20"/>
        <v/>
      </c>
      <c r="K90" s="11" t="str">
        <f t="shared" si="21"/>
        <v/>
      </c>
      <c r="L90" s="33" t="str">
        <f t="shared" si="22"/>
        <v/>
      </c>
      <c r="M90" s="2" t="str">
        <f t="shared" si="23"/>
        <v/>
      </c>
      <c r="N90" s="2" t="str">
        <f t="shared" ref="N90:AB106" si="28">IF($B90="","",IFERROR($G90*N$6,0))</f>
        <v/>
      </c>
      <c r="O90" s="2" t="str">
        <f t="shared" si="28"/>
        <v/>
      </c>
      <c r="P90" s="2" t="str">
        <f t="shared" si="28"/>
        <v/>
      </c>
      <c r="Q90" s="2" t="str">
        <f t="shared" si="28"/>
        <v/>
      </c>
      <c r="R90" s="2" t="str">
        <f t="shared" si="28"/>
        <v/>
      </c>
      <c r="S90" s="2" t="str">
        <f t="shared" si="28"/>
        <v/>
      </c>
      <c r="T90" s="2" t="str">
        <f t="shared" si="28"/>
        <v/>
      </c>
      <c r="U90" s="2" t="str">
        <f t="shared" si="28"/>
        <v/>
      </c>
      <c r="V90" s="2" t="str">
        <f t="shared" si="28"/>
        <v/>
      </c>
      <c r="W90" s="2" t="str">
        <f t="shared" si="28"/>
        <v/>
      </c>
      <c r="X90" s="2" t="str">
        <f t="shared" si="28"/>
        <v/>
      </c>
      <c r="Y90" s="2" t="str">
        <f t="shared" si="28"/>
        <v/>
      </c>
      <c r="Z90" s="2" t="str">
        <f t="shared" si="28"/>
        <v/>
      </c>
      <c r="AA90" s="2" t="str">
        <f t="shared" si="28"/>
        <v/>
      </c>
      <c r="AB90" s="2" t="str">
        <f t="shared" si="28"/>
        <v/>
      </c>
      <c r="AC90" s="2" t="str">
        <f t="shared" si="24"/>
        <v/>
      </c>
      <c r="AD90" s="37">
        <v>9.916999999999951E-4</v>
      </c>
      <c r="AE90" s="1" t="str">
        <f t="shared" si="25"/>
        <v/>
      </c>
      <c r="AF90" s="1" t="str">
        <f t="shared" si="26"/>
        <v/>
      </c>
    </row>
    <row r="91" spans="2:32" ht="24.95" customHeight="1" x14ac:dyDescent="0.25">
      <c r="B91" s="10" t="str">
        <f>IF(cad_pro!C93="","",cad_pro!C93)</f>
        <v/>
      </c>
      <c r="C91" s="11" t="str">
        <f>IF(B91="","",IFERROR(SUM(cad_cf!$D$7:$D$26)/SUM(cad_pro!$D$9:$D$508),0))</f>
        <v/>
      </c>
      <c r="D91" s="11" t="str">
        <f>IF(B91="","",IFERROR(VLOOKUP(B91,cad_pro!$C$9:$E$508,3,FALSE),0))</f>
        <v/>
      </c>
      <c r="E91" s="11" t="str">
        <f t="shared" si="16"/>
        <v/>
      </c>
      <c r="F91" s="108"/>
      <c r="G91" s="11" t="str">
        <f t="shared" si="17"/>
        <v/>
      </c>
      <c r="H91" s="11" t="str">
        <f t="shared" si="18"/>
        <v/>
      </c>
      <c r="I91" s="11" t="str">
        <f t="shared" si="19"/>
        <v/>
      </c>
      <c r="J91" s="11" t="str">
        <f t="shared" si="20"/>
        <v/>
      </c>
      <c r="K91" s="11" t="str">
        <f t="shared" si="21"/>
        <v/>
      </c>
      <c r="L91" s="33" t="str">
        <f t="shared" si="22"/>
        <v/>
      </c>
      <c r="M91" s="2" t="str">
        <f t="shared" si="23"/>
        <v/>
      </c>
      <c r="N91" s="2" t="str">
        <f t="shared" si="28"/>
        <v/>
      </c>
      <c r="O91" s="2" t="str">
        <f t="shared" si="28"/>
        <v/>
      </c>
      <c r="P91" s="2" t="str">
        <f t="shared" si="28"/>
        <v/>
      </c>
      <c r="Q91" s="2" t="str">
        <f t="shared" si="28"/>
        <v/>
      </c>
      <c r="R91" s="2" t="str">
        <f t="shared" si="28"/>
        <v/>
      </c>
      <c r="S91" s="2" t="str">
        <f t="shared" si="28"/>
        <v/>
      </c>
      <c r="T91" s="2" t="str">
        <f t="shared" si="28"/>
        <v/>
      </c>
      <c r="U91" s="2" t="str">
        <f t="shared" si="28"/>
        <v/>
      </c>
      <c r="V91" s="2" t="str">
        <f t="shared" si="28"/>
        <v/>
      </c>
      <c r="W91" s="2" t="str">
        <f t="shared" si="28"/>
        <v/>
      </c>
      <c r="X91" s="2" t="str">
        <f t="shared" si="28"/>
        <v/>
      </c>
      <c r="Y91" s="2" t="str">
        <f t="shared" si="28"/>
        <v/>
      </c>
      <c r="Z91" s="2" t="str">
        <f t="shared" si="28"/>
        <v/>
      </c>
      <c r="AA91" s="2" t="str">
        <f t="shared" si="28"/>
        <v/>
      </c>
      <c r="AB91" s="2" t="str">
        <f t="shared" si="28"/>
        <v/>
      </c>
      <c r="AC91" s="2" t="str">
        <f t="shared" si="24"/>
        <v/>
      </c>
      <c r="AD91" s="37">
        <v>9.9159999999999505E-4</v>
      </c>
      <c r="AE91" s="1" t="str">
        <f t="shared" si="25"/>
        <v/>
      </c>
      <c r="AF91" s="1" t="str">
        <f t="shared" si="26"/>
        <v/>
      </c>
    </row>
    <row r="92" spans="2:32" ht="24.95" customHeight="1" x14ac:dyDescent="0.25">
      <c r="B92" s="10" t="str">
        <f>IF(cad_pro!C94="","",cad_pro!C94)</f>
        <v/>
      </c>
      <c r="C92" s="11" t="str">
        <f>IF(B92="","",IFERROR(SUM(cad_cf!$D$7:$D$26)/SUM(cad_pro!$D$9:$D$508),0))</f>
        <v/>
      </c>
      <c r="D92" s="11" t="str">
        <f>IF(B92="","",IFERROR(VLOOKUP(B92,cad_pro!$C$9:$E$508,3,FALSE),0))</f>
        <v/>
      </c>
      <c r="E92" s="11" t="str">
        <f t="shared" si="16"/>
        <v/>
      </c>
      <c r="F92" s="108"/>
      <c r="G92" s="11" t="str">
        <f t="shared" si="17"/>
        <v/>
      </c>
      <c r="H92" s="11" t="str">
        <f t="shared" si="18"/>
        <v/>
      </c>
      <c r="I92" s="11" t="str">
        <f t="shared" si="19"/>
        <v/>
      </c>
      <c r="J92" s="11" t="str">
        <f t="shared" si="20"/>
        <v/>
      </c>
      <c r="K92" s="11" t="str">
        <f t="shared" si="21"/>
        <v/>
      </c>
      <c r="L92" s="33" t="str">
        <f t="shared" si="22"/>
        <v/>
      </c>
      <c r="M92" s="2" t="str">
        <f t="shared" si="23"/>
        <v/>
      </c>
      <c r="N92" s="2" t="str">
        <f t="shared" si="28"/>
        <v/>
      </c>
      <c r="O92" s="2" t="str">
        <f t="shared" si="28"/>
        <v/>
      </c>
      <c r="P92" s="2" t="str">
        <f t="shared" si="28"/>
        <v/>
      </c>
      <c r="Q92" s="2" t="str">
        <f t="shared" si="28"/>
        <v/>
      </c>
      <c r="R92" s="2" t="str">
        <f t="shared" si="28"/>
        <v/>
      </c>
      <c r="S92" s="2" t="str">
        <f t="shared" si="28"/>
        <v/>
      </c>
      <c r="T92" s="2" t="str">
        <f t="shared" si="28"/>
        <v/>
      </c>
      <c r="U92" s="2" t="str">
        <f t="shared" si="28"/>
        <v/>
      </c>
      <c r="V92" s="2" t="str">
        <f t="shared" si="28"/>
        <v/>
      </c>
      <c r="W92" s="2" t="str">
        <f t="shared" si="28"/>
        <v/>
      </c>
      <c r="X92" s="2" t="str">
        <f t="shared" si="28"/>
        <v/>
      </c>
      <c r="Y92" s="2" t="str">
        <f t="shared" si="28"/>
        <v/>
      </c>
      <c r="Z92" s="2" t="str">
        <f t="shared" si="28"/>
        <v/>
      </c>
      <c r="AA92" s="2" t="str">
        <f t="shared" si="28"/>
        <v/>
      </c>
      <c r="AB92" s="2" t="str">
        <f t="shared" si="28"/>
        <v/>
      </c>
      <c r="AC92" s="2" t="str">
        <f t="shared" si="24"/>
        <v/>
      </c>
      <c r="AD92" s="37">
        <v>9.9149999999999499E-4</v>
      </c>
      <c r="AE92" s="1" t="str">
        <f t="shared" si="25"/>
        <v/>
      </c>
      <c r="AF92" s="1" t="str">
        <f t="shared" si="26"/>
        <v/>
      </c>
    </row>
    <row r="93" spans="2:32" ht="24.95" customHeight="1" x14ac:dyDescent="0.25">
      <c r="B93" s="10" t="str">
        <f>IF(cad_pro!C95="","",cad_pro!C95)</f>
        <v/>
      </c>
      <c r="C93" s="11" t="str">
        <f>IF(B93="","",IFERROR(SUM(cad_cf!$D$7:$D$26)/SUM(cad_pro!$D$9:$D$508),0))</f>
        <v/>
      </c>
      <c r="D93" s="11" t="str">
        <f>IF(B93="","",IFERROR(VLOOKUP(B93,cad_pro!$C$9:$E$508,3,FALSE),0))</f>
        <v/>
      </c>
      <c r="E93" s="11" t="str">
        <f t="shared" si="16"/>
        <v/>
      </c>
      <c r="F93" s="108"/>
      <c r="G93" s="11" t="str">
        <f t="shared" si="17"/>
        <v/>
      </c>
      <c r="H93" s="11" t="str">
        <f t="shared" si="18"/>
        <v/>
      </c>
      <c r="I93" s="11" t="str">
        <f t="shared" si="19"/>
        <v/>
      </c>
      <c r="J93" s="11" t="str">
        <f t="shared" si="20"/>
        <v/>
      </c>
      <c r="K93" s="11" t="str">
        <f t="shared" si="21"/>
        <v/>
      </c>
      <c r="L93" s="33" t="str">
        <f t="shared" si="22"/>
        <v/>
      </c>
      <c r="M93" s="2" t="str">
        <f t="shared" si="23"/>
        <v/>
      </c>
      <c r="N93" s="2" t="str">
        <f t="shared" si="28"/>
        <v/>
      </c>
      <c r="O93" s="2" t="str">
        <f t="shared" si="28"/>
        <v/>
      </c>
      <c r="P93" s="2" t="str">
        <f t="shared" si="28"/>
        <v/>
      </c>
      <c r="Q93" s="2" t="str">
        <f t="shared" si="28"/>
        <v/>
      </c>
      <c r="R93" s="2" t="str">
        <f t="shared" si="28"/>
        <v/>
      </c>
      <c r="S93" s="2" t="str">
        <f t="shared" si="28"/>
        <v/>
      </c>
      <c r="T93" s="2" t="str">
        <f t="shared" si="28"/>
        <v/>
      </c>
      <c r="U93" s="2" t="str">
        <f t="shared" si="28"/>
        <v/>
      </c>
      <c r="V93" s="2" t="str">
        <f t="shared" si="28"/>
        <v/>
      </c>
      <c r="W93" s="2" t="str">
        <f t="shared" si="28"/>
        <v/>
      </c>
      <c r="X93" s="2" t="str">
        <f t="shared" si="28"/>
        <v/>
      </c>
      <c r="Y93" s="2" t="str">
        <f t="shared" si="28"/>
        <v/>
      </c>
      <c r="Z93" s="2" t="str">
        <f t="shared" si="28"/>
        <v/>
      </c>
      <c r="AA93" s="2" t="str">
        <f t="shared" si="28"/>
        <v/>
      </c>
      <c r="AB93" s="2" t="str">
        <f t="shared" si="28"/>
        <v/>
      </c>
      <c r="AC93" s="2" t="str">
        <f t="shared" si="24"/>
        <v/>
      </c>
      <c r="AD93" s="37">
        <v>9.9139999999999493E-4</v>
      </c>
      <c r="AE93" s="1" t="str">
        <f t="shared" si="25"/>
        <v/>
      </c>
      <c r="AF93" s="1" t="str">
        <f t="shared" si="26"/>
        <v/>
      </c>
    </row>
    <row r="94" spans="2:32" ht="24.95" customHeight="1" x14ac:dyDescent="0.25">
      <c r="B94" s="10" t="str">
        <f>IF(cad_pro!C96="","",cad_pro!C96)</f>
        <v/>
      </c>
      <c r="C94" s="11" t="str">
        <f>IF(B94="","",IFERROR(SUM(cad_cf!$D$7:$D$26)/SUM(cad_pro!$D$9:$D$508),0))</f>
        <v/>
      </c>
      <c r="D94" s="11" t="str">
        <f>IF(B94="","",IFERROR(VLOOKUP(B94,cad_pro!$C$9:$E$508,3,FALSE),0))</f>
        <v/>
      </c>
      <c r="E94" s="11" t="str">
        <f t="shared" si="16"/>
        <v/>
      </c>
      <c r="F94" s="108"/>
      <c r="G94" s="11" t="str">
        <f t="shared" si="17"/>
        <v/>
      </c>
      <c r="H94" s="11" t="str">
        <f t="shared" si="18"/>
        <v/>
      </c>
      <c r="I94" s="11" t="str">
        <f t="shared" si="19"/>
        <v/>
      </c>
      <c r="J94" s="11" t="str">
        <f t="shared" si="20"/>
        <v/>
      </c>
      <c r="K94" s="11" t="str">
        <f t="shared" si="21"/>
        <v/>
      </c>
      <c r="L94" s="33" t="str">
        <f t="shared" si="22"/>
        <v/>
      </c>
      <c r="M94" s="2" t="str">
        <f t="shared" si="23"/>
        <v/>
      </c>
      <c r="N94" s="2" t="str">
        <f t="shared" si="28"/>
        <v/>
      </c>
      <c r="O94" s="2" t="str">
        <f t="shared" si="28"/>
        <v/>
      </c>
      <c r="P94" s="2" t="str">
        <f t="shared" si="28"/>
        <v/>
      </c>
      <c r="Q94" s="2" t="str">
        <f t="shared" si="28"/>
        <v/>
      </c>
      <c r="R94" s="2" t="str">
        <f t="shared" si="28"/>
        <v/>
      </c>
      <c r="S94" s="2" t="str">
        <f t="shared" si="28"/>
        <v/>
      </c>
      <c r="T94" s="2" t="str">
        <f t="shared" si="28"/>
        <v/>
      </c>
      <c r="U94" s="2" t="str">
        <f t="shared" si="28"/>
        <v/>
      </c>
      <c r="V94" s="2" t="str">
        <f t="shared" si="28"/>
        <v/>
      </c>
      <c r="W94" s="2" t="str">
        <f t="shared" si="28"/>
        <v/>
      </c>
      <c r="X94" s="2" t="str">
        <f t="shared" si="28"/>
        <v/>
      </c>
      <c r="Y94" s="2" t="str">
        <f t="shared" si="28"/>
        <v/>
      </c>
      <c r="Z94" s="2" t="str">
        <f t="shared" si="28"/>
        <v/>
      </c>
      <c r="AA94" s="2" t="str">
        <f t="shared" si="28"/>
        <v/>
      </c>
      <c r="AB94" s="2" t="str">
        <f t="shared" si="28"/>
        <v/>
      </c>
      <c r="AC94" s="2" t="str">
        <f t="shared" si="24"/>
        <v/>
      </c>
      <c r="AD94" s="37">
        <v>9.9129999999999509E-4</v>
      </c>
      <c r="AE94" s="1" t="str">
        <f t="shared" si="25"/>
        <v/>
      </c>
      <c r="AF94" s="1" t="str">
        <f t="shared" si="26"/>
        <v/>
      </c>
    </row>
    <row r="95" spans="2:32" ht="24.95" customHeight="1" x14ac:dyDescent="0.25">
      <c r="B95" s="10" t="str">
        <f>IF(cad_pro!C97="","",cad_pro!C97)</f>
        <v/>
      </c>
      <c r="C95" s="11" t="str">
        <f>IF(B95="","",IFERROR(SUM(cad_cf!$D$7:$D$26)/SUM(cad_pro!$D$9:$D$508),0))</f>
        <v/>
      </c>
      <c r="D95" s="11" t="str">
        <f>IF(B95="","",IFERROR(VLOOKUP(B95,cad_pro!$C$9:$E$508,3,FALSE),0))</f>
        <v/>
      </c>
      <c r="E95" s="11" t="str">
        <f t="shared" si="16"/>
        <v/>
      </c>
      <c r="F95" s="108"/>
      <c r="G95" s="11" t="str">
        <f t="shared" si="17"/>
        <v/>
      </c>
      <c r="H95" s="11" t="str">
        <f t="shared" si="18"/>
        <v/>
      </c>
      <c r="I95" s="11" t="str">
        <f t="shared" si="19"/>
        <v/>
      </c>
      <c r="J95" s="11" t="str">
        <f t="shared" si="20"/>
        <v/>
      </c>
      <c r="K95" s="11" t="str">
        <f t="shared" si="21"/>
        <v/>
      </c>
      <c r="L95" s="33" t="str">
        <f t="shared" si="22"/>
        <v/>
      </c>
      <c r="M95" s="2" t="str">
        <f t="shared" si="23"/>
        <v/>
      </c>
      <c r="N95" s="2" t="str">
        <f t="shared" si="28"/>
        <v/>
      </c>
      <c r="O95" s="2" t="str">
        <f t="shared" si="28"/>
        <v/>
      </c>
      <c r="P95" s="2" t="str">
        <f t="shared" si="28"/>
        <v/>
      </c>
      <c r="Q95" s="2" t="str">
        <f t="shared" si="28"/>
        <v/>
      </c>
      <c r="R95" s="2" t="str">
        <f t="shared" si="28"/>
        <v/>
      </c>
      <c r="S95" s="2" t="str">
        <f t="shared" si="28"/>
        <v/>
      </c>
      <c r="T95" s="2" t="str">
        <f t="shared" si="28"/>
        <v/>
      </c>
      <c r="U95" s="2" t="str">
        <f t="shared" si="28"/>
        <v/>
      </c>
      <c r="V95" s="2" t="str">
        <f t="shared" si="28"/>
        <v/>
      </c>
      <c r="W95" s="2" t="str">
        <f t="shared" si="28"/>
        <v/>
      </c>
      <c r="X95" s="2" t="str">
        <f t="shared" si="28"/>
        <v/>
      </c>
      <c r="Y95" s="2" t="str">
        <f t="shared" si="28"/>
        <v/>
      </c>
      <c r="Z95" s="2" t="str">
        <f t="shared" si="28"/>
        <v/>
      </c>
      <c r="AA95" s="2" t="str">
        <f t="shared" si="28"/>
        <v/>
      </c>
      <c r="AB95" s="2" t="str">
        <f t="shared" si="28"/>
        <v/>
      </c>
      <c r="AC95" s="2" t="str">
        <f t="shared" si="24"/>
        <v/>
      </c>
      <c r="AD95" s="37">
        <v>9.9119999999999504E-4</v>
      </c>
      <c r="AE95" s="1" t="str">
        <f t="shared" si="25"/>
        <v/>
      </c>
      <c r="AF95" s="1" t="str">
        <f t="shared" si="26"/>
        <v/>
      </c>
    </row>
    <row r="96" spans="2:32" ht="24.95" customHeight="1" x14ac:dyDescent="0.25">
      <c r="B96" s="10" t="str">
        <f>IF(cad_pro!C98="","",cad_pro!C98)</f>
        <v/>
      </c>
      <c r="C96" s="11" t="str">
        <f>IF(B96="","",IFERROR(SUM(cad_cf!$D$7:$D$26)/SUM(cad_pro!$D$9:$D$508),0))</f>
        <v/>
      </c>
      <c r="D96" s="11" t="str">
        <f>IF(B96="","",IFERROR(VLOOKUP(B96,cad_pro!$C$9:$E$508,3,FALSE),0))</f>
        <v/>
      </c>
      <c r="E96" s="11" t="str">
        <f t="shared" si="16"/>
        <v/>
      </c>
      <c r="F96" s="108"/>
      <c r="G96" s="11" t="str">
        <f t="shared" si="17"/>
        <v/>
      </c>
      <c r="H96" s="11" t="str">
        <f t="shared" si="18"/>
        <v/>
      </c>
      <c r="I96" s="11" t="str">
        <f t="shared" si="19"/>
        <v/>
      </c>
      <c r="J96" s="11" t="str">
        <f t="shared" si="20"/>
        <v/>
      </c>
      <c r="K96" s="11" t="str">
        <f t="shared" si="21"/>
        <v/>
      </c>
      <c r="L96" s="33" t="str">
        <f t="shared" si="22"/>
        <v/>
      </c>
      <c r="M96" s="2" t="str">
        <f t="shared" si="23"/>
        <v/>
      </c>
      <c r="N96" s="2" t="str">
        <f t="shared" si="28"/>
        <v/>
      </c>
      <c r="O96" s="2" t="str">
        <f t="shared" si="28"/>
        <v/>
      </c>
      <c r="P96" s="2" t="str">
        <f t="shared" si="28"/>
        <v/>
      </c>
      <c r="Q96" s="2" t="str">
        <f t="shared" si="28"/>
        <v/>
      </c>
      <c r="R96" s="2" t="str">
        <f t="shared" si="28"/>
        <v/>
      </c>
      <c r="S96" s="2" t="str">
        <f t="shared" si="28"/>
        <v/>
      </c>
      <c r="T96" s="2" t="str">
        <f t="shared" si="28"/>
        <v/>
      </c>
      <c r="U96" s="2" t="str">
        <f t="shared" si="28"/>
        <v/>
      </c>
      <c r="V96" s="2" t="str">
        <f t="shared" si="28"/>
        <v/>
      </c>
      <c r="W96" s="2" t="str">
        <f t="shared" si="28"/>
        <v/>
      </c>
      <c r="X96" s="2" t="str">
        <f t="shared" si="28"/>
        <v/>
      </c>
      <c r="Y96" s="2" t="str">
        <f t="shared" si="28"/>
        <v/>
      </c>
      <c r="Z96" s="2" t="str">
        <f t="shared" si="28"/>
        <v/>
      </c>
      <c r="AA96" s="2" t="str">
        <f t="shared" si="28"/>
        <v/>
      </c>
      <c r="AB96" s="2" t="str">
        <f t="shared" si="28"/>
        <v/>
      </c>
      <c r="AC96" s="2" t="str">
        <f t="shared" si="24"/>
        <v/>
      </c>
      <c r="AD96" s="37">
        <v>9.9109999999999498E-4</v>
      </c>
      <c r="AE96" s="1" t="str">
        <f t="shared" si="25"/>
        <v/>
      </c>
      <c r="AF96" s="1" t="str">
        <f t="shared" si="26"/>
        <v/>
      </c>
    </row>
    <row r="97" spans="2:32" ht="24.95" customHeight="1" x14ac:dyDescent="0.25">
      <c r="B97" s="10" t="str">
        <f>IF(cad_pro!C99="","",cad_pro!C99)</f>
        <v/>
      </c>
      <c r="C97" s="11" t="str">
        <f>IF(B97="","",IFERROR(SUM(cad_cf!$D$7:$D$26)/SUM(cad_pro!$D$9:$D$508),0))</f>
        <v/>
      </c>
      <c r="D97" s="11" t="str">
        <f>IF(B97="","",IFERROR(VLOOKUP(B97,cad_pro!$C$9:$E$508,3,FALSE),0))</f>
        <v/>
      </c>
      <c r="E97" s="11" t="str">
        <f t="shared" si="16"/>
        <v/>
      </c>
      <c r="F97" s="108"/>
      <c r="G97" s="11" t="str">
        <f t="shared" si="17"/>
        <v/>
      </c>
      <c r="H97" s="11" t="str">
        <f t="shared" si="18"/>
        <v/>
      </c>
      <c r="I97" s="11" t="str">
        <f t="shared" si="19"/>
        <v/>
      </c>
      <c r="J97" s="11" t="str">
        <f t="shared" si="20"/>
        <v/>
      </c>
      <c r="K97" s="11" t="str">
        <f t="shared" si="21"/>
        <v/>
      </c>
      <c r="L97" s="33" t="str">
        <f t="shared" si="22"/>
        <v/>
      </c>
      <c r="M97" s="2" t="str">
        <f t="shared" si="23"/>
        <v/>
      </c>
      <c r="N97" s="2" t="str">
        <f t="shared" si="28"/>
        <v/>
      </c>
      <c r="O97" s="2" t="str">
        <f t="shared" si="28"/>
        <v/>
      </c>
      <c r="P97" s="2" t="str">
        <f t="shared" si="28"/>
        <v/>
      </c>
      <c r="Q97" s="2" t="str">
        <f t="shared" si="28"/>
        <v/>
      </c>
      <c r="R97" s="2" t="str">
        <f t="shared" si="28"/>
        <v/>
      </c>
      <c r="S97" s="2" t="str">
        <f t="shared" si="28"/>
        <v/>
      </c>
      <c r="T97" s="2" t="str">
        <f t="shared" si="28"/>
        <v/>
      </c>
      <c r="U97" s="2" t="str">
        <f t="shared" si="28"/>
        <v/>
      </c>
      <c r="V97" s="2" t="str">
        <f t="shared" si="28"/>
        <v/>
      </c>
      <c r="W97" s="2" t="str">
        <f t="shared" si="28"/>
        <v/>
      </c>
      <c r="X97" s="2" t="str">
        <f t="shared" si="28"/>
        <v/>
      </c>
      <c r="Y97" s="2" t="str">
        <f t="shared" si="28"/>
        <v/>
      </c>
      <c r="Z97" s="2" t="str">
        <f t="shared" si="28"/>
        <v/>
      </c>
      <c r="AA97" s="2" t="str">
        <f t="shared" si="28"/>
        <v/>
      </c>
      <c r="AB97" s="2" t="str">
        <f t="shared" si="28"/>
        <v/>
      </c>
      <c r="AC97" s="2" t="str">
        <f t="shared" si="24"/>
        <v/>
      </c>
      <c r="AD97" s="37">
        <v>9.9099999999999492E-4</v>
      </c>
      <c r="AE97" s="1" t="str">
        <f t="shared" si="25"/>
        <v/>
      </c>
      <c r="AF97" s="1" t="str">
        <f t="shared" si="26"/>
        <v/>
      </c>
    </row>
    <row r="98" spans="2:32" ht="24.95" customHeight="1" x14ac:dyDescent="0.25">
      <c r="B98" s="10" t="str">
        <f>IF(cad_pro!C100="","",cad_pro!C100)</f>
        <v/>
      </c>
      <c r="C98" s="11" t="str">
        <f>IF(B98="","",IFERROR(SUM(cad_cf!$D$7:$D$26)/SUM(cad_pro!$D$9:$D$508),0))</f>
        <v/>
      </c>
      <c r="D98" s="11" t="str">
        <f>IF(B98="","",IFERROR(VLOOKUP(B98,cad_pro!$C$9:$E$508,3,FALSE),0))</f>
        <v/>
      </c>
      <c r="E98" s="11" t="str">
        <f t="shared" si="16"/>
        <v/>
      </c>
      <c r="F98" s="108"/>
      <c r="G98" s="11" t="str">
        <f t="shared" si="17"/>
        <v/>
      </c>
      <c r="H98" s="11" t="str">
        <f t="shared" si="18"/>
        <v/>
      </c>
      <c r="I98" s="11" t="str">
        <f t="shared" si="19"/>
        <v/>
      </c>
      <c r="J98" s="11" t="str">
        <f t="shared" si="20"/>
        <v/>
      </c>
      <c r="K98" s="11" t="str">
        <f t="shared" si="21"/>
        <v/>
      </c>
      <c r="L98" s="33" t="str">
        <f t="shared" si="22"/>
        <v/>
      </c>
      <c r="M98" s="2" t="str">
        <f t="shared" si="23"/>
        <v/>
      </c>
      <c r="N98" s="2" t="str">
        <f t="shared" si="28"/>
        <v/>
      </c>
      <c r="O98" s="2" t="str">
        <f t="shared" si="28"/>
        <v/>
      </c>
      <c r="P98" s="2" t="str">
        <f t="shared" si="28"/>
        <v/>
      </c>
      <c r="Q98" s="2" t="str">
        <f t="shared" si="28"/>
        <v/>
      </c>
      <c r="R98" s="2" t="str">
        <f t="shared" si="28"/>
        <v/>
      </c>
      <c r="S98" s="2" t="str">
        <f t="shared" si="28"/>
        <v/>
      </c>
      <c r="T98" s="2" t="str">
        <f t="shared" si="28"/>
        <v/>
      </c>
      <c r="U98" s="2" t="str">
        <f t="shared" si="28"/>
        <v/>
      </c>
      <c r="V98" s="2" t="str">
        <f t="shared" si="28"/>
        <v/>
      </c>
      <c r="W98" s="2" t="str">
        <f t="shared" si="28"/>
        <v/>
      </c>
      <c r="X98" s="2" t="str">
        <f t="shared" si="28"/>
        <v/>
      </c>
      <c r="Y98" s="2" t="str">
        <f t="shared" si="28"/>
        <v/>
      </c>
      <c r="Z98" s="2" t="str">
        <f t="shared" si="28"/>
        <v/>
      </c>
      <c r="AA98" s="2" t="str">
        <f t="shared" si="28"/>
        <v/>
      </c>
      <c r="AB98" s="2" t="str">
        <f t="shared" si="28"/>
        <v/>
      </c>
      <c r="AC98" s="2" t="str">
        <f t="shared" si="24"/>
        <v/>
      </c>
      <c r="AD98" s="37">
        <v>9.9089999999999508E-4</v>
      </c>
      <c r="AE98" s="1" t="str">
        <f t="shared" si="25"/>
        <v/>
      </c>
      <c r="AF98" s="1" t="str">
        <f t="shared" si="26"/>
        <v/>
      </c>
    </row>
    <row r="99" spans="2:32" ht="24.95" customHeight="1" x14ac:dyDescent="0.25">
      <c r="B99" s="10" t="str">
        <f>IF(cad_pro!C101="","",cad_pro!C101)</f>
        <v/>
      </c>
      <c r="C99" s="11" t="str">
        <f>IF(B99="","",IFERROR(SUM(cad_cf!$D$7:$D$26)/SUM(cad_pro!$D$9:$D$508),0))</f>
        <v/>
      </c>
      <c r="D99" s="11" t="str">
        <f>IF(B99="","",IFERROR(VLOOKUP(B99,cad_pro!$C$9:$E$508,3,FALSE),0))</f>
        <v/>
      </c>
      <c r="E99" s="11" t="str">
        <f t="shared" si="16"/>
        <v/>
      </c>
      <c r="F99" s="108"/>
      <c r="G99" s="11" t="str">
        <f t="shared" si="17"/>
        <v/>
      </c>
      <c r="H99" s="11" t="str">
        <f t="shared" si="18"/>
        <v/>
      </c>
      <c r="I99" s="11" t="str">
        <f t="shared" si="19"/>
        <v/>
      </c>
      <c r="J99" s="11" t="str">
        <f t="shared" si="20"/>
        <v/>
      </c>
      <c r="K99" s="11" t="str">
        <f t="shared" si="21"/>
        <v/>
      </c>
      <c r="L99" s="33" t="str">
        <f t="shared" si="22"/>
        <v/>
      </c>
      <c r="M99" s="2" t="str">
        <f t="shared" si="23"/>
        <v/>
      </c>
      <c r="N99" s="2" t="str">
        <f t="shared" si="28"/>
        <v/>
      </c>
      <c r="O99" s="2" t="str">
        <f t="shared" si="28"/>
        <v/>
      </c>
      <c r="P99" s="2" t="str">
        <f t="shared" si="28"/>
        <v/>
      </c>
      <c r="Q99" s="2" t="str">
        <f t="shared" si="28"/>
        <v/>
      </c>
      <c r="R99" s="2" t="str">
        <f t="shared" si="28"/>
        <v/>
      </c>
      <c r="S99" s="2" t="str">
        <f t="shared" si="28"/>
        <v/>
      </c>
      <c r="T99" s="2" t="str">
        <f t="shared" si="28"/>
        <v/>
      </c>
      <c r="U99" s="2" t="str">
        <f t="shared" si="28"/>
        <v/>
      </c>
      <c r="V99" s="2" t="str">
        <f t="shared" si="28"/>
        <v/>
      </c>
      <c r="W99" s="2" t="str">
        <f t="shared" si="28"/>
        <v/>
      </c>
      <c r="X99" s="2" t="str">
        <f t="shared" si="28"/>
        <v/>
      </c>
      <c r="Y99" s="2" t="str">
        <f t="shared" si="28"/>
        <v/>
      </c>
      <c r="Z99" s="2" t="str">
        <f t="shared" si="28"/>
        <v/>
      </c>
      <c r="AA99" s="2" t="str">
        <f t="shared" si="28"/>
        <v/>
      </c>
      <c r="AB99" s="2" t="str">
        <f t="shared" si="28"/>
        <v/>
      </c>
      <c r="AC99" s="2" t="str">
        <f t="shared" si="24"/>
        <v/>
      </c>
      <c r="AD99" s="37">
        <v>9.9079999999999503E-4</v>
      </c>
      <c r="AE99" s="1" t="str">
        <f t="shared" si="25"/>
        <v/>
      </c>
      <c r="AF99" s="1" t="str">
        <f t="shared" si="26"/>
        <v/>
      </c>
    </row>
    <row r="100" spans="2:32" ht="24.95" customHeight="1" x14ac:dyDescent="0.25">
      <c r="B100" s="10" t="str">
        <f>IF(cad_pro!C102="","",cad_pro!C102)</f>
        <v/>
      </c>
      <c r="C100" s="11" t="str">
        <f>IF(B100="","",IFERROR(SUM(cad_cf!$D$7:$D$26)/SUM(cad_pro!$D$9:$D$508),0))</f>
        <v/>
      </c>
      <c r="D100" s="11" t="str">
        <f>IF(B100="","",IFERROR(VLOOKUP(B100,cad_pro!$C$9:$E$508,3,FALSE),0))</f>
        <v/>
      </c>
      <c r="E100" s="11" t="str">
        <f t="shared" si="16"/>
        <v/>
      </c>
      <c r="F100" s="108"/>
      <c r="G100" s="11" t="str">
        <f t="shared" si="17"/>
        <v/>
      </c>
      <c r="H100" s="11" t="str">
        <f t="shared" si="18"/>
        <v/>
      </c>
      <c r="I100" s="11" t="str">
        <f t="shared" si="19"/>
        <v/>
      </c>
      <c r="J100" s="11" t="str">
        <f t="shared" si="20"/>
        <v/>
      </c>
      <c r="K100" s="11" t="str">
        <f t="shared" si="21"/>
        <v/>
      </c>
      <c r="L100" s="33" t="str">
        <f t="shared" si="22"/>
        <v/>
      </c>
      <c r="M100" s="2" t="str">
        <f t="shared" si="23"/>
        <v/>
      </c>
      <c r="N100" s="2" t="str">
        <f t="shared" si="28"/>
        <v/>
      </c>
      <c r="O100" s="2" t="str">
        <f t="shared" si="28"/>
        <v/>
      </c>
      <c r="P100" s="2" t="str">
        <f t="shared" si="28"/>
        <v/>
      </c>
      <c r="Q100" s="2" t="str">
        <f t="shared" si="28"/>
        <v/>
      </c>
      <c r="R100" s="2" t="str">
        <f t="shared" si="28"/>
        <v/>
      </c>
      <c r="S100" s="2" t="str">
        <f t="shared" si="28"/>
        <v/>
      </c>
      <c r="T100" s="2" t="str">
        <f t="shared" si="28"/>
        <v/>
      </c>
      <c r="U100" s="2" t="str">
        <f t="shared" si="28"/>
        <v/>
      </c>
      <c r="V100" s="2" t="str">
        <f t="shared" si="28"/>
        <v/>
      </c>
      <c r="W100" s="2" t="str">
        <f t="shared" si="28"/>
        <v/>
      </c>
      <c r="X100" s="2" t="str">
        <f t="shared" si="28"/>
        <v/>
      </c>
      <c r="Y100" s="2" t="str">
        <f t="shared" si="28"/>
        <v/>
      </c>
      <c r="Z100" s="2" t="str">
        <f t="shared" si="28"/>
        <v/>
      </c>
      <c r="AA100" s="2" t="str">
        <f t="shared" si="28"/>
        <v/>
      </c>
      <c r="AB100" s="2" t="str">
        <f t="shared" si="28"/>
        <v/>
      </c>
      <c r="AC100" s="2" t="str">
        <f t="shared" si="24"/>
        <v/>
      </c>
      <c r="AD100" s="37">
        <v>9.9069999999999497E-4</v>
      </c>
      <c r="AE100" s="1" t="str">
        <f t="shared" si="25"/>
        <v/>
      </c>
      <c r="AF100" s="1" t="str">
        <f t="shared" si="26"/>
        <v/>
      </c>
    </row>
    <row r="101" spans="2:32" ht="24.95" customHeight="1" x14ac:dyDescent="0.25">
      <c r="B101" s="10" t="str">
        <f>IF(cad_pro!C103="","",cad_pro!C103)</f>
        <v/>
      </c>
      <c r="C101" s="11" t="str">
        <f>IF(B101="","",IFERROR(SUM(cad_cf!$D$7:$D$26)/SUM(cad_pro!$D$9:$D$508),0))</f>
        <v/>
      </c>
      <c r="D101" s="11" t="str">
        <f>IF(B101="","",IFERROR(VLOOKUP(B101,cad_pro!$C$9:$E$508,3,FALSE),0))</f>
        <v/>
      </c>
      <c r="E101" s="11" t="str">
        <f t="shared" si="16"/>
        <v/>
      </c>
      <c r="F101" s="108"/>
      <c r="G101" s="11" t="str">
        <f t="shared" si="17"/>
        <v/>
      </c>
      <c r="H101" s="11" t="str">
        <f t="shared" si="18"/>
        <v/>
      </c>
      <c r="I101" s="11" t="str">
        <f t="shared" si="19"/>
        <v/>
      </c>
      <c r="J101" s="11" t="str">
        <f t="shared" si="20"/>
        <v/>
      </c>
      <c r="K101" s="11" t="str">
        <f t="shared" si="21"/>
        <v/>
      </c>
      <c r="L101" s="33" t="str">
        <f t="shared" si="22"/>
        <v/>
      </c>
      <c r="M101" s="2" t="str">
        <f t="shared" si="23"/>
        <v/>
      </c>
      <c r="N101" s="2" t="str">
        <f t="shared" si="28"/>
        <v/>
      </c>
      <c r="O101" s="2" t="str">
        <f t="shared" si="28"/>
        <v/>
      </c>
      <c r="P101" s="2" t="str">
        <f t="shared" si="28"/>
        <v/>
      </c>
      <c r="Q101" s="2" t="str">
        <f t="shared" si="28"/>
        <v/>
      </c>
      <c r="R101" s="2" t="str">
        <f t="shared" si="28"/>
        <v/>
      </c>
      <c r="S101" s="2" t="str">
        <f t="shared" si="28"/>
        <v/>
      </c>
      <c r="T101" s="2" t="str">
        <f t="shared" si="28"/>
        <v/>
      </c>
      <c r="U101" s="2" t="str">
        <f t="shared" si="28"/>
        <v/>
      </c>
      <c r="V101" s="2" t="str">
        <f t="shared" si="28"/>
        <v/>
      </c>
      <c r="W101" s="2" t="str">
        <f t="shared" si="28"/>
        <v/>
      </c>
      <c r="X101" s="2" t="str">
        <f t="shared" si="28"/>
        <v/>
      </c>
      <c r="Y101" s="2" t="str">
        <f t="shared" si="28"/>
        <v/>
      </c>
      <c r="Z101" s="2" t="str">
        <f t="shared" si="28"/>
        <v/>
      </c>
      <c r="AA101" s="2" t="str">
        <f t="shared" si="28"/>
        <v/>
      </c>
      <c r="AB101" s="2" t="str">
        <f t="shared" si="28"/>
        <v/>
      </c>
      <c r="AC101" s="2" t="str">
        <f t="shared" si="24"/>
        <v/>
      </c>
      <c r="AD101" s="37">
        <v>9.9059999999999491E-4</v>
      </c>
      <c r="AE101" s="1" t="str">
        <f t="shared" si="25"/>
        <v/>
      </c>
      <c r="AF101" s="1" t="str">
        <f t="shared" si="26"/>
        <v/>
      </c>
    </row>
    <row r="102" spans="2:32" ht="24.95" customHeight="1" x14ac:dyDescent="0.25">
      <c r="B102" s="10" t="str">
        <f>IF(cad_pro!C104="","",cad_pro!C104)</f>
        <v/>
      </c>
      <c r="C102" s="11" t="str">
        <f>IF(B102="","",IFERROR(SUM(cad_cf!$D$7:$D$26)/SUM(cad_pro!$D$9:$D$508),0))</f>
        <v/>
      </c>
      <c r="D102" s="11" t="str">
        <f>IF(B102="","",IFERROR(VLOOKUP(B102,cad_pro!$C$9:$E$508,3,FALSE),0))</f>
        <v/>
      </c>
      <c r="E102" s="11" t="str">
        <f t="shared" si="16"/>
        <v/>
      </c>
      <c r="F102" s="108"/>
      <c r="G102" s="11" t="str">
        <f t="shared" si="17"/>
        <v/>
      </c>
      <c r="H102" s="11" t="str">
        <f t="shared" si="18"/>
        <v/>
      </c>
      <c r="I102" s="11" t="str">
        <f t="shared" si="19"/>
        <v/>
      </c>
      <c r="J102" s="11" t="str">
        <f t="shared" si="20"/>
        <v/>
      </c>
      <c r="K102" s="11" t="str">
        <f t="shared" si="21"/>
        <v/>
      </c>
      <c r="L102" s="33" t="str">
        <f t="shared" si="22"/>
        <v/>
      </c>
      <c r="M102" s="2" t="str">
        <f t="shared" si="23"/>
        <v/>
      </c>
      <c r="N102" s="2" t="str">
        <f t="shared" si="28"/>
        <v/>
      </c>
      <c r="O102" s="2" t="str">
        <f t="shared" si="28"/>
        <v/>
      </c>
      <c r="P102" s="2" t="str">
        <f t="shared" si="28"/>
        <v/>
      </c>
      <c r="Q102" s="2" t="str">
        <f t="shared" si="28"/>
        <v/>
      </c>
      <c r="R102" s="2" t="str">
        <f t="shared" si="28"/>
        <v/>
      </c>
      <c r="S102" s="2" t="str">
        <f t="shared" si="28"/>
        <v/>
      </c>
      <c r="T102" s="2" t="str">
        <f t="shared" si="28"/>
        <v/>
      </c>
      <c r="U102" s="2" t="str">
        <f t="shared" si="28"/>
        <v/>
      </c>
      <c r="V102" s="2" t="str">
        <f t="shared" si="28"/>
        <v/>
      </c>
      <c r="W102" s="2" t="str">
        <f t="shared" si="28"/>
        <v/>
      </c>
      <c r="X102" s="2" t="str">
        <f t="shared" si="28"/>
        <v/>
      </c>
      <c r="Y102" s="2" t="str">
        <f t="shared" si="28"/>
        <v/>
      </c>
      <c r="Z102" s="2" t="str">
        <f t="shared" si="28"/>
        <v/>
      </c>
      <c r="AA102" s="2" t="str">
        <f t="shared" si="28"/>
        <v/>
      </c>
      <c r="AB102" s="2" t="str">
        <f t="shared" si="28"/>
        <v/>
      </c>
      <c r="AC102" s="2" t="str">
        <f t="shared" si="24"/>
        <v/>
      </c>
      <c r="AD102" s="37">
        <v>9.9049999999999507E-4</v>
      </c>
      <c r="AE102" s="1" t="str">
        <f t="shared" si="25"/>
        <v/>
      </c>
      <c r="AF102" s="1" t="str">
        <f t="shared" si="26"/>
        <v/>
      </c>
    </row>
    <row r="103" spans="2:32" ht="24.95" customHeight="1" x14ac:dyDescent="0.25">
      <c r="B103" s="10" t="str">
        <f>IF(cad_pro!C105="","",cad_pro!C105)</f>
        <v/>
      </c>
      <c r="C103" s="11" t="str">
        <f>IF(B103="","",IFERROR(SUM(cad_cf!$D$7:$D$26)/SUM(cad_pro!$D$9:$D$508),0))</f>
        <v/>
      </c>
      <c r="D103" s="11" t="str">
        <f>IF(B103="","",IFERROR(VLOOKUP(B103,cad_pro!$C$9:$E$508,3,FALSE),0))</f>
        <v/>
      </c>
      <c r="E103" s="11" t="str">
        <f t="shared" si="16"/>
        <v/>
      </c>
      <c r="F103" s="108"/>
      <c r="G103" s="11" t="str">
        <f t="shared" si="17"/>
        <v/>
      </c>
      <c r="H103" s="11" t="str">
        <f t="shared" si="18"/>
        <v/>
      </c>
      <c r="I103" s="11" t="str">
        <f t="shared" si="19"/>
        <v/>
      </c>
      <c r="J103" s="11" t="str">
        <f t="shared" si="20"/>
        <v/>
      </c>
      <c r="K103" s="11" t="str">
        <f t="shared" si="21"/>
        <v/>
      </c>
      <c r="L103" s="33" t="str">
        <f t="shared" si="22"/>
        <v/>
      </c>
      <c r="M103" s="2" t="str">
        <f t="shared" si="23"/>
        <v/>
      </c>
      <c r="N103" s="2" t="str">
        <f t="shared" si="28"/>
        <v/>
      </c>
      <c r="O103" s="2" t="str">
        <f t="shared" si="28"/>
        <v/>
      </c>
      <c r="P103" s="2" t="str">
        <f t="shared" si="28"/>
        <v/>
      </c>
      <c r="Q103" s="2" t="str">
        <f t="shared" si="28"/>
        <v/>
      </c>
      <c r="R103" s="2" t="str">
        <f t="shared" si="28"/>
        <v/>
      </c>
      <c r="S103" s="2" t="str">
        <f t="shared" si="28"/>
        <v/>
      </c>
      <c r="T103" s="2" t="str">
        <f t="shared" si="28"/>
        <v/>
      </c>
      <c r="U103" s="2" t="str">
        <f t="shared" si="28"/>
        <v/>
      </c>
      <c r="V103" s="2" t="str">
        <f t="shared" si="28"/>
        <v/>
      </c>
      <c r="W103" s="2" t="str">
        <f t="shared" si="28"/>
        <v/>
      </c>
      <c r="X103" s="2" t="str">
        <f t="shared" si="28"/>
        <v/>
      </c>
      <c r="Y103" s="2" t="str">
        <f t="shared" si="28"/>
        <v/>
      </c>
      <c r="Z103" s="2" t="str">
        <f t="shared" si="28"/>
        <v/>
      </c>
      <c r="AA103" s="2" t="str">
        <f t="shared" si="28"/>
        <v/>
      </c>
      <c r="AB103" s="2" t="str">
        <f t="shared" si="28"/>
        <v/>
      </c>
      <c r="AC103" s="2" t="str">
        <f t="shared" si="24"/>
        <v/>
      </c>
      <c r="AD103" s="37">
        <v>9.9039999999999502E-4</v>
      </c>
      <c r="AE103" s="1" t="str">
        <f t="shared" si="25"/>
        <v/>
      </c>
      <c r="AF103" s="1" t="str">
        <f t="shared" si="26"/>
        <v/>
      </c>
    </row>
    <row r="104" spans="2:32" ht="24.95" customHeight="1" x14ac:dyDescent="0.25">
      <c r="B104" s="10" t="str">
        <f>IF(cad_pro!C106="","",cad_pro!C106)</f>
        <v/>
      </c>
      <c r="C104" s="11" t="str">
        <f>IF(B104="","",IFERROR(SUM(cad_cf!$D$7:$D$26)/SUM(cad_pro!$D$9:$D$508),0))</f>
        <v/>
      </c>
      <c r="D104" s="11" t="str">
        <f>IF(B104="","",IFERROR(VLOOKUP(B104,cad_pro!$C$9:$E$508,3,FALSE),0))</f>
        <v/>
      </c>
      <c r="E104" s="11" t="str">
        <f t="shared" si="16"/>
        <v/>
      </c>
      <c r="F104" s="108"/>
      <c r="G104" s="11" t="str">
        <f t="shared" si="17"/>
        <v/>
      </c>
      <c r="H104" s="11" t="str">
        <f t="shared" si="18"/>
        <v/>
      </c>
      <c r="I104" s="11" t="str">
        <f t="shared" si="19"/>
        <v/>
      </c>
      <c r="J104" s="11" t="str">
        <f t="shared" si="20"/>
        <v/>
      </c>
      <c r="K104" s="11" t="str">
        <f t="shared" si="21"/>
        <v/>
      </c>
      <c r="L104" s="33" t="str">
        <f t="shared" si="22"/>
        <v/>
      </c>
      <c r="M104" s="2" t="str">
        <f t="shared" si="23"/>
        <v/>
      </c>
      <c r="N104" s="2" t="str">
        <f t="shared" si="28"/>
        <v/>
      </c>
      <c r="O104" s="2" t="str">
        <f t="shared" si="28"/>
        <v/>
      </c>
      <c r="P104" s="2" t="str">
        <f t="shared" si="28"/>
        <v/>
      </c>
      <c r="Q104" s="2" t="str">
        <f t="shared" si="28"/>
        <v/>
      </c>
      <c r="R104" s="2" t="str">
        <f t="shared" si="28"/>
        <v/>
      </c>
      <c r="S104" s="2" t="str">
        <f t="shared" si="28"/>
        <v/>
      </c>
      <c r="T104" s="2" t="str">
        <f t="shared" si="28"/>
        <v/>
      </c>
      <c r="U104" s="2" t="str">
        <f t="shared" si="28"/>
        <v/>
      </c>
      <c r="V104" s="2" t="str">
        <f t="shared" si="28"/>
        <v/>
      </c>
      <c r="W104" s="2" t="str">
        <f t="shared" si="28"/>
        <v/>
      </c>
      <c r="X104" s="2" t="str">
        <f t="shared" si="28"/>
        <v/>
      </c>
      <c r="Y104" s="2" t="str">
        <f t="shared" si="28"/>
        <v/>
      </c>
      <c r="Z104" s="2" t="str">
        <f t="shared" si="28"/>
        <v/>
      </c>
      <c r="AA104" s="2" t="str">
        <f t="shared" si="28"/>
        <v/>
      </c>
      <c r="AB104" s="2" t="str">
        <f t="shared" si="28"/>
        <v/>
      </c>
      <c r="AC104" s="2" t="str">
        <f t="shared" si="24"/>
        <v/>
      </c>
      <c r="AD104" s="37">
        <v>9.9029999999999496E-4</v>
      </c>
      <c r="AE104" s="1" t="str">
        <f t="shared" si="25"/>
        <v/>
      </c>
      <c r="AF104" s="1" t="str">
        <f t="shared" si="26"/>
        <v/>
      </c>
    </row>
    <row r="105" spans="2:32" ht="24.95" customHeight="1" x14ac:dyDescent="0.25">
      <c r="B105" s="10" t="str">
        <f>IF(cad_pro!C107="","",cad_pro!C107)</f>
        <v/>
      </c>
      <c r="C105" s="11" t="str">
        <f>IF(B105="","",IFERROR(SUM(cad_cf!$D$7:$D$26)/SUM(cad_pro!$D$9:$D$508),0))</f>
        <v/>
      </c>
      <c r="D105" s="11" t="str">
        <f>IF(B105="","",IFERROR(VLOOKUP(B105,cad_pro!$C$9:$E$508,3,FALSE),0))</f>
        <v/>
      </c>
      <c r="E105" s="11" t="str">
        <f t="shared" si="16"/>
        <v/>
      </c>
      <c r="F105" s="108"/>
      <c r="G105" s="11" t="str">
        <f t="shared" si="17"/>
        <v/>
      </c>
      <c r="H105" s="11" t="str">
        <f t="shared" si="18"/>
        <v/>
      </c>
      <c r="I105" s="11" t="str">
        <f t="shared" si="19"/>
        <v/>
      </c>
      <c r="J105" s="11" t="str">
        <f t="shared" si="20"/>
        <v/>
      </c>
      <c r="K105" s="11" t="str">
        <f t="shared" si="21"/>
        <v/>
      </c>
      <c r="L105" s="33" t="str">
        <f t="shared" si="22"/>
        <v/>
      </c>
      <c r="M105" s="2" t="str">
        <f t="shared" si="23"/>
        <v/>
      </c>
      <c r="N105" s="2" t="str">
        <f t="shared" si="28"/>
        <v/>
      </c>
      <c r="O105" s="2" t="str">
        <f t="shared" si="28"/>
        <v/>
      </c>
      <c r="P105" s="2" t="str">
        <f t="shared" si="28"/>
        <v/>
      </c>
      <c r="Q105" s="2" t="str">
        <f t="shared" si="28"/>
        <v/>
      </c>
      <c r="R105" s="2" t="str">
        <f t="shared" si="28"/>
        <v/>
      </c>
      <c r="S105" s="2" t="str">
        <f t="shared" si="28"/>
        <v/>
      </c>
      <c r="T105" s="2" t="str">
        <f t="shared" si="28"/>
        <v/>
      </c>
      <c r="U105" s="2" t="str">
        <f t="shared" si="28"/>
        <v/>
      </c>
      <c r="V105" s="2" t="str">
        <f t="shared" si="28"/>
        <v/>
      </c>
      <c r="W105" s="2" t="str">
        <f t="shared" si="28"/>
        <v/>
      </c>
      <c r="X105" s="2" t="str">
        <f t="shared" si="28"/>
        <v/>
      </c>
      <c r="Y105" s="2" t="str">
        <f t="shared" si="28"/>
        <v/>
      </c>
      <c r="Z105" s="2" t="str">
        <f t="shared" si="28"/>
        <v/>
      </c>
      <c r="AA105" s="2" t="str">
        <f t="shared" si="28"/>
        <v/>
      </c>
      <c r="AB105" s="2" t="str">
        <f t="shared" si="28"/>
        <v/>
      </c>
      <c r="AC105" s="2" t="str">
        <f t="shared" si="24"/>
        <v/>
      </c>
      <c r="AD105" s="37">
        <v>9.9019999999999404E-4</v>
      </c>
      <c r="AE105" s="1" t="str">
        <f t="shared" si="25"/>
        <v/>
      </c>
      <c r="AF105" s="1" t="str">
        <f t="shared" si="26"/>
        <v/>
      </c>
    </row>
    <row r="106" spans="2:32" ht="24.95" customHeight="1" x14ac:dyDescent="0.25">
      <c r="B106" s="10" t="str">
        <f>IF(cad_pro!C108="","",cad_pro!C108)</f>
        <v/>
      </c>
      <c r="C106" s="11" t="str">
        <f>IF(B106="","",IFERROR(SUM(cad_cf!$D$7:$D$26)/SUM(cad_pro!$D$9:$D$508),0))</f>
        <v/>
      </c>
      <c r="D106" s="11" t="str">
        <f>IF(B106="","",IFERROR(VLOOKUP(B106,cad_pro!$C$9:$E$508,3,FALSE),0))</f>
        <v/>
      </c>
      <c r="E106" s="11" t="str">
        <f t="shared" si="16"/>
        <v/>
      </c>
      <c r="F106" s="108"/>
      <c r="G106" s="11" t="str">
        <f t="shared" si="17"/>
        <v/>
      </c>
      <c r="H106" s="11" t="str">
        <f t="shared" si="18"/>
        <v/>
      </c>
      <c r="I106" s="11" t="str">
        <f t="shared" si="19"/>
        <v/>
      </c>
      <c r="J106" s="11" t="str">
        <f t="shared" si="20"/>
        <v/>
      </c>
      <c r="K106" s="11" t="str">
        <f t="shared" si="21"/>
        <v/>
      </c>
      <c r="L106" s="33" t="str">
        <f t="shared" si="22"/>
        <v/>
      </c>
      <c r="M106" s="2" t="str">
        <f t="shared" si="23"/>
        <v/>
      </c>
      <c r="N106" s="2" t="str">
        <f t="shared" si="28"/>
        <v/>
      </c>
      <c r="O106" s="2" t="str">
        <f t="shared" si="28"/>
        <v/>
      </c>
      <c r="P106" s="2" t="str">
        <f t="shared" si="28"/>
        <v/>
      </c>
      <c r="Q106" s="2" t="str">
        <f t="shared" si="28"/>
        <v/>
      </c>
      <c r="R106" s="2" t="str">
        <f t="shared" si="28"/>
        <v/>
      </c>
      <c r="S106" s="2" t="str">
        <f t="shared" si="28"/>
        <v/>
      </c>
      <c r="T106" s="2" t="str">
        <f t="shared" si="28"/>
        <v/>
      </c>
      <c r="U106" s="2" t="str">
        <f t="shared" si="28"/>
        <v/>
      </c>
      <c r="V106" s="2" t="str">
        <f t="shared" si="28"/>
        <v/>
      </c>
      <c r="W106" s="2" t="str">
        <f t="shared" si="28"/>
        <v/>
      </c>
      <c r="X106" s="2" t="str">
        <f t="shared" si="28"/>
        <v/>
      </c>
      <c r="Y106" s="2" t="str">
        <f t="shared" si="28"/>
        <v/>
      </c>
      <c r="Z106" s="2" t="str">
        <f t="shared" si="28"/>
        <v/>
      </c>
      <c r="AA106" s="2" t="str">
        <f t="shared" si="28"/>
        <v/>
      </c>
      <c r="AB106" s="2" t="str">
        <f t="shared" si="28"/>
        <v/>
      </c>
      <c r="AC106" s="2" t="str">
        <f t="shared" si="24"/>
        <v/>
      </c>
      <c r="AD106" s="37">
        <v>9.9009999999999398E-4</v>
      </c>
      <c r="AE106" s="1" t="str">
        <f t="shared" si="25"/>
        <v/>
      </c>
      <c r="AF106" s="1" t="str">
        <f t="shared" si="26"/>
        <v/>
      </c>
    </row>
    <row r="107" spans="2:32" ht="24.95" customHeight="1" x14ac:dyDescent="0.25">
      <c r="B107" s="10" t="str">
        <f>IF(cad_pro!C109="","",cad_pro!C109)</f>
        <v/>
      </c>
      <c r="C107" s="11" t="str">
        <f>IF(B107="","",IFERROR(SUM(cad_cf!$D$7:$D$26)/SUM(cad_pro!$D$9:$D$508),0))</f>
        <v/>
      </c>
      <c r="D107" s="11" t="str">
        <f>IF(B107="","",IFERROR(VLOOKUP(B107,cad_pro!$C$9:$E$508,3,FALSE),0))</f>
        <v/>
      </c>
      <c r="E107" s="11" t="str">
        <f t="shared" si="16"/>
        <v/>
      </c>
      <c r="F107" s="108"/>
      <c r="G107" s="11" t="str">
        <f t="shared" si="17"/>
        <v/>
      </c>
      <c r="H107" s="11" t="str">
        <f t="shared" si="18"/>
        <v/>
      </c>
      <c r="I107" s="11" t="str">
        <f t="shared" si="19"/>
        <v/>
      </c>
      <c r="J107" s="11" t="str">
        <f t="shared" si="20"/>
        <v/>
      </c>
      <c r="K107" s="11" t="str">
        <f t="shared" si="21"/>
        <v/>
      </c>
      <c r="L107" s="33" t="str">
        <f t="shared" si="22"/>
        <v/>
      </c>
      <c r="M107" s="2" t="str">
        <f t="shared" si="23"/>
        <v/>
      </c>
      <c r="N107" s="2" t="str">
        <f t="shared" ref="N107:AB123" si="29">IF($B107="","",IFERROR($G107*N$6,0))</f>
        <v/>
      </c>
      <c r="O107" s="2" t="str">
        <f t="shared" si="29"/>
        <v/>
      </c>
      <c r="P107" s="2" t="str">
        <f t="shared" si="29"/>
        <v/>
      </c>
      <c r="Q107" s="2" t="str">
        <f t="shared" si="29"/>
        <v/>
      </c>
      <c r="R107" s="2" t="str">
        <f t="shared" si="29"/>
        <v/>
      </c>
      <c r="S107" s="2" t="str">
        <f t="shared" si="29"/>
        <v/>
      </c>
      <c r="T107" s="2" t="str">
        <f t="shared" si="29"/>
        <v/>
      </c>
      <c r="U107" s="2" t="str">
        <f t="shared" si="29"/>
        <v/>
      </c>
      <c r="V107" s="2" t="str">
        <f t="shared" si="29"/>
        <v/>
      </c>
      <c r="W107" s="2" t="str">
        <f t="shared" si="29"/>
        <v/>
      </c>
      <c r="X107" s="2" t="str">
        <f t="shared" si="29"/>
        <v/>
      </c>
      <c r="Y107" s="2" t="str">
        <f t="shared" si="29"/>
        <v/>
      </c>
      <c r="Z107" s="2" t="str">
        <f t="shared" si="29"/>
        <v/>
      </c>
      <c r="AA107" s="2" t="str">
        <f t="shared" si="29"/>
        <v/>
      </c>
      <c r="AB107" s="2" t="str">
        <f t="shared" si="29"/>
        <v/>
      </c>
      <c r="AC107" s="2" t="str">
        <f t="shared" si="24"/>
        <v/>
      </c>
      <c r="AD107" s="37">
        <v>9.8999999999999392E-4</v>
      </c>
      <c r="AE107" s="1" t="str">
        <f t="shared" si="25"/>
        <v/>
      </c>
      <c r="AF107" s="1" t="str">
        <f t="shared" si="26"/>
        <v/>
      </c>
    </row>
    <row r="108" spans="2:32" ht="24.95" customHeight="1" x14ac:dyDescent="0.25">
      <c r="B108" s="10" t="str">
        <f>IF(cad_pro!C110="","",cad_pro!C110)</f>
        <v/>
      </c>
      <c r="C108" s="11" t="str">
        <f>IF(B108="","",IFERROR(SUM(cad_cf!$D$7:$D$26)/SUM(cad_pro!$D$9:$D$508),0))</f>
        <v/>
      </c>
      <c r="D108" s="11" t="str">
        <f>IF(B108="","",IFERROR(VLOOKUP(B108,cad_pro!$C$9:$E$508,3,FALSE),0))</f>
        <v/>
      </c>
      <c r="E108" s="11" t="str">
        <f t="shared" si="16"/>
        <v/>
      </c>
      <c r="F108" s="108"/>
      <c r="G108" s="11" t="str">
        <f t="shared" si="17"/>
        <v/>
      </c>
      <c r="H108" s="11" t="str">
        <f t="shared" si="18"/>
        <v/>
      </c>
      <c r="I108" s="11" t="str">
        <f t="shared" si="19"/>
        <v/>
      </c>
      <c r="J108" s="11" t="str">
        <f t="shared" si="20"/>
        <v/>
      </c>
      <c r="K108" s="11" t="str">
        <f t="shared" si="21"/>
        <v/>
      </c>
      <c r="L108" s="33" t="str">
        <f t="shared" si="22"/>
        <v/>
      </c>
      <c r="M108" s="2" t="str">
        <f t="shared" si="23"/>
        <v/>
      </c>
      <c r="N108" s="2" t="str">
        <f t="shared" si="29"/>
        <v/>
      </c>
      <c r="O108" s="2" t="str">
        <f t="shared" si="29"/>
        <v/>
      </c>
      <c r="P108" s="2" t="str">
        <f t="shared" si="29"/>
        <v/>
      </c>
      <c r="Q108" s="2" t="str">
        <f t="shared" si="29"/>
        <v/>
      </c>
      <c r="R108" s="2" t="str">
        <f t="shared" si="29"/>
        <v/>
      </c>
      <c r="S108" s="2" t="str">
        <f t="shared" si="29"/>
        <v/>
      </c>
      <c r="T108" s="2" t="str">
        <f t="shared" si="29"/>
        <v/>
      </c>
      <c r="U108" s="2" t="str">
        <f t="shared" si="29"/>
        <v/>
      </c>
      <c r="V108" s="2" t="str">
        <f t="shared" si="29"/>
        <v/>
      </c>
      <c r="W108" s="2" t="str">
        <f t="shared" si="29"/>
        <v/>
      </c>
      <c r="X108" s="2" t="str">
        <f t="shared" si="29"/>
        <v/>
      </c>
      <c r="Y108" s="2" t="str">
        <f t="shared" si="29"/>
        <v/>
      </c>
      <c r="Z108" s="2" t="str">
        <f t="shared" si="29"/>
        <v/>
      </c>
      <c r="AA108" s="2" t="str">
        <f t="shared" si="29"/>
        <v/>
      </c>
      <c r="AB108" s="2" t="str">
        <f t="shared" si="29"/>
        <v/>
      </c>
      <c r="AC108" s="2" t="str">
        <f t="shared" si="24"/>
        <v/>
      </c>
      <c r="AD108" s="37">
        <v>9.8989999999999408E-4</v>
      </c>
      <c r="AE108" s="1" t="str">
        <f t="shared" si="25"/>
        <v/>
      </c>
      <c r="AF108" s="1" t="str">
        <f t="shared" si="26"/>
        <v/>
      </c>
    </row>
    <row r="109" spans="2:32" ht="24.95" customHeight="1" x14ac:dyDescent="0.25">
      <c r="B109" s="10" t="str">
        <f>IF(cad_pro!C111="","",cad_pro!C111)</f>
        <v/>
      </c>
      <c r="C109" s="11" t="str">
        <f>IF(B109="","",IFERROR(SUM(cad_cf!$D$7:$D$26)/SUM(cad_pro!$D$9:$D$508),0))</f>
        <v/>
      </c>
      <c r="D109" s="11" t="str">
        <f>IF(B109="","",IFERROR(VLOOKUP(B109,cad_pro!$C$9:$E$508,3,FALSE),0))</f>
        <v/>
      </c>
      <c r="E109" s="11" t="str">
        <f t="shared" si="16"/>
        <v/>
      </c>
      <c r="F109" s="108"/>
      <c r="G109" s="11" t="str">
        <f t="shared" si="17"/>
        <v/>
      </c>
      <c r="H109" s="11" t="str">
        <f t="shared" si="18"/>
        <v/>
      </c>
      <c r="I109" s="11" t="str">
        <f t="shared" si="19"/>
        <v/>
      </c>
      <c r="J109" s="11" t="str">
        <f t="shared" si="20"/>
        <v/>
      </c>
      <c r="K109" s="11" t="str">
        <f t="shared" si="21"/>
        <v/>
      </c>
      <c r="L109" s="33" t="str">
        <f t="shared" si="22"/>
        <v/>
      </c>
      <c r="M109" s="2" t="str">
        <f t="shared" si="23"/>
        <v/>
      </c>
      <c r="N109" s="2" t="str">
        <f t="shared" si="29"/>
        <v/>
      </c>
      <c r="O109" s="2" t="str">
        <f t="shared" si="29"/>
        <v/>
      </c>
      <c r="P109" s="2" t="str">
        <f t="shared" si="29"/>
        <v/>
      </c>
      <c r="Q109" s="2" t="str">
        <f t="shared" si="29"/>
        <v/>
      </c>
      <c r="R109" s="2" t="str">
        <f t="shared" si="29"/>
        <v/>
      </c>
      <c r="S109" s="2" t="str">
        <f t="shared" si="29"/>
        <v/>
      </c>
      <c r="T109" s="2" t="str">
        <f t="shared" si="29"/>
        <v/>
      </c>
      <c r="U109" s="2" t="str">
        <f t="shared" si="29"/>
        <v/>
      </c>
      <c r="V109" s="2" t="str">
        <f t="shared" si="29"/>
        <v/>
      </c>
      <c r="W109" s="2" t="str">
        <f t="shared" si="29"/>
        <v/>
      </c>
      <c r="X109" s="2" t="str">
        <f t="shared" si="29"/>
        <v/>
      </c>
      <c r="Y109" s="2" t="str">
        <f t="shared" si="29"/>
        <v/>
      </c>
      <c r="Z109" s="2" t="str">
        <f t="shared" si="29"/>
        <v/>
      </c>
      <c r="AA109" s="2" t="str">
        <f t="shared" si="29"/>
        <v/>
      </c>
      <c r="AB109" s="2" t="str">
        <f t="shared" si="29"/>
        <v/>
      </c>
      <c r="AC109" s="2" t="str">
        <f t="shared" si="24"/>
        <v/>
      </c>
      <c r="AD109" s="37">
        <v>9.8979999999999403E-4</v>
      </c>
      <c r="AE109" s="1" t="str">
        <f t="shared" si="25"/>
        <v/>
      </c>
      <c r="AF109" s="1" t="str">
        <f t="shared" si="26"/>
        <v/>
      </c>
    </row>
    <row r="110" spans="2:32" ht="24.95" customHeight="1" x14ac:dyDescent="0.25">
      <c r="B110" s="10" t="str">
        <f>IF(cad_pro!C112="","",cad_pro!C112)</f>
        <v/>
      </c>
      <c r="C110" s="11" t="str">
        <f>IF(B110="","",IFERROR(SUM(cad_cf!$D$7:$D$26)/SUM(cad_pro!$D$9:$D$508),0))</f>
        <v/>
      </c>
      <c r="D110" s="11" t="str">
        <f>IF(B110="","",IFERROR(VLOOKUP(B110,cad_pro!$C$9:$E$508,3,FALSE),0))</f>
        <v/>
      </c>
      <c r="E110" s="11" t="str">
        <f t="shared" si="16"/>
        <v/>
      </c>
      <c r="F110" s="108"/>
      <c r="G110" s="11" t="str">
        <f t="shared" si="17"/>
        <v/>
      </c>
      <c r="H110" s="11" t="str">
        <f t="shared" si="18"/>
        <v/>
      </c>
      <c r="I110" s="11" t="str">
        <f t="shared" si="19"/>
        <v/>
      </c>
      <c r="J110" s="11" t="str">
        <f t="shared" si="20"/>
        <v/>
      </c>
      <c r="K110" s="11" t="str">
        <f t="shared" si="21"/>
        <v/>
      </c>
      <c r="L110" s="33" t="str">
        <f t="shared" si="22"/>
        <v/>
      </c>
      <c r="M110" s="2" t="str">
        <f t="shared" si="23"/>
        <v/>
      </c>
      <c r="N110" s="2" t="str">
        <f t="shared" si="29"/>
        <v/>
      </c>
      <c r="O110" s="2" t="str">
        <f t="shared" si="29"/>
        <v/>
      </c>
      <c r="P110" s="2" t="str">
        <f t="shared" si="29"/>
        <v/>
      </c>
      <c r="Q110" s="2" t="str">
        <f t="shared" si="29"/>
        <v/>
      </c>
      <c r="R110" s="2" t="str">
        <f t="shared" si="29"/>
        <v/>
      </c>
      <c r="S110" s="2" t="str">
        <f t="shared" si="29"/>
        <v/>
      </c>
      <c r="T110" s="2" t="str">
        <f t="shared" si="29"/>
        <v/>
      </c>
      <c r="U110" s="2" t="str">
        <f t="shared" si="29"/>
        <v/>
      </c>
      <c r="V110" s="2" t="str">
        <f t="shared" si="29"/>
        <v/>
      </c>
      <c r="W110" s="2" t="str">
        <f t="shared" si="29"/>
        <v/>
      </c>
      <c r="X110" s="2" t="str">
        <f t="shared" si="29"/>
        <v/>
      </c>
      <c r="Y110" s="2" t="str">
        <f t="shared" si="29"/>
        <v/>
      </c>
      <c r="Z110" s="2" t="str">
        <f t="shared" si="29"/>
        <v/>
      </c>
      <c r="AA110" s="2" t="str">
        <f t="shared" si="29"/>
        <v/>
      </c>
      <c r="AB110" s="2" t="str">
        <f t="shared" si="29"/>
        <v/>
      </c>
      <c r="AC110" s="2" t="str">
        <f t="shared" si="24"/>
        <v/>
      </c>
      <c r="AD110" s="37">
        <v>9.8969999999999397E-4</v>
      </c>
      <c r="AE110" s="1" t="str">
        <f t="shared" si="25"/>
        <v/>
      </c>
      <c r="AF110" s="1" t="str">
        <f t="shared" si="26"/>
        <v/>
      </c>
    </row>
    <row r="111" spans="2:32" ht="24.95" customHeight="1" x14ac:dyDescent="0.25">
      <c r="B111" s="10" t="str">
        <f>IF(cad_pro!C113="","",cad_pro!C113)</f>
        <v/>
      </c>
      <c r="C111" s="11" t="str">
        <f>IF(B111="","",IFERROR(SUM(cad_cf!$D$7:$D$26)/SUM(cad_pro!$D$9:$D$508),0))</f>
        <v/>
      </c>
      <c r="D111" s="11" t="str">
        <f>IF(B111="","",IFERROR(VLOOKUP(B111,cad_pro!$C$9:$E$508,3,FALSE),0))</f>
        <v/>
      </c>
      <c r="E111" s="11" t="str">
        <f t="shared" si="16"/>
        <v/>
      </c>
      <c r="F111" s="108"/>
      <c r="G111" s="11" t="str">
        <f t="shared" si="17"/>
        <v/>
      </c>
      <c r="H111" s="11" t="str">
        <f t="shared" si="18"/>
        <v/>
      </c>
      <c r="I111" s="11" t="str">
        <f t="shared" si="19"/>
        <v/>
      </c>
      <c r="J111" s="11" t="str">
        <f t="shared" si="20"/>
        <v/>
      </c>
      <c r="K111" s="11" t="str">
        <f t="shared" si="21"/>
        <v/>
      </c>
      <c r="L111" s="33" t="str">
        <f t="shared" si="22"/>
        <v/>
      </c>
      <c r="M111" s="2" t="str">
        <f t="shared" si="23"/>
        <v/>
      </c>
      <c r="N111" s="2" t="str">
        <f t="shared" si="29"/>
        <v/>
      </c>
      <c r="O111" s="2" t="str">
        <f t="shared" si="29"/>
        <v/>
      </c>
      <c r="P111" s="2" t="str">
        <f t="shared" si="29"/>
        <v/>
      </c>
      <c r="Q111" s="2" t="str">
        <f t="shared" si="29"/>
        <v/>
      </c>
      <c r="R111" s="2" t="str">
        <f t="shared" si="29"/>
        <v/>
      </c>
      <c r="S111" s="2" t="str">
        <f t="shared" si="29"/>
        <v/>
      </c>
      <c r="T111" s="2" t="str">
        <f t="shared" si="29"/>
        <v/>
      </c>
      <c r="U111" s="2" t="str">
        <f t="shared" si="29"/>
        <v/>
      </c>
      <c r="V111" s="2" t="str">
        <f t="shared" si="29"/>
        <v/>
      </c>
      <c r="W111" s="2" t="str">
        <f t="shared" si="29"/>
        <v/>
      </c>
      <c r="X111" s="2" t="str">
        <f t="shared" si="29"/>
        <v/>
      </c>
      <c r="Y111" s="2" t="str">
        <f t="shared" si="29"/>
        <v/>
      </c>
      <c r="Z111" s="2" t="str">
        <f t="shared" si="29"/>
        <v/>
      </c>
      <c r="AA111" s="2" t="str">
        <f t="shared" si="29"/>
        <v/>
      </c>
      <c r="AB111" s="2" t="str">
        <f t="shared" si="29"/>
        <v/>
      </c>
      <c r="AC111" s="2" t="str">
        <f t="shared" si="24"/>
        <v/>
      </c>
      <c r="AD111" s="37">
        <v>9.8959999999999391E-4</v>
      </c>
      <c r="AE111" s="1" t="str">
        <f t="shared" si="25"/>
        <v/>
      </c>
      <c r="AF111" s="1" t="str">
        <f t="shared" si="26"/>
        <v/>
      </c>
    </row>
    <row r="112" spans="2:32" ht="24.95" customHeight="1" x14ac:dyDescent="0.25">
      <c r="B112" s="10" t="str">
        <f>IF(cad_pro!C114="","",cad_pro!C114)</f>
        <v/>
      </c>
      <c r="C112" s="11" t="str">
        <f>IF(B112="","",IFERROR(SUM(cad_cf!$D$7:$D$26)/SUM(cad_pro!$D$9:$D$508),0))</f>
        <v/>
      </c>
      <c r="D112" s="11" t="str">
        <f>IF(B112="","",IFERROR(VLOOKUP(B112,cad_pro!$C$9:$E$508,3,FALSE),0))</f>
        <v/>
      </c>
      <c r="E112" s="11" t="str">
        <f t="shared" si="16"/>
        <v/>
      </c>
      <c r="F112" s="108"/>
      <c r="G112" s="11" t="str">
        <f t="shared" si="17"/>
        <v/>
      </c>
      <c r="H112" s="11" t="str">
        <f t="shared" si="18"/>
        <v/>
      </c>
      <c r="I112" s="11" t="str">
        <f t="shared" si="19"/>
        <v/>
      </c>
      <c r="J112" s="11" t="str">
        <f t="shared" si="20"/>
        <v/>
      </c>
      <c r="K112" s="11" t="str">
        <f t="shared" si="21"/>
        <v/>
      </c>
      <c r="L112" s="33" t="str">
        <f t="shared" si="22"/>
        <v/>
      </c>
      <c r="M112" s="2" t="str">
        <f t="shared" si="23"/>
        <v/>
      </c>
      <c r="N112" s="2" t="str">
        <f t="shared" si="29"/>
        <v/>
      </c>
      <c r="O112" s="2" t="str">
        <f t="shared" si="29"/>
        <v/>
      </c>
      <c r="P112" s="2" t="str">
        <f t="shared" si="29"/>
        <v/>
      </c>
      <c r="Q112" s="2" t="str">
        <f t="shared" si="29"/>
        <v/>
      </c>
      <c r="R112" s="2" t="str">
        <f t="shared" si="29"/>
        <v/>
      </c>
      <c r="S112" s="2" t="str">
        <f t="shared" si="29"/>
        <v/>
      </c>
      <c r="T112" s="2" t="str">
        <f t="shared" si="29"/>
        <v/>
      </c>
      <c r="U112" s="2" t="str">
        <f t="shared" si="29"/>
        <v/>
      </c>
      <c r="V112" s="2" t="str">
        <f t="shared" si="29"/>
        <v/>
      </c>
      <c r="W112" s="2" t="str">
        <f t="shared" si="29"/>
        <v/>
      </c>
      <c r="X112" s="2" t="str">
        <f t="shared" si="29"/>
        <v/>
      </c>
      <c r="Y112" s="2" t="str">
        <f t="shared" si="29"/>
        <v/>
      </c>
      <c r="Z112" s="2" t="str">
        <f t="shared" si="29"/>
        <v/>
      </c>
      <c r="AA112" s="2" t="str">
        <f t="shared" si="29"/>
        <v/>
      </c>
      <c r="AB112" s="2" t="str">
        <f t="shared" si="29"/>
        <v/>
      </c>
      <c r="AC112" s="2" t="str">
        <f t="shared" si="24"/>
        <v/>
      </c>
      <c r="AD112" s="37">
        <v>9.8949999999999407E-4</v>
      </c>
      <c r="AE112" s="1" t="str">
        <f t="shared" si="25"/>
        <v/>
      </c>
      <c r="AF112" s="1" t="str">
        <f t="shared" si="26"/>
        <v/>
      </c>
    </row>
    <row r="113" spans="2:32" ht="24.95" customHeight="1" x14ac:dyDescent="0.25">
      <c r="B113" s="10" t="str">
        <f>IF(cad_pro!C115="","",cad_pro!C115)</f>
        <v/>
      </c>
      <c r="C113" s="11" t="str">
        <f>IF(B113="","",IFERROR(SUM(cad_cf!$D$7:$D$26)/SUM(cad_pro!$D$9:$D$508),0))</f>
        <v/>
      </c>
      <c r="D113" s="11" t="str">
        <f>IF(B113="","",IFERROR(VLOOKUP(B113,cad_pro!$C$9:$E$508,3,FALSE),0))</f>
        <v/>
      </c>
      <c r="E113" s="11" t="str">
        <f t="shared" si="16"/>
        <v/>
      </c>
      <c r="F113" s="108"/>
      <c r="G113" s="11" t="str">
        <f t="shared" si="17"/>
        <v/>
      </c>
      <c r="H113" s="11" t="str">
        <f t="shared" si="18"/>
        <v/>
      </c>
      <c r="I113" s="11" t="str">
        <f t="shared" si="19"/>
        <v/>
      </c>
      <c r="J113" s="11" t="str">
        <f t="shared" si="20"/>
        <v/>
      </c>
      <c r="K113" s="11" t="str">
        <f t="shared" si="21"/>
        <v/>
      </c>
      <c r="L113" s="33" t="str">
        <f t="shared" si="22"/>
        <v/>
      </c>
      <c r="M113" s="2" t="str">
        <f t="shared" si="23"/>
        <v/>
      </c>
      <c r="N113" s="2" t="str">
        <f t="shared" si="29"/>
        <v/>
      </c>
      <c r="O113" s="2" t="str">
        <f t="shared" si="29"/>
        <v/>
      </c>
      <c r="P113" s="2" t="str">
        <f t="shared" si="29"/>
        <v/>
      </c>
      <c r="Q113" s="2" t="str">
        <f t="shared" si="29"/>
        <v/>
      </c>
      <c r="R113" s="2" t="str">
        <f t="shared" si="29"/>
        <v/>
      </c>
      <c r="S113" s="2" t="str">
        <f t="shared" si="29"/>
        <v/>
      </c>
      <c r="T113" s="2" t="str">
        <f t="shared" si="29"/>
        <v/>
      </c>
      <c r="U113" s="2" t="str">
        <f t="shared" si="29"/>
        <v/>
      </c>
      <c r="V113" s="2" t="str">
        <f t="shared" si="29"/>
        <v/>
      </c>
      <c r="W113" s="2" t="str">
        <f t="shared" si="29"/>
        <v/>
      </c>
      <c r="X113" s="2" t="str">
        <f t="shared" si="29"/>
        <v/>
      </c>
      <c r="Y113" s="2" t="str">
        <f t="shared" si="29"/>
        <v/>
      </c>
      <c r="Z113" s="2" t="str">
        <f t="shared" si="29"/>
        <v/>
      </c>
      <c r="AA113" s="2" t="str">
        <f t="shared" si="29"/>
        <v/>
      </c>
      <c r="AB113" s="2" t="str">
        <f t="shared" si="29"/>
        <v/>
      </c>
      <c r="AC113" s="2" t="str">
        <f t="shared" si="24"/>
        <v/>
      </c>
      <c r="AD113" s="37">
        <v>9.8939999999999402E-4</v>
      </c>
      <c r="AE113" s="1" t="str">
        <f t="shared" si="25"/>
        <v/>
      </c>
      <c r="AF113" s="1" t="str">
        <f t="shared" si="26"/>
        <v/>
      </c>
    </row>
    <row r="114" spans="2:32" ht="24.95" customHeight="1" x14ac:dyDescent="0.25">
      <c r="B114" s="10" t="str">
        <f>IF(cad_pro!C116="","",cad_pro!C116)</f>
        <v/>
      </c>
      <c r="C114" s="11" t="str">
        <f>IF(B114="","",IFERROR(SUM(cad_cf!$D$7:$D$26)/SUM(cad_pro!$D$9:$D$508),0))</f>
        <v/>
      </c>
      <c r="D114" s="11" t="str">
        <f>IF(B114="","",IFERROR(VLOOKUP(B114,cad_pro!$C$9:$E$508,3,FALSE),0))</f>
        <v/>
      </c>
      <c r="E114" s="11" t="str">
        <f t="shared" si="16"/>
        <v/>
      </c>
      <c r="F114" s="108"/>
      <c r="G114" s="11" t="str">
        <f t="shared" si="17"/>
        <v/>
      </c>
      <c r="H114" s="11" t="str">
        <f t="shared" si="18"/>
        <v/>
      </c>
      <c r="I114" s="11" t="str">
        <f t="shared" si="19"/>
        <v/>
      </c>
      <c r="J114" s="11" t="str">
        <f t="shared" si="20"/>
        <v/>
      </c>
      <c r="K114" s="11" t="str">
        <f t="shared" si="21"/>
        <v/>
      </c>
      <c r="L114" s="33" t="str">
        <f t="shared" si="22"/>
        <v/>
      </c>
      <c r="M114" s="2" t="str">
        <f t="shared" si="23"/>
        <v/>
      </c>
      <c r="N114" s="2" t="str">
        <f t="shared" si="29"/>
        <v/>
      </c>
      <c r="O114" s="2" t="str">
        <f t="shared" si="29"/>
        <v/>
      </c>
      <c r="P114" s="2" t="str">
        <f t="shared" si="29"/>
        <v/>
      </c>
      <c r="Q114" s="2" t="str">
        <f t="shared" si="29"/>
        <v/>
      </c>
      <c r="R114" s="2" t="str">
        <f t="shared" si="29"/>
        <v/>
      </c>
      <c r="S114" s="2" t="str">
        <f t="shared" si="29"/>
        <v/>
      </c>
      <c r="T114" s="2" t="str">
        <f t="shared" si="29"/>
        <v/>
      </c>
      <c r="U114" s="2" t="str">
        <f t="shared" si="29"/>
        <v/>
      </c>
      <c r="V114" s="2" t="str">
        <f t="shared" si="29"/>
        <v/>
      </c>
      <c r="W114" s="2" t="str">
        <f t="shared" si="29"/>
        <v/>
      </c>
      <c r="X114" s="2" t="str">
        <f t="shared" si="29"/>
        <v/>
      </c>
      <c r="Y114" s="2" t="str">
        <f t="shared" si="29"/>
        <v/>
      </c>
      <c r="Z114" s="2" t="str">
        <f t="shared" si="29"/>
        <v/>
      </c>
      <c r="AA114" s="2" t="str">
        <f t="shared" si="29"/>
        <v/>
      </c>
      <c r="AB114" s="2" t="str">
        <f t="shared" si="29"/>
        <v/>
      </c>
      <c r="AC114" s="2" t="str">
        <f t="shared" si="24"/>
        <v/>
      </c>
      <c r="AD114" s="37">
        <v>9.8929999999999396E-4</v>
      </c>
      <c r="AE114" s="1" t="str">
        <f t="shared" si="25"/>
        <v/>
      </c>
      <c r="AF114" s="1" t="str">
        <f t="shared" si="26"/>
        <v/>
      </c>
    </row>
    <row r="115" spans="2:32" ht="24.95" customHeight="1" x14ac:dyDescent="0.25">
      <c r="B115" s="10" t="str">
        <f>IF(cad_pro!C117="","",cad_pro!C117)</f>
        <v/>
      </c>
      <c r="C115" s="11" t="str">
        <f>IF(B115="","",IFERROR(SUM(cad_cf!$D$7:$D$26)/SUM(cad_pro!$D$9:$D$508),0))</f>
        <v/>
      </c>
      <c r="D115" s="11" t="str">
        <f>IF(B115="","",IFERROR(VLOOKUP(B115,cad_pro!$C$9:$E$508,3,FALSE),0))</f>
        <v/>
      </c>
      <c r="E115" s="11" t="str">
        <f t="shared" si="16"/>
        <v/>
      </c>
      <c r="F115" s="108"/>
      <c r="G115" s="11" t="str">
        <f t="shared" si="17"/>
        <v/>
      </c>
      <c r="H115" s="11" t="str">
        <f t="shared" si="18"/>
        <v/>
      </c>
      <c r="I115" s="11" t="str">
        <f t="shared" si="19"/>
        <v/>
      </c>
      <c r="J115" s="11" t="str">
        <f t="shared" si="20"/>
        <v/>
      </c>
      <c r="K115" s="11" t="str">
        <f t="shared" si="21"/>
        <v/>
      </c>
      <c r="L115" s="33" t="str">
        <f t="shared" si="22"/>
        <v/>
      </c>
      <c r="M115" s="2" t="str">
        <f t="shared" si="23"/>
        <v/>
      </c>
      <c r="N115" s="2" t="str">
        <f t="shared" si="29"/>
        <v/>
      </c>
      <c r="O115" s="2" t="str">
        <f t="shared" si="29"/>
        <v/>
      </c>
      <c r="P115" s="2" t="str">
        <f t="shared" si="29"/>
        <v/>
      </c>
      <c r="Q115" s="2" t="str">
        <f t="shared" si="29"/>
        <v/>
      </c>
      <c r="R115" s="2" t="str">
        <f t="shared" si="29"/>
        <v/>
      </c>
      <c r="S115" s="2" t="str">
        <f t="shared" si="29"/>
        <v/>
      </c>
      <c r="T115" s="2" t="str">
        <f t="shared" si="29"/>
        <v/>
      </c>
      <c r="U115" s="2" t="str">
        <f t="shared" si="29"/>
        <v/>
      </c>
      <c r="V115" s="2" t="str">
        <f t="shared" si="29"/>
        <v/>
      </c>
      <c r="W115" s="2" t="str">
        <f t="shared" si="29"/>
        <v/>
      </c>
      <c r="X115" s="2" t="str">
        <f t="shared" si="29"/>
        <v/>
      </c>
      <c r="Y115" s="2" t="str">
        <f t="shared" si="29"/>
        <v/>
      </c>
      <c r="Z115" s="2" t="str">
        <f t="shared" si="29"/>
        <v/>
      </c>
      <c r="AA115" s="2" t="str">
        <f t="shared" si="29"/>
        <v/>
      </c>
      <c r="AB115" s="2" t="str">
        <f t="shared" si="29"/>
        <v/>
      </c>
      <c r="AC115" s="2" t="str">
        <f t="shared" si="24"/>
        <v/>
      </c>
      <c r="AD115" s="37">
        <v>9.891999999999939E-4</v>
      </c>
      <c r="AE115" s="1" t="str">
        <f t="shared" si="25"/>
        <v/>
      </c>
      <c r="AF115" s="1" t="str">
        <f t="shared" si="26"/>
        <v/>
      </c>
    </row>
    <row r="116" spans="2:32" ht="24.95" customHeight="1" x14ac:dyDescent="0.25">
      <c r="B116" s="10" t="str">
        <f>IF(cad_pro!C118="","",cad_pro!C118)</f>
        <v/>
      </c>
      <c r="C116" s="11" t="str">
        <f>IF(B116="","",IFERROR(SUM(cad_cf!$D$7:$D$26)/SUM(cad_pro!$D$9:$D$508),0))</f>
        <v/>
      </c>
      <c r="D116" s="11" t="str">
        <f>IF(B116="","",IFERROR(VLOOKUP(B116,cad_pro!$C$9:$E$508,3,FALSE),0))</f>
        <v/>
      </c>
      <c r="E116" s="11" t="str">
        <f t="shared" si="16"/>
        <v/>
      </c>
      <c r="F116" s="108"/>
      <c r="G116" s="11" t="str">
        <f t="shared" si="17"/>
        <v/>
      </c>
      <c r="H116" s="11" t="str">
        <f t="shared" si="18"/>
        <v/>
      </c>
      <c r="I116" s="11" t="str">
        <f t="shared" si="19"/>
        <v/>
      </c>
      <c r="J116" s="11" t="str">
        <f t="shared" si="20"/>
        <v/>
      </c>
      <c r="K116" s="11" t="str">
        <f t="shared" si="21"/>
        <v/>
      </c>
      <c r="L116" s="33" t="str">
        <f t="shared" si="22"/>
        <v/>
      </c>
      <c r="M116" s="2" t="str">
        <f t="shared" si="23"/>
        <v/>
      </c>
      <c r="N116" s="2" t="str">
        <f t="shared" si="29"/>
        <v/>
      </c>
      <c r="O116" s="2" t="str">
        <f t="shared" si="29"/>
        <v/>
      </c>
      <c r="P116" s="2" t="str">
        <f t="shared" si="29"/>
        <v/>
      </c>
      <c r="Q116" s="2" t="str">
        <f t="shared" si="29"/>
        <v/>
      </c>
      <c r="R116" s="2" t="str">
        <f t="shared" si="29"/>
        <v/>
      </c>
      <c r="S116" s="2" t="str">
        <f t="shared" si="29"/>
        <v/>
      </c>
      <c r="T116" s="2" t="str">
        <f t="shared" si="29"/>
        <v/>
      </c>
      <c r="U116" s="2" t="str">
        <f t="shared" si="29"/>
        <v/>
      </c>
      <c r="V116" s="2" t="str">
        <f t="shared" si="29"/>
        <v/>
      </c>
      <c r="W116" s="2" t="str">
        <f t="shared" si="29"/>
        <v/>
      </c>
      <c r="X116" s="2" t="str">
        <f t="shared" si="29"/>
        <v/>
      </c>
      <c r="Y116" s="2" t="str">
        <f t="shared" si="29"/>
        <v/>
      </c>
      <c r="Z116" s="2" t="str">
        <f t="shared" si="29"/>
        <v/>
      </c>
      <c r="AA116" s="2" t="str">
        <f t="shared" si="29"/>
        <v/>
      </c>
      <c r="AB116" s="2" t="str">
        <f t="shared" si="29"/>
        <v/>
      </c>
      <c r="AC116" s="2" t="str">
        <f t="shared" si="24"/>
        <v/>
      </c>
      <c r="AD116" s="37">
        <v>9.8909999999999406E-4</v>
      </c>
      <c r="AE116" s="1" t="str">
        <f t="shared" si="25"/>
        <v/>
      </c>
      <c r="AF116" s="1" t="str">
        <f t="shared" si="26"/>
        <v/>
      </c>
    </row>
    <row r="117" spans="2:32" ht="24.95" customHeight="1" x14ac:dyDescent="0.25">
      <c r="B117" s="10" t="str">
        <f>IF(cad_pro!C119="","",cad_pro!C119)</f>
        <v/>
      </c>
      <c r="C117" s="11" t="str">
        <f>IF(B117="","",IFERROR(SUM(cad_cf!$D$7:$D$26)/SUM(cad_pro!$D$9:$D$508),0))</f>
        <v/>
      </c>
      <c r="D117" s="11" t="str">
        <f>IF(B117="","",IFERROR(VLOOKUP(B117,cad_pro!$C$9:$E$508,3,FALSE),0))</f>
        <v/>
      </c>
      <c r="E117" s="11" t="str">
        <f t="shared" si="16"/>
        <v/>
      </c>
      <c r="F117" s="108"/>
      <c r="G117" s="11" t="str">
        <f t="shared" si="17"/>
        <v/>
      </c>
      <c r="H117" s="11" t="str">
        <f t="shared" si="18"/>
        <v/>
      </c>
      <c r="I117" s="11" t="str">
        <f t="shared" si="19"/>
        <v/>
      </c>
      <c r="J117" s="11" t="str">
        <f t="shared" si="20"/>
        <v/>
      </c>
      <c r="K117" s="11" t="str">
        <f t="shared" si="21"/>
        <v/>
      </c>
      <c r="L117" s="33" t="str">
        <f t="shared" si="22"/>
        <v/>
      </c>
      <c r="M117" s="2" t="str">
        <f t="shared" si="23"/>
        <v/>
      </c>
      <c r="N117" s="2" t="str">
        <f t="shared" si="29"/>
        <v/>
      </c>
      <c r="O117" s="2" t="str">
        <f t="shared" si="29"/>
        <v/>
      </c>
      <c r="P117" s="2" t="str">
        <f t="shared" si="29"/>
        <v/>
      </c>
      <c r="Q117" s="2" t="str">
        <f t="shared" si="29"/>
        <v/>
      </c>
      <c r="R117" s="2" t="str">
        <f t="shared" si="29"/>
        <v/>
      </c>
      <c r="S117" s="2" t="str">
        <f t="shared" si="29"/>
        <v/>
      </c>
      <c r="T117" s="2" t="str">
        <f t="shared" si="29"/>
        <v/>
      </c>
      <c r="U117" s="2" t="str">
        <f t="shared" si="29"/>
        <v/>
      </c>
      <c r="V117" s="2" t="str">
        <f t="shared" si="29"/>
        <v/>
      </c>
      <c r="W117" s="2" t="str">
        <f t="shared" si="29"/>
        <v/>
      </c>
      <c r="X117" s="2" t="str">
        <f t="shared" si="29"/>
        <v/>
      </c>
      <c r="Y117" s="2" t="str">
        <f t="shared" si="29"/>
        <v/>
      </c>
      <c r="Z117" s="2" t="str">
        <f t="shared" si="29"/>
        <v/>
      </c>
      <c r="AA117" s="2" t="str">
        <f t="shared" si="29"/>
        <v/>
      </c>
      <c r="AB117" s="2" t="str">
        <f t="shared" si="29"/>
        <v/>
      </c>
      <c r="AC117" s="2" t="str">
        <f t="shared" si="24"/>
        <v/>
      </c>
      <c r="AD117" s="37">
        <v>9.8899999999999401E-4</v>
      </c>
      <c r="AE117" s="1" t="str">
        <f t="shared" si="25"/>
        <v/>
      </c>
      <c r="AF117" s="1" t="str">
        <f t="shared" si="26"/>
        <v/>
      </c>
    </row>
    <row r="118" spans="2:32" ht="24.95" customHeight="1" x14ac:dyDescent="0.25">
      <c r="B118" s="10" t="str">
        <f>IF(cad_pro!C120="","",cad_pro!C120)</f>
        <v/>
      </c>
      <c r="C118" s="11" t="str">
        <f>IF(B118="","",IFERROR(SUM(cad_cf!$D$7:$D$26)/SUM(cad_pro!$D$9:$D$508),0))</f>
        <v/>
      </c>
      <c r="D118" s="11" t="str">
        <f>IF(B118="","",IFERROR(VLOOKUP(B118,cad_pro!$C$9:$E$508,3,FALSE),0))</f>
        <v/>
      </c>
      <c r="E118" s="11" t="str">
        <f t="shared" si="16"/>
        <v/>
      </c>
      <c r="F118" s="108"/>
      <c r="G118" s="11" t="str">
        <f t="shared" si="17"/>
        <v/>
      </c>
      <c r="H118" s="11" t="str">
        <f t="shared" si="18"/>
        <v/>
      </c>
      <c r="I118" s="11" t="str">
        <f t="shared" si="19"/>
        <v/>
      </c>
      <c r="J118" s="11" t="str">
        <f t="shared" si="20"/>
        <v/>
      </c>
      <c r="K118" s="11" t="str">
        <f t="shared" si="21"/>
        <v/>
      </c>
      <c r="L118" s="33" t="str">
        <f t="shared" si="22"/>
        <v/>
      </c>
      <c r="M118" s="2" t="str">
        <f t="shared" si="23"/>
        <v/>
      </c>
      <c r="N118" s="2" t="str">
        <f t="shared" si="29"/>
        <v/>
      </c>
      <c r="O118" s="2" t="str">
        <f t="shared" si="29"/>
        <v/>
      </c>
      <c r="P118" s="2" t="str">
        <f t="shared" si="29"/>
        <v/>
      </c>
      <c r="Q118" s="2" t="str">
        <f t="shared" si="29"/>
        <v/>
      </c>
      <c r="R118" s="2" t="str">
        <f t="shared" si="29"/>
        <v/>
      </c>
      <c r="S118" s="2" t="str">
        <f t="shared" si="29"/>
        <v/>
      </c>
      <c r="T118" s="2" t="str">
        <f t="shared" si="29"/>
        <v/>
      </c>
      <c r="U118" s="2" t="str">
        <f t="shared" si="29"/>
        <v/>
      </c>
      <c r="V118" s="2" t="str">
        <f t="shared" si="29"/>
        <v/>
      </c>
      <c r="W118" s="2" t="str">
        <f t="shared" si="29"/>
        <v/>
      </c>
      <c r="X118" s="2" t="str">
        <f t="shared" si="29"/>
        <v/>
      </c>
      <c r="Y118" s="2" t="str">
        <f t="shared" si="29"/>
        <v/>
      </c>
      <c r="Z118" s="2" t="str">
        <f t="shared" si="29"/>
        <v/>
      </c>
      <c r="AA118" s="2" t="str">
        <f t="shared" si="29"/>
        <v/>
      </c>
      <c r="AB118" s="2" t="str">
        <f t="shared" si="29"/>
        <v/>
      </c>
      <c r="AC118" s="2" t="str">
        <f t="shared" si="24"/>
        <v/>
      </c>
      <c r="AD118" s="37">
        <v>9.8889999999999395E-4</v>
      </c>
      <c r="AE118" s="1" t="str">
        <f t="shared" si="25"/>
        <v/>
      </c>
      <c r="AF118" s="1" t="str">
        <f t="shared" si="26"/>
        <v/>
      </c>
    </row>
    <row r="119" spans="2:32" ht="24.95" customHeight="1" x14ac:dyDescent="0.25">
      <c r="B119" s="10" t="str">
        <f>IF(cad_pro!C121="","",cad_pro!C121)</f>
        <v/>
      </c>
      <c r="C119" s="11" t="str">
        <f>IF(B119="","",IFERROR(SUM(cad_cf!$D$7:$D$26)/SUM(cad_pro!$D$9:$D$508),0))</f>
        <v/>
      </c>
      <c r="D119" s="11" t="str">
        <f>IF(B119="","",IFERROR(VLOOKUP(B119,cad_pro!$C$9:$E$508,3,FALSE),0))</f>
        <v/>
      </c>
      <c r="E119" s="11" t="str">
        <f t="shared" si="16"/>
        <v/>
      </c>
      <c r="F119" s="108"/>
      <c r="G119" s="11" t="str">
        <f t="shared" si="17"/>
        <v/>
      </c>
      <c r="H119" s="11" t="str">
        <f t="shared" si="18"/>
        <v/>
      </c>
      <c r="I119" s="11" t="str">
        <f t="shared" si="19"/>
        <v/>
      </c>
      <c r="J119" s="11" t="str">
        <f t="shared" si="20"/>
        <v/>
      </c>
      <c r="K119" s="11" t="str">
        <f t="shared" si="21"/>
        <v/>
      </c>
      <c r="L119" s="33" t="str">
        <f t="shared" si="22"/>
        <v/>
      </c>
      <c r="M119" s="2" t="str">
        <f t="shared" si="23"/>
        <v/>
      </c>
      <c r="N119" s="2" t="str">
        <f t="shared" si="29"/>
        <v/>
      </c>
      <c r="O119" s="2" t="str">
        <f t="shared" si="29"/>
        <v/>
      </c>
      <c r="P119" s="2" t="str">
        <f t="shared" si="29"/>
        <v/>
      </c>
      <c r="Q119" s="2" t="str">
        <f t="shared" si="29"/>
        <v/>
      </c>
      <c r="R119" s="2" t="str">
        <f t="shared" si="29"/>
        <v/>
      </c>
      <c r="S119" s="2" t="str">
        <f t="shared" si="29"/>
        <v/>
      </c>
      <c r="T119" s="2" t="str">
        <f t="shared" si="29"/>
        <v/>
      </c>
      <c r="U119" s="2" t="str">
        <f t="shared" si="29"/>
        <v/>
      </c>
      <c r="V119" s="2" t="str">
        <f t="shared" si="29"/>
        <v/>
      </c>
      <c r="W119" s="2" t="str">
        <f t="shared" si="29"/>
        <v/>
      </c>
      <c r="X119" s="2" t="str">
        <f t="shared" si="29"/>
        <v/>
      </c>
      <c r="Y119" s="2" t="str">
        <f t="shared" si="29"/>
        <v/>
      </c>
      <c r="Z119" s="2" t="str">
        <f t="shared" si="29"/>
        <v/>
      </c>
      <c r="AA119" s="2" t="str">
        <f t="shared" si="29"/>
        <v/>
      </c>
      <c r="AB119" s="2" t="str">
        <f t="shared" si="29"/>
        <v/>
      </c>
      <c r="AC119" s="2" t="str">
        <f t="shared" si="24"/>
        <v/>
      </c>
      <c r="AD119" s="37">
        <v>9.8879999999999389E-4</v>
      </c>
      <c r="AE119" s="1" t="str">
        <f t="shared" si="25"/>
        <v/>
      </c>
      <c r="AF119" s="1" t="str">
        <f t="shared" si="26"/>
        <v/>
      </c>
    </row>
    <row r="120" spans="2:32" ht="24.95" customHeight="1" x14ac:dyDescent="0.25">
      <c r="B120" s="10" t="str">
        <f>IF(cad_pro!C122="","",cad_pro!C122)</f>
        <v/>
      </c>
      <c r="C120" s="11" t="str">
        <f>IF(B120="","",IFERROR(SUM(cad_cf!$D$7:$D$26)/SUM(cad_pro!$D$9:$D$508),0))</f>
        <v/>
      </c>
      <c r="D120" s="11" t="str">
        <f>IF(B120="","",IFERROR(VLOOKUP(B120,cad_pro!$C$9:$E$508,3,FALSE),0))</f>
        <v/>
      </c>
      <c r="E120" s="11" t="str">
        <f t="shared" si="16"/>
        <v/>
      </c>
      <c r="F120" s="108"/>
      <c r="G120" s="11" t="str">
        <f t="shared" si="17"/>
        <v/>
      </c>
      <c r="H120" s="11" t="str">
        <f t="shared" si="18"/>
        <v/>
      </c>
      <c r="I120" s="11" t="str">
        <f t="shared" si="19"/>
        <v/>
      </c>
      <c r="J120" s="11" t="str">
        <f t="shared" si="20"/>
        <v/>
      </c>
      <c r="K120" s="11" t="str">
        <f t="shared" si="21"/>
        <v/>
      </c>
      <c r="L120" s="33" t="str">
        <f t="shared" si="22"/>
        <v/>
      </c>
      <c r="M120" s="2" t="str">
        <f t="shared" si="23"/>
        <v/>
      </c>
      <c r="N120" s="2" t="str">
        <f t="shared" si="29"/>
        <v/>
      </c>
      <c r="O120" s="2" t="str">
        <f t="shared" si="29"/>
        <v/>
      </c>
      <c r="P120" s="2" t="str">
        <f t="shared" si="29"/>
        <v/>
      </c>
      <c r="Q120" s="2" t="str">
        <f t="shared" si="29"/>
        <v/>
      </c>
      <c r="R120" s="2" t="str">
        <f t="shared" si="29"/>
        <v/>
      </c>
      <c r="S120" s="2" t="str">
        <f t="shared" si="29"/>
        <v/>
      </c>
      <c r="T120" s="2" t="str">
        <f t="shared" si="29"/>
        <v/>
      </c>
      <c r="U120" s="2" t="str">
        <f t="shared" si="29"/>
        <v/>
      </c>
      <c r="V120" s="2" t="str">
        <f t="shared" si="29"/>
        <v/>
      </c>
      <c r="W120" s="2" t="str">
        <f t="shared" si="29"/>
        <v/>
      </c>
      <c r="X120" s="2" t="str">
        <f t="shared" si="29"/>
        <v/>
      </c>
      <c r="Y120" s="2" t="str">
        <f t="shared" si="29"/>
        <v/>
      </c>
      <c r="Z120" s="2" t="str">
        <f t="shared" si="29"/>
        <v/>
      </c>
      <c r="AA120" s="2" t="str">
        <f t="shared" si="29"/>
        <v/>
      </c>
      <c r="AB120" s="2" t="str">
        <f t="shared" si="29"/>
        <v/>
      </c>
      <c r="AC120" s="2" t="str">
        <f t="shared" si="24"/>
        <v/>
      </c>
      <c r="AD120" s="37">
        <v>9.8869999999999405E-4</v>
      </c>
      <c r="AE120" s="1" t="str">
        <f t="shared" si="25"/>
        <v/>
      </c>
      <c r="AF120" s="1" t="str">
        <f t="shared" si="26"/>
        <v/>
      </c>
    </row>
    <row r="121" spans="2:32" ht="24.95" customHeight="1" x14ac:dyDescent="0.25">
      <c r="B121" s="10" t="str">
        <f>IF(cad_pro!C123="","",cad_pro!C123)</f>
        <v/>
      </c>
      <c r="C121" s="11" t="str">
        <f>IF(B121="","",IFERROR(SUM(cad_cf!$D$7:$D$26)/SUM(cad_pro!$D$9:$D$508),0))</f>
        <v/>
      </c>
      <c r="D121" s="11" t="str">
        <f>IF(B121="","",IFERROR(VLOOKUP(B121,cad_pro!$C$9:$E$508,3,FALSE),0))</f>
        <v/>
      </c>
      <c r="E121" s="11" t="str">
        <f t="shared" si="16"/>
        <v/>
      </c>
      <c r="F121" s="108"/>
      <c r="G121" s="11" t="str">
        <f t="shared" si="17"/>
        <v/>
      </c>
      <c r="H121" s="11" t="str">
        <f t="shared" si="18"/>
        <v/>
      </c>
      <c r="I121" s="11" t="str">
        <f t="shared" si="19"/>
        <v/>
      </c>
      <c r="J121" s="11" t="str">
        <f t="shared" si="20"/>
        <v/>
      </c>
      <c r="K121" s="11" t="str">
        <f t="shared" si="21"/>
        <v/>
      </c>
      <c r="L121" s="33" t="str">
        <f t="shared" si="22"/>
        <v/>
      </c>
      <c r="M121" s="2" t="str">
        <f t="shared" si="23"/>
        <v/>
      </c>
      <c r="N121" s="2" t="str">
        <f t="shared" si="29"/>
        <v/>
      </c>
      <c r="O121" s="2" t="str">
        <f t="shared" si="29"/>
        <v/>
      </c>
      <c r="P121" s="2" t="str">
        <f t="shared" si="29"/>
        <v/>
      </c>
      <c r="Q121" s="2" t="str">
        <f t="shared" si="29"/>
        <v/>
      </c>
      <c r="R121" s="2" t="str">
        <f t="shared" si="29"/>
        <v/>
      </c>
      <c r="S121" s="2" t="str">
        <f t="shared" si="29"/>
        <v/>
      </c>
      <c r="T121" s="2" t="str">
        <f t="shared" si="29"/>
        <v/>
      </c>
      <c r="U121" s="2" t="str">
        <f t="shared" si="29"/>
        <v/>
      </c>
      <c r="V121" s="2" t="str">
        <f t="shared" si="29"/>
        <v/>
      </c>
      <c r="W121" s="2" t="str">
        <f t="shared" si="29"/>
        <v/>
      </c>
      <c r="X121" s="2" t="str">
        <f t="shared" si="29"/>
        <v/>
      </c>
      <c r="Y121" s="2" t="str">
        <f t="shared" si="29"/>
        <v/>
      </c>
      <c r="Z121" s="2" t="str">
        <f t="shared" si="29"/>
        <v/>
      </c>
      <c r="AA121" s="2" t="str">
        <f t="shared" si="29"/>
        <v/>
      </c>
      <c r="AB121" s="2" t="str">
        <f t="shared" si="29"/>
        <v/>
      </c>
      <c r="AC121" s="2" t="str">
        <f t="shared" si="24"/>
        <v/>
      </c>
      <c r="AD121" s="37">
        <v>9.88599999999994E-4</v>
      </c>
      <c r="AE121" s="1" t="str">
        <f t="shared" si="25"/>
        <v/>
      </c>
      <c r="AF121" s="1" t="str">
        <f t="shared" si="26"/>
        <v/>
      </c>
    </row>
    <row r="122" spans="2:32" ht="24.95" customHeight="1" x14ac:dyDescent="0.25">
      <c r="B122" s="10" t="str">
        <f>IF(cad_pro!C124="","",cad_pro!C124)</f>
        <v/>
      </c>
      <c r="C122" s="11" t="str">
        <f>IF(B122="","",IFERROR(SUM(cad_cf!$D$7:$D$26)/SUM(cad_pro!$D$9:$D$508),0))</f>
        <v/>
      </c>
      <c r="D122" s="11" t="str">
        <f>IF(B122="","",IFERROR(VLOOKUP(B122,cad_pro!$C$9:$E$508,3,FALSE),0))</f>
        <v/>
      </c>
      <c r="E122" s="11" t="str">
        <f t="shared" si="16"/>
        <v/>
      </c>
      <c r="F122" s="108"/>
      <c r="G122" s="11" t="str">
        <f t="shared" si="17"/>
        <v/>
      </c>
      <c r="H122" s="11" t="str">
        <f t="shared" si="18"/>
        <v/>
      </c>
      <c r="I122" s="11" t="str">
        <f t="shared" si="19"/>
        <v/>
      </c>
      <c r="J122" s="11" t="str">
        <f t="shared" si="20"/>
        <v/>
      </c>
      <c r="K122" s="11" t="str">
        <f t="shared" si="21"/>
        <v/>
      </c>
      <c r="L122" s="33" t="str">
        <f t="shared" si="22"/>
        <v/>
      </c>
      <c r="M122" s="2" t="str">
        <f t="shared" si="23"/>
        <v/>
      </c>
      <c r="N122" s="2" t="str">
        <f t="shared" si="29"/>
        <v/>
      </c>
      <c r="O122" s="2" t="str">
        <f t="shared" si="29"/>
        <v/>
      </c>
      <c r="P122" s="2" t="str">
        <f t="shared" si="29"/>
        <v/>
      </c>
      <c r="Q122" s="2" t="str">
        <f t="shared" si="29"/>
        <v/>
      </c>
      <c r="R122" s="2" t="str">
        <f t="shared" si="29"/>
        <v/>
      </c>
      <c r="S122" s="2" t="str">
        <f t="shared" si="29"/>
        <v/>
      </c>
      <c r="T122" s="2" t="str">
        <f t="shared" si="29"/>
        <v/>
      </c>
      <c r="U122" s="2" t="str">
        <f t="shared" si="29"/>
        <v/>
      </c>
      <c r="V122" s="2" t="str">
        <f t="shared" si="29"/>
        <v/>
      </c>
      <c r="W122" s="2" t="str">
        <f t="shared" si="29"/>
        <v/>
      </c>
      <c r="X122" s="2" t="str">
        <f t="shared" si="29"/>
        <v/>
      </c>
      <c r="Y122" s="2" t="str">
        <f t="shared" si="29"/>
        <v/>
      </c>
      <c r="Z122" s="2" t="str">
        <f t="shared" si="29"/>
        <v/>
      </c>
      <c r="AA122" s="2" t="str">
        <f t="shared" si="29"/>
        <v/>
      </c>
      <c r="AB122" s="2" t="str">
        <f t="shared" si="29"/>
        <v/>
      </c>
      <c r="AC122" s="2" t="str">
        <f t="shared" si="24"/>
        <v/>
      </c>
      <c r="AD122" s="37">
        <v>9.8849999999999394E-4</v>
      </c>
      <c r="AE122" s="1" t="str">
        <f t="shared" si="25"/>
        <v/>
      </c>
      <c r="AF122" s="1" t="str">
        <f t="shared" si="26"/>
        <v/>
      </c>
    </row>
    <row r="123" spans="2:32" ht="24.95" customHeight="1" x14ac:dyDescent="0.25">
      <c r="B123" s="10" t="str">
        <f>IF(cad_pro!C125="","",cad_pro!C125)</f>
        <v/>
      </c>
      <c r="C123" s="11" t="str">
        <f>IF(B123="","",IFERROR(SUM(cad_cf!$D$7:$D$26)/SUM(cad_pro!$D$9:$D$508),0))</f>
        <v/>
      </c>
      <c r="D123" s="11" t="str">
        <f>IF(B123="","",IFERROR(VLOOKUP(B123,cad_pro!$C$9:$E$508,3,FALSE),0))</f>
        <v/>
      </c>
      <c r="E123" s="11" t="str">
        <f t="shared" si="16"/>
        <v/>
      </c>
      <c r="F123" s="108"/>
      <c r="G123" s="11" t="str">
        <f t="shared" si="17"/>
        <v/>
      </c>
      <c r="H123" s="11" t="str">
        <f t="shared" si="18"/>
        <v/>
      </c>
      <c r="I123" s="11" t="str">
        <f t="shared" si="19"/>
        <v/>
      </c>
      <c r="J123" s="11" t="str">
        <f t="shared" si="20"/>
        <v/>
      </c>
      <c r="K123" s="11" t="str">
        <f t="shared" si="21"/>
        <v/>
      </c>
      <c r="L123" s="33" t="str">
        <f t="shared" si="22"/>
        <v/>
      </c>
      <c r="M123" s="2" t="str">
        <f t="shared" si="23"/>
        <v/>
      </c>
      <c r="N123" s="2" t="str">
        <f t="shared" si="29"/>
        <v/>
      </c>
      <c r="O123" s="2" t="str">
        <f t="shared" si="29"/>
        <v/>
      </c>
      <c r="P123" s="2" t="str">
        <f t="shared" si="29"/>
        <v/>
      </c>
      <c r="Q123" s="2" t="str">
        <f t="shared" si="29"/>
        <v/>
      </c>
      <c r="R123" s="2" t="str">
        <f t="shared" si="29"/>
        <v/>
      </c>
      <c r="S123" s="2" t="str">
        <f t="shared" si="29"/>
        <v/>
      </c>
      <c r="T123" s="2" t="str">
        <f t="shared" si="29"/>
        <v/>
      </c>
      <c r="U123" s="2" t="str">
        <f t="shared" si="29"/>
        <v/>
      </c>
      <c r="V123" s="2" t="str">
        <f t="shared" si="29"/>
        <v/>
      </c>
      <c r="W123" s="2" t="str">
        <f t="shared" si="29"/>
        <v/>
      </c>
      <c r="X123" s="2" t="str">
        <f t="shared" si="29"/>
        <v/>
      </c>
      <c r="Y123" s="2" t="str">
        <f t="shared" si="29"/>
        <v/>
      </c>
      <c r="Z123" s="2" t="str">
        <f t="shared" si="29"/>
        <v/>
      </c>
      <c r="AA123" s="2" t="str">
        <f t="shared" si="29"/>
        <v/>
      </c>
      <c r="AB123" s="2" t="str">
        <f t="shared" si="29"/>
        <v/>
      </c>
      <c r="AC123" s="2" t="str">
        <f t="shared" si="24"/>
        <v/>
      </c>
      <c r="AD123" s="37">
        <v>9.8839999999999302E-4</v>
      </c>
      <c r="AE123" s="1" t="str">
        <f t="shared" si="25"/>
        <v/>
      </c>
      <c r="AF123" s="1" t="str">
        <f t="shared" si="26"/>
        <v/>
      </c>
    </row>
    <row r="124" spans="2:32" ht="24.95" customHeight="1" x14ac:dyDescent="0.25">
      <c r="B124" s="10" t="str">
        <f>IF(cad_pro!C126="","",cad_pro!C126)</f>
        <v/>
      </c>
      <c r="C124" s="11" t="str">
        <f>IF(B124="","",IFERROR(SUM(cad_cf!$D$7:$D$26)/SUM(cad_pro!$D$9:$D$508),0))</f>
        <v/>
      </c>
      <c r="D124" s="11" t="str">
        <f>IF(B124="","",IFERROR(VLOOKUP(B124,cad_pro!$C$9:$E$508,3,FALSE),0))</f>
        <v/>
      </c>
      <c r="E124" s="11" t="str">
        <f t="shared" si="16"/>
        <v/>
      </c>
      <c r="F124" s="108"/>
      <c r="G124" s="11" t="str">
        <f t="shared" si="17"/>
        <v/>
      </c>
      <c r="H124" s="11" t="str">
        <f t="shared" si="18"/>
        <v/>
      </c>
      <c r="I124" s="11" t="str">
        <f t="shared" si="19"/>
        <v/>
      </c>
      <c r="J124" s="11" t="str">
        <f t="shared" si="20"/>
        <v/>
      </c>
      <c r="K124" s="11" t="str">
        <f t="shared" si="21"/>
        <v/>
      </c>
      <c r="L124" s="33" t="str">
        <f t="shared" si="22"/>
        <v/>
      </c>
      <c r="M124" s="2" t="str">
        <f t="shared" si="23"/>
        <v/>
      </c>
      <c r="N124" s="2" t="str">
        <f t="shared" ref="N124:AB140" si="30">IF($B124="","",IFERROR($G124*N$6,0))</f>
        <v/>
      </c>
      <c r="O124" s="2" t="str">
        <f t="shared" si="30"/>
        <v/>
      </c>
      <c r="P124" s="2" t="str">
        <f t="shared" si="30"/>
        <v/>
      </c>
      <c r="Q124" s="2" t="str">
        <f t="shared" si="30"/>
        <v/>
      </c>
      <c r="R124" s="2" t="str">
        <f t="shared" si="30"/>
        <v/>
      </c>
      <c r="S124" s="2" t="str">
        <f t="shared" si="30"/>
        <v/>
      </c>
      <c r="T124" s="2" t="str">
        <f t="shared" si="30"/>
        <v/>
      </c>
      <c r="U124" s="2" t="str">
        <f t="shared" si="30"/>
        <v/>
      </c>
      <c r="V124" s="2" t="str">
        <f t="shared" si="30"/>
        <v/>
      </c>
      <c r="W124" s="2" t="str">
        <f t="shared" si="30"/>
        <v/>
      </c>
      <c r="X124" s="2" t="str">
        <f t="shared" si="30"/>
        <v/>
      </c>
      <c r="Y124" s="2" t="str">
        <f t="shared" si="30"/>
        <v/>
      </c>
      <c r="Z124" s="2" t="str">
        <f t="shared" si="30"/>
        <v/>
      </c>
      <c r="AA124" s="2" t="str">
        <f t="shared" si="30"/>
        <v/>
      </c>
      <c r="AB124" s="2" t="str">
        <f t="shared" si="30"/>
        <v/>
      </c>
      <c r="AC124" s="2" t="str">
        <f t="shared" si="24"/>
        <v/>
      </c>
      <c r="AD124" s="37">
        <v>9.8829999999999296E-4</v>
      </c>
      <c r="AE124" s="1" t="str">
        <f t="shared" si="25"/>
        <v/>
      </c>
      <c r="AF124" s="1" t="str">
        <f t="shared" si="26"/>
        <v/>
      </c>
    </row>
    <row r="125" spans="2:32" ht="24.95" customHeight="1" x14ac:dyDescent="0.25">
      <c r="B125" s="10" t="str">
        <f>IF(cad_pro!C127="","",cad_pro!C127)</f>
        <v/>
      </c>
      <c r="C125" s="11" t="str">
        <f>IF(B125="","",IFERROR(SUM(cad_cf!$D$7:$D$26)/SUM(cad_pro!$D$9:$D$508),0))</f>
        <v/>
      </c>
      <c r="D125" s="11" t="str">
        <f>IF(B125="","",IFERROR(VLOOKUP(B125,cad_pro!$C$9:$E$508,3,FALSE),0))</f>
        <v/>
      </c>
      <c r="E125" s="11" t="str">
        <f t="shared" si="16"/>
        <v/>
      </c>
      <c r="F125" s="108"/>
      <c r="G125" s="11" t="str">
        <f t="shared" si="17"/>
        <v/>
      </c>
      <c r="H125" s="11" t="str">
        <f t="shared" si="18"/>
        <v/>
      </c>
      <c r="I125" s="11" t="str">
        <f t="shared" si="19"/>
        <v/>
      </c>
      <c r="J125" s="11" t="str">
        <f t="shared" si="20"/>
        <v/>
      </c>
      <c r="K125" s="11" t="str">
        <f t="shared" si="21"/>
        <v/>
      </c>
      <c r="L125" s="33" t="str">
        <f t="shared" si="22"/>
        <v/>
      </c>
      <c r="M125" s="2" t="str">
        <f t="shared" si="23"/>
        <v/>
      </c>
      <c r="N125" s="2" t="str">
        <f t="shared" si="30"/>
        <v/>
      </c>
      <c r="O125" s="2" t="str">
        <f t="shared" si="30"/>
        <v/>
      </c>
      <c r="P125" s="2" t="str">
        <f t="shared" si="30"/>
        <v/>
      </c>
      <c r="Q125" s="2" t="str">
        <f t="shared" si="30"/>
        <v/>
      </c>
      <c r="R125" s="2" t="str">
        <f t="shared" si="30"/>
        <v/>
      </c>
      <c r="S125" s="2" t="str">
        <f t="shared" si="30"/>
        <v/>
      </c>
      <c r="T125" s="2" t="str">
        <f t="shared" si="30"/>
        <v/>
      </c>
      <c r="U125" s="2" t="str">
        <f t="shared" si="30"/>
        <v/>
      </c>
      <c r="V125" s="2" t="str">
        <f t="shared" si="30"/>
        <v/>
      </c>
      <c r="W125" s="2" t="str">
        <f t="shared" si="30"/>
        <v/>
      </c>
      <c r="X125" s="2" t="str">
        <f t="shared" si="30"/>
        <v/>
      </c>
      <c r="Y125" s="2" t="str">
        <f t="shared" si="30"/>
        <v/>
      </c>
      <c r="Z125" s="2" t="str">
        <f t="shared" si="30"/>
        <v/>
      </c>
      <c r="AA125" s="2" t="str">
        <f t="shared" si="30"/>
        <v/>
      </c>
      <c r="AB125" s="2" t="str">
        <f t="shared" si="30"/>
        <v/>
      </c>
      <c r="AC125" s="2" t="str">
        <f t="shared" si="24"/>
        <v/>
      </c>
      <c r="AD125" s="37">
        <v>9.881999999999929E-4</v>
      </c>
      <c r="AE125" s="1" t="str">
        <f t="shared" si="25"/>
        <v/>
      </c>
      <c r="AF125" s="1" t="str">
        <f t="shared" si="26"/>
        <v/>
      </c>
    </row>
    <row r="126" spans="2:32" ht="24.95" customHeight="1" x14ac:dyDescent="0.25">
      <c r="B126" s="10" t="str">
        <f>IF(cad_pro!C128="","",cad_pro!C128)</f>
        <v/>
      </c>
      <c r="C126" s="11" t="str">
        <f>IF(B126="","",IFERROR(SUM(cad_cf!$D$7:$D$26)/SUM(cad_pro!$D$9:$D$508),0))</f>
        <v/>
      </c>
      <c r="D126" s="11" t="str">
        <f>IF(B126="","",IFERROR(VLOOKUP(B126,cad_pro!$C$9:$E$508,3,FALSE),0))</f>
        <v/>
      </c>
      <c r="E126" s="11" t="str">
        <f t="shared" si="16"/>
        <v/>
      </c>
      <c r="F126" s="108"/>
      <c r="G126" s="11" t="str">
        <f t="shared" si="17"/>
        <v/>
      </c>
      <c r="H126" s="11" t="str">
        <f t="shared" si="18"/>
        <v/>
      </c>
      <c r="I126" s="11" t="str">
        <f t="shared" si="19"/>
        <v/>
      </c>
      <c r="J126" s="11" t="str">
        <f t="shared" si="20"/>
        <v/>
      </c>
      <c r="K126" s="11" t="str">
        <f t="shared" si="21"/>
        <v/>
      </c>
      <c r="L126" s="33" t="str">
        <f t="shared" si="22"/>
        <v/>
      </c>
      <c r="M126" s="2" t="str">
        <f t="shared" si="23"/>
        <v/>
      </c>
      <c r="N126" s="2" t="str">
        <f t="shared" si="30"/>
        <v/>
      </c>
      <c r="O126" s="2" t="str">
        <f t="shared" si="30"/>
        <v/>
      </c>
      <c r="P126" s="2" t="str">
        <f t="shared" si="30"/>
        <v/>
      </c>
      <c r="Q126" s="2" t="str">
        <f t="shared" si="30"/>
        <v/>
      </c>
      <c r="R126" s="2" t="str">
        <f t="shared" si="30"/>
        <v/>
      </c>
      <c r="S126" s="2" t="str">
        <f t="shared" si="30"/>
        <v/>
      </c>
      <c r="T126" s="2" t="str">
        <f t="shared" si="30"/>
        <v/>
      </c>
      <c r="U126" s="2" t="str">
        <f t="shared" si="30"/>
        <v/>
      </c>
      <c r="V126" s="2" t="str">
        <f t="shared" si="30"/>
        <v/>
      </c>
      <c r="W126" s="2" t="str">
        <f t="shared" si="30"/>
        <v/>
      </c>
      <c r="X126" s="2" t="str">
        <f t="shared" si="30"/>
        <v/>
      </c>
      <c r="Y126" s="2" t="str">
        <f t="shared" si="30"/>
        <v/>
      </c>
      <c r="Z126" s="2" t="str">
        <f t="shared" si="30"/>
        <v/>
      </c>
      <c r="AA126" s="2" t="str">
        <f t="shared" si="30"/>
        <v/>
      </c>
      <c r="AB126" s="2" t="str">
        <f t="shared" si="30"/>
        <v/>
      </c>
      <c r="AC126" s="2" t="str">
        <f t="shared" si="24"/>
        <v/>
      </c>
      <c r="AD126" s="37">
        <v>9.8809999999999306E-4</v>
      </c>
      <c r="AE126" s="1" t="str">
        <f t="shared" si="25"/>
        <v/>
      </c>
      <c r="AF126" s="1" t="str">
        <f t="shared" si="26"/>
        <v/>
      </c>
    </row>
    <row r="127" spans="2:32" ht="24.95" customHeight="1" x14ac:dyDescent="0.25">
      <c r="B127" s="10" t="str">
        <f>IF(cad_pro!C129="","",cad_pro!C129)</f>
        <v/>
      </c>
      <c r="C127" s="11" t="str">
        <f>IF(B127="","",IFERROR(SUM(cad_cf!$D$7:$D$26)/SUM(cad_pro!$D$9:$D$508),0))</f>
        <v/>
      </c>
      <c r="D127" s="11" t="str">
        <f>IF(B127="","",IFERROR(VLOOKUP(B127,cad_pro!$C$9:$E$508,3,FALSE),0))</f>
        <v/>
      </c>
      <c r="E127" s="11" t="str">
        <f t="shared" si="16"/>
        <v/>
      </c>
      <c r="F127" s="108"/>
      <c r="G127" s="11" t="str">
        <f t="shared" si="17"/>
        <v/>
      </c>
      <c r="H127" s="11" t="str">
        <f t="shared" si="18"/>
        <v/>
      </c>
      <c r="I127" s="11" t="str">
        <f t="shared" si="19"/>
        <v/>
      </c>
      <c r="J127" s="11" t="str">
        <f t="shared" si="20"/>
        <v/>
      </c>
      <c r="K127" s="11" t="str">
        <f t="shared" si="21"/>
        <v/>
      </c>
      <c r="L127" s="33" t="str">
        <f t="shared" si="22"/>
        <v/>
      </c>
      <c r="M127" s="2" t="str">
        <f t="shared" si="23"/>
        <v/>
      </c>
      <c r="N127" s="2" t="str">
        <f t="shared" si="30"/>
        <v/>
      </c>
      <c r="O127" s="2" t="str">
        <f t="shared" si="30"/>
        <v/>
      </c>
      <c r="P127" s="2" t="str">
        <f t="shared" si="30"/>
        <v/>
      </c>
      <c r="Q127" s="2" t="str">
        <f t="shared" si="30"/>
        <v/>
      </c>
      <c r="R127" s="2" t="str">
        <f t="shared" si="30"/>
        <v/>
      </c>
      <c r="S127" s="2" t="str">
        <f t="shared" si="30"/>
        <v/>
      </c>
      <c r="T127" s="2" t="str">
        <f t="shared" si="30"/>
        <v/>
      </c>
      <c r="U127" s="2" t="str">
        <f t="shared" si="30"/>
        <v/>
      </c>
      <c r="V127" s="2" t="str">
        <f t="shared" si="30"/>
        <v/>
      </c>
      <c r="W127" s="2" t="str">
        <f t="shared" si="30"/>
        <v/>
      </c>
      <c r="X127" s="2" t="str">
        <f t="shared" si="30"/>
        <v/>
      </c>
      <c r="Y127" s="2" t="str">
        <f t="shared" si="30"/>
        <v/>
      </c>
      <c r="Z127" s="2" t="str">
        <f t="shared" si="30"/>
        <v/>
      </c>
      <c r="AA127" s="2" t="str">
        <f t="shared" si="30"/>
        <v/>
      </c>
      <c r="AB127" s="2" t="str">
        <f t="shared" si="30"/>
        <v/>
      </c>
      <c r="AC127" s="2" t="str">
        <f t="shared" si="24"/>
        <v/>
      </c>
      <c r="AD127" s="37">
        <v>9.8799999999999301E-4</v>
      </c>
      <c r="AE127" s="1" t="str">
        <f t="shared" si="25"/>
        <v/>
      </c>
      <c r="AF127" s="1" t="str">
        <f t="shared" si="26"/>
        <v/>
      </c>
    </row>
    <row r="128" spans="2:32" ht="24.95" customHeight="1" x14ac:dyDescent="0.25">
      <c r="B128" s="10" t="str">
        <f>IF(cad_pro!C130="","",cad_pro!C130)</f>
        <v/>
      </c>
      <c r="C128" s="11" t="str">
        <f>IF(B128="","",IFERROR(SUM(cad_cf!$D$7:$D$26)/SUM(cad_pro!$D$9:$D$508),0))</f>
        <v/>
      </c>
      <c r="D128" s="11" t="str">
        <f>IF(B128="","",IFERROR(VLOOKUP(B128,cad_pro!$C$9:$E$508,3,FALSE),0))</f>
        <v/>
      </c>
      <c r="E128" s="11" t="str">
        <f t="shared" si="16"/>
        <v/>
      </c>
      <c r="F128" s="108"/>
      <c r="G128" s="11" t="str">
        <f t="shared" si="17"/>
        <v/>
      </c>
      <c r="H128" s="11" t="str">
        <f t="shared" si="18"/>
        <v/>
      </c>
      <c r="I128" s="11" t="str">
        <f t="shared" si="19"/>
        <v/>
      </c>
      <c r="J128" s="11" t="str">
        <f t="shared" si="20"/>
        <v/>
      </c>
      <c r="K128" s="11" t="str">
        <f t="shared" si="21"/>
        <v/>
      </c>
      <c r="L128" s="33" t="str">
        <f t="shared" si="22"/>
        <v/>
      </c>
      <c r="M128" s="2" t="str">
        <f t="shared" si="23"/>
        <v/>
      </c>
      <c r="N128" s="2" t="str">
        <f t="shared" si="30"/>
        <v/>
      </c>
      <c r="O128" s="2" t="str">
        <f t="shared" si="30"/>
        <v/>
      </c>
      <c r="P128" s="2" t="str">
        <f t="shared" si="30"/>
        <v/>
      </c>
      <c r="Q128" s="2" t="str">
        <f t="shared" si="30"/>
        <v/>
      </c>
      <c r="R128" s="2" t="str">
        <f t="shared" si="30"/>
        <v/>
      </c>
      <c r="S128" s="2" t="str">
        <f t="shared" si="30"/>
        <v/>
      </c>
      <c r="T128" s="2" t="str">
        <f t="shared" si="30"/>
        <v/>
      </c>
      <c r="U128" s="2" t="str">
        <f t="shared" si="30"/>
        <v/>
      </c>
      <c r="V128" s="2" t="str">
        <f t="shared" si="30"/>
        <v/>
      </c>
      <c r="W128" s="2" t="str">
        <f t="shared" si="30"/>
        <v/>
      </c>
      <c r="X128" s="2" t="str">
        <f t="shared" si="30"/>
        <v/>
      </c>
      <c r="Y128" s="2" t="str">
        <f t="shared" si="30"/>
        <v/>
      </c>
      <c r="Z128" s="2" t="str">
        <f t="shared" si="30"/>
        <v/>
      </c>
      <c r="AA128" s="2" t="str">
        <f t="shared" si="30"/>
        <v/>
      </c>
      <c r="AB128" s="2" t="str">
        <f t="shared" si="30"/>
        <v/>
      </c>
      <c r="AC128" s="2" t="str">
        <f t="shared" si="24"/>
        <v/>
      </c>
      <c r="AD128" s="37">
        <v>9.8789999999999295E-4</v>
      </c>
      <c r="AE128" s="1" t="str">
        <f t="shared" si="25"/>
        <v/>
      </c>
      <c r="AF128" s="1" t="str">
        <f t="shared" si="26"/>
        <v/>
      </c>
    </row>
    <row r="129" spans="2:32" ht="24.95" customHeight="1" x14ac:dyDescent="0.25">
      <c r="B129" s="10" t="str">
        <f>IF(cad_pro!C131="","",cad_pro!C131)</f>
        <v/>
      </c>
      <c r="C129" s="11" t="str">
        <f>IF(B129="","",IFERROR(SUM(cad_cf!$D$7:$D$26)/SUM(cad_pro!$D$9:$D$508),0))</f>
        <v/>
      </c>
      <c r="D129" s="11" t="str">
        <f>IF(B129="","",IFERROR(VLOOKUP(B129,cad_pro!$C$9:$E$508,3,FALSE),0))</f>
        <v/>
      </c>
      <c r="E129" s="11" t="str">
        <f t="shared" si="16"/>
        <v/>
      </c>
      <c r="F129" s="108"/>
      <c r="G129" s="11" t="str">
        <f t="shared" si="17"/>
        <v/>
      </c>
      <c r="H129" s="11" t="str">
        <f t="shared" si="18"/>
        <v/>
      </c>
      <c r="I129" s="11" t="str">
        <f t="shared" si="19"/>
        <v/>
      </c>
      <c r="J129" s="11" t="str">
        <f t="shared" si="20"/>
        <v/>
      </c>
      <c r="K129" s="11" t="str">
        <f t="shared" si="21"/>
        <v/>
      </c>
      <c r="L129" s="33" t="str">
        <f t="shared" si="22"/>
        <v/>
      </c>
      <c r="M129" s="2" t="str">
        <f t="shared" si="23"/>
        <v/>
      </c>
      <c r="N129" s="2" t="str">
        <f t="shared" si="30"/>
        <v/>
      </c>
      <c r="O129" s="2" t="str">
        <f t="shared" si="30"/>
        <v/>
      </c>
      <c r="P129" s="2" t="str">
        <f t="shared" si="30"/>
        <v/>
      </c>
      <c r="Q129" s="2" t="str">
        <f t="shared" si="30"/>
        <v/>
      </c>
      <c r="R129" s="2" t="str">
        <f t="shared" si="30"/>
        <v/>
      </c>
      <c r="S129" s="2" t="str">
        <f t="shared" si="30"/>
        <v/>
      </c>
      <c r="T129" s="2" t="str">
        <f t="shared" si="30"/>
        <v/>
      </c>
      <c r="U129" s="2" t="str">
        <f t="shared" si="30"/>
        <v/>
      </c>
      <c r="V129" s="2" t="str">
        <f t="shared" si="30"/>
        <v/>
      </c>
      <c r="W129" s="2" t="str">
        <f t="shared" si="30"/>
        <v/>
      </c>
      <c r="X129" s="2" t="str">
        <f t="shared" si="30"/>
        <v/>
      </c>
      <c r="Y129" s="2" t="str">
        <f t="shared" si="30"/>
        <v/>
      </c>
      <c r="Z129" s="2" t="str">
        <f t="shared" si="30"/>
        <v/>
      </c>
      <c r="AA129" s="2" t="str">
        <f t="shared" si="30"/>
        <v/>
      </c>
      <c r="AB129" s="2" t="str">
        <f t="shared" si="30"/>
        <v/>
      </c>
      <c r="AC129" s="2" t="str">
        <f t="shared" si="24"/>
        <v/>
      </c>
      <c r="AD129" s="37">
        <v>9.8779999999999289E-4</v>
      </c>
      <c r="AE129" s="1" t="str">
        <f t="shared" si="25"/>
        <v/>
      </c>
      <c r="AF129" s="1" t="str">
        <f t="shared" si="26"/>
        <v/>
      </c>
    </row>
    <row r="130" spans="2:32" ht="24.95" customHeight="1" x14ac:dyDescent="0.25">
      <c r="B130" s="10" t="str">
        <f>IF(cad_pro!C132="","",cad_pro!C132)</f>
        <v/>
      </c>
      <c r="C130" s="11" t="str">
        <f>IF(B130="","",IFERROR(SUM(cad_cf!$D$7:$D$26)/SUM(cad_pro!$D$9:$D$508),0))</f>
        <v/>
      </c>
      <c r="D130" s="11" t="str">
        <f>IF(B130="","",IFERROR(VLOOKUP(B130,cad_pro!$C$9:$E$508,3,FALSE),0))</f>
        <v/>
      </c>
      <c r="E130" s="11" t="str">
        <f t="shared" si="16"/>
        <v/>
      </c>
      <c r="F130" s="108"/>
      <c r="G130" s="11" t="str">
        <f t="shared" si="17"/>
        <v/>
      </c>
      <c r="H130" s="11" t="str">
        <f t="shared" si="18"/>
        <v/>
      </c>
      <c r="I130" s="11" t="str">
        <f t="shared" si="19"/>
        <v/>
      </c>
      <c r="J130" s="11" t="str">
        <f t="shared" si="20"/>
        <v/>
      </c>
      <c r="K130" s="11" t="str">
        <f t="shared" si="21"/>
        <v/>
      </c>
      <c r="L130" s="33" t="str">
        <f t="shared" si="22"/>
        <v/>
      </c>
      <c r="M130" s="2" t="str">
        <f t="shared" si="23"/>
        <v/>
      </c>
      <c r="N130" s="2" t="str">
        <f t="shared" si="30"/>
        <v/>
      </c>
      <c r="O130" s="2" t="str">
        <f t="shared" si="30"/>
        <v/>
      </c>
      <c r="P130" s="2" t="str">
        <f t="shared" si="30"/>
        <v/>
      </c>
      <c r="Q130" s="2" t="str">
        <f t="shared" si="30"/>
        <v/>
      </c>
      <c r="R130" s="2" t="str">
        <f t="shared" si="30"/>
        <v/>
      </c>
      <c r="S130" s="2" t="str">
        <f t="shared" si="30"/>
        <v/>
      </c>
      <c r="T130" s="2" t="str">
        <f t="shared" si="30"/>
        <v/>
      </c>
      <c r="U130" s="2" t="str">
        <f t="shared" si="30"/>
        <v/>
      </c>
      <c r="V130" s="2" t="str">
        <f t="shared" si="30"/>
        <v/>
      </c>
      <c r="W130" s="2" t="str">
        <f t="shared" si="30"/>
        <v/>
      </c>
      <c r="X130" s="2" t="str">
        <f t="shared" si="30"/>
        <v/>
      </c>
      <c r="Y130" s="2" t="str">
        <f t="shared" si="30"/>
        <v/>
      </c>
      <c r="Z130" s="2" t="str">
        <f t="shared" si="30"/>
        <v/>
      </c>
      <c r="AA130" s="2" t="str">
        <f t="shared" si="30"/>
        <v/>
      </c>
      <c r="AB130" s="2" t="str">
        <f t="shared" si="30"/>
        <v/>
      </c>
      <c r="AC130" s="2" t="str">
        <f t="shared" si="24"/>
        <v/>
      </c>
      <c r="AD130" s="37">
        <v>9.8769999999999305E-4</v>
      </c>
      <c r="AE130" s="1" t="str">
        <f t="shared" si="25"/>
        <v/>
      </c>
      <c r="AF130" s="1" t="str">
        <f t="shared" si="26"/>
        <v/>
      </c>
    </row>
    <row r="131" spans="2:32" ht="24.95" customHeight="1" x14ac:dyDescent="0.25">
      <c r="B131" s="10" t="str">
        <f>IF(cad_pro!C133="","",cad_pro!C133)</f>
        <v/>
      </c>
      <c r="C131" s="11" t="str">
        <f>IF(B131="","",IFERROR(SUM(cad_cf!$D$7:$D$26)/SUM(cad_pro!$D$9:$D$508),0))</f>
        <v/>
      </c>
      <c r="D131" s="11" t="str">
        <f>IF(B131="","",IFERROR(VLOOKUP(B131,cad_pro!$C$9:$E$508,3,FALSE),0))</f>
        <v/>
      </c>
      <c r="E131" s="11" t="str">
        <f t="shared" si="16"/>
        <v/>
      </c>
      <c r="F131" s="108"/>
      <c r="G131" s="11" t="str">
        <f t="shared" si="17"/>
        <v/>
      </c>
      <c r="H131" s="11" t="str">
        <f t="shared" si="18"/>
        <v/>
      </c>
      <c r="I131" s="11" t="str">
        <f t="shared" si="19"/>
        <v/>
      </c>
      <c r="J131" s="11" t="str">
        <f t="shared" si="20"/>
        <v/>
      </c>
      <c r="K131" s="11" t="str">
        <f t="shared" si="21"/>
        <v/>
      </c>
      <c r="L131" s="33" t="str">
        <f t="shared" si="22"/>
        <v/>
      </c>
      <c r="M131" s="2" t="str">
        <f t="shared" si="23"/>
        <v/>
      </c>
      <c r="N131" s="2" t="str">
        <f t="shared" si="30"/>
        <v/>
      </c>
      <c r="O131" s="2" t="str">
        <f t="shared" si="30"/>
        <v/>
      </c>
      <c r="P131" s="2" t="str">
        <f t="shared" si="30"/>
        <v/>
      </c>
      <c r="Q131" s="2" t="str">
        <f t="shared" si="30"/>
        <v/>
      </c>
      <c r="R131" s="2" t="str">
        <f t="shared" si="30"/>
        <v/>
      </c>
      <c r="S131" s="2" t="str">
        <f t="shared" si="30"/>
        <v/>
      </c>
      <c r="T131" s="2" t="str">
        <f t="shared" si="30"/>
        <v/>
      </c>
      <c r="U131" s="2" t="str">
        <f t="shared" si="30"/>
        <v/>
      </c>
      <c r="V131" s="2" t="str">
        <f t="shared" si="30"/>
        <v/>
      </c>
      <c r="W131" s="2" t="str">
        <f t="shared" si="30"/>
        <v/>
      </c>
      <c r="X131" s="2" t="str">
        <f t="shared" si="30"/>
        <v/>
      </c>
      <c r="Y131" s="2" t="str">
        <f t="shared" si="30"/>
        <v/>
      </c>
      <c r="Z131" s="2" t="str">
        <f t="shared" si="30"/>
        <v/>
      </c>
      <c r="AA131" s="2" t="str">
        <f t="shared" si="30"/>
        <v/>
      </c>
      <c r="AB131" s="2" t="str">
        <f t="shared" si="30"/>
        <v/>
      </c>
      <c r="AC131" s="2" t="str">
        <f t="shared" si="24"/>
        <v/>
      </c>
      <c r="AD131" s="37">
        <v>9.87599999999993E-4</v>
      </c>
      <c r="AE131" s="1" t="str">
        <f t="shared" si="25"/>
        <v/>
      </c>
      <c r="AF131" s="1" t="str">
        <f t="shared" si="26"/>
        <v/>
      </c>
    </row>
    <row r="132" spans="2:32" ht="24.95" customHeight="1" x14ac:dyDescent="0.25">
      <c r="B132" s="10" t="str">
        <f>IF(cad_pro!C134="","",cad_pro!C134)</f>
        <v/>
      </c>
      <c r="C132" s="11" t="str">
        <f>IF(B132="","",IFERROR(SUM(cad_cf!$D$7:$D$26)/SUM(cad_pro!$D$9:$D$508),0))</f>
        <v/>
      </c>
      <c r="D132" s="11" t="str">
        <f>IF(B132="","",IFERROR(VLOOKUP(B132,cad_pro!$C$9:$E$508,3,FALSE),0))</f>
        <v/>
      </c>
      <c r="E132" s="11" t="str">
        <f t="shared" si="16"/>
        <v/>
      </c>
      <c r="F132" s="108"/>
      <c r="G132" s="11" t="str">
        <f t="shared" si="17"/>
        <v/>
      </c>
      <c r="H132" s="11" t="str">
        <f t="shared" si="18"/>
        <v/>
      </c>
      <c r="I132" s="11" t="str">
        <f t="shared" si="19"/>
        <v/>
      </c>
      <c r="J132" s="11" t="str">
        <f t="shared" si="20"/>
        <v/>
      </c>
      <c r="K132" s="11" t="str">
        <f t="shared" si="21"/>
        <v/>
      </c>
      <c r="L132" s="33" t="str">
        <f t="shared" si="22"/>
        <v/>
      </c>
      <c r="M132" s="2" t="str">
        <f t="shared" si="23"/>
        <v/>
      </c>
      <c r="N132" s="2" t="str">
        <f t="shared" si="30"/>
        <v/>
      </c>
      <c r="O132" s="2" t="str">
        <f t="shared" si="30"/>
        <v/>
      </c>
      <c r="P132" s="2" t="str">
        <f t="shared" si="30"/>
        <v/>
      </c>
      <c r="Q132" s="2" t="str">
        <f t="shared" si="30"/>
        <v/>
      </c>
      <c r="R132" s="2" t="str">
        <f t="shared" si="30"/>
        <v/>
      </c>
      <c r="S132" s="2" t="str">
        <f t="shared" si="30"/>
        <v/>
      </c>
      <c r="T132" s="2" t="str">
        <f t="shared" si="30"/>
        <v/>
      </c>
      <c r="U132" s="2" t="str">
        <f t="shared" si="30"/>
        <v/>
      </c>
      <c r="V132" s="2" t="str">
        <f t="shared" si="30"/>
        <v/>
      </c>
      <c r="W132" s="2" t="str">
        <f t="shared" si="30"/>
        <v/>
      </c>
      <c r="X132" s="2" t="str">
        <f t="shared" si="30"/>
        <v/>
      </c>
      <c r="Y132" s="2" t="str">
        <f t="shared" si="30"/>
        <v/>
      </c>
      <c r="Z132" s="2" t="str">
        <f t="shared" si="30"/>
        <v/>
      </c>
      <c r="AA132" s="2" t="str">
        <f t="shared" si="30"/>
        <v/>
      </c>
      <c r="AB132" s="2" t="str">
        <f t="shared" si="30"/>
        <v/>
      </c>
      <c r="AC132" s="2" t="str">
        <f t="shared" si="24"/>
        <v/>
      </c>
      <c r="AD132" s="37">
        <v>9.8749999999999294E-4</v>
      </c>
      <c r="AE132" s="1" t="str">
        <f t="shared" si="25"/>
        <v/>
      </c>
      <c r="AF132" s="1" t="str">
        <f t="shared" si="26"/>
        <v/>
      </c>
    </row>
    <row r="133" spans="2:32" ht="24.95" customHeight="1" x14ac:dyDescent="0.25">
      <c r="B133" s="10" t="str">
        <f>IF(cad_pro!C135="","",cad_pro!C135)</f>
        <v/>
      </c>
      <c r="C133" s="11" t="str">
        <f>IF(B133="","",IFERROR(SUM(cad_cf!$D$7:$D$26)/SUM(cad_pro!$D$9:$D$508),0))</f>
        <v/>
      </c>
      <c r="D133" s="11" t="str">
        <f>IF(B133="","",IFERROR(VLOOKUP(B133,cad_pro!$C$9:$E$508,3,FALSE),0))</f>
        <v/>
      </c>
      <c r="E133" s="11" t="str">
        <f t="shared" si="16"/>
        <v/>
      </c>
      <c r="F133" s="108"/>
      <c r="G133" s="11" t="str">
        <f t="shared" si="17"/>
        <v/>
      </c>
      <c r="H133" s="11" t="str">
        <f t="shared" si="18"/>
        <v/>
      </c>
      <c r="I133" s="11" t="str">
        <f t="shared" si="19"/>
        <v/>
      </c>
      <c r="J133" s="11" t="str">
        <f t="shared" si="20"/>
        <v/>
      </c>
      <c r="K133" s="11" t="str">
        <f t="shared" si="21"/>
        <v/>
      </c>
      <c r="L133" s="33" t="str">
        <f t="shared" si="22"/>
        <v/>
      </c>
      <c r="M133" s="2" t="str">
        <f t="shared" si="23"/>
        <v/>
      </c>
      <c r="N133" s="2" t="str">
        <f t="shared" si="30"/>
        <v/>
      </c>
      <c r="O133" s="2" t="str">
        <f t="shared" si="30"/>
        <v/>
      </c>
      <c r="P133" s="2" t="str">
        <f t="shared" si="30"/>
        <v/>
      </c>
      <c r="Q133" s="2" t="str">
        <f t="shared" si="30"/>
        <v/>
      </c>
      <c r="R133" s="2" t="str">
        <f t="shared" si="30"/>
        <v/>
      </c>
      <c r="S133" s="2" t="str">
        <f t="shared" si="30"/>
        <v/>
      </c>
      <c r="T133" s="2" t="str">
        <f t="shared" si="30"/>
        <v/>
      </c>
      <c r="U133" s="2" t="str">
        <f t="shared" si="30"/>
        <v/>
      </c>
      <c r="V133" s="2" t="str">
        <f t="shared" si="30"/>
        <v/>
      </c>
      <c r="W133" s="2" t="str">
        <f t="shared" si="30"/>
        <v/>
      </c>
      <c r="X133" s="2" t="str">
        <f t="shared" si="30"/>
        <v/>
      </c>
      <c r="Y133" s="2" t="str">
        <f t="shared" si="30"/>
        <v/>
      </c>
      <c r="Z133" s="2" t="str">
        <f t="shared" si="30"/>
        <v/>
      </c>
      <c r="AA133" s="2" t="str">
        <f t="shared" si="30"/>
        <v/>
      </c>
      <c r="AB133" s="2" t="str">
        <f t="shared" si="30"/>
        <v/>
      </c>
      <c r="AC133" s="2" t="str">
        <f t="shared" si="24"/>
        <v/>
      </c>
      <c r="AD133" s="37">
        <v>9.873999999999931E-4</v>
      </c>
      <c r="AE133" s="1" t="str">
        <f t="shared" si="25"/>
        <v/>
      </c>
      <c r="AF133" s="1" t="str">
        <f t="shared" si="26"/>
        <v/>
      </c>
    </row>
    <row r="134" spans="2:32" ht="24.95" customHeight="1" x14ac:dyDescent="0.25">
      <c r="B134" s="10" t="str">
        <f>IF(cad_pro!C136="","",cad_pro!C136)</f>
        <v/>
      </c>
      <c r="C134" s="11" t="str">
        <f>IF(B134="","",IFERROR(SUM(cad_cf!$D$7:$D$26)/SUM(cad_pro!$D$9:$D$508),0))</f>
        <v/>
      </c>
      <c r="D134" s="11" t="str">
        <f>IF(B134="","",IFERROR(VLOOKUP(B134,cad_pro!$C$9:$E$508,3,FALSE),0))</f>
        <v/>
      </c>
      <c r="E134" s="11" t="str">
        <f t="shared" si="16"/>
        <v/>
      </c>
      <c r="F134" s="108"/>
      <c r="G134" s="11" t="str">
        <f t="shared" si="17"/>
        <v/>
      </c>
      <c r="H134" s="11" t="str">
        <f t="shared" si="18"/>
        <v/>
      </c>
      <c r="I134" s="11" t="str">
        <f t="shared" si="19"/>
        <v/>
      </c>
      <c r="J134" s="11" t="str">
        <f t="shared" si="20"/>
        <v/>
      </c>
      <c r="K134" s="11" t="str">
        <f t="shared" si="21"/>
        <v/>
      </c>
      <c r="L134" s="33" t="str">
        <f t="shared" si="22"/>
        <v/>
      </c>
      <c r="M134" s="2" t="str">
        <f t="shared" si="23"/>
        <v/>
      </c>
      <c r="N134" s="2" t="str">
        <f t="shared" si="30"/>
        <v/>
      </c>
      <c r="O134" s="2" t="str">
        <f t="shared" si="30"/>
        <v/>
      </c>
      <c r="P134" s="2" t="str">
        <f t="shared" si="30"/>
        <v/>
      </c>
      <c r="Q134" s="2" t="str">
        <f t="shared" si="30"/>
        <v/>
      </c>
      <c r="R134" s="2" t="str">
        <f t="shared" si="30"/>
        <v/>
      </c>
      <c r="S134" s="2" t="str">
        <f t="shared" si="30"/>
        <v/>
      </c>
      <c r="T134" s="2" t="str">
        <f t="shared" si="30"/>
        <v/>
      </c>
      <c r="U134" s="2" t="str">
        <f t="shared" si="30"/>
        <v/>
      </c>
      <c r="V134" s="2" t="str">
        <f t="shared" si="30"/>
        <v/>
      </c>
      <c r="W134" s="2" t="str">
        <f t="shared" si="30"/>
        <v/>
      </c>
      <c r="X134" s="2" t="str">
        <f t="shared" si="30"/>
        <v/>
      </c>
      <c r="Y134" s="2" t="str">
        <f t="shared" si="30"/>
        <v/>
      </c>
      <c r="Z134" s="2" t="str">
        <f t="shared" si="30"/>
        <v/>
      </c>
      <c r="AA134" s="2" t="str">
        <f t="shared" si="30"/>
        <v/>
      </c>
      <c r="AB134" s="2" t="str">
        <f t="shared" si="30"/>
        <v/>
      </c>
      <c r="AC134" s="2" t="str">
        <f t="shared" si="24"/>
        <v/>
      </c>
      <c r="AD134" s="37">
        <v>9.8729999999999304E-4</v>
      </c>
      <c r="AE134" s="1" t="str">
        <f t="shared" si="25"/>
        <v/>
      </c>
      <c r="AF134" s="1" t="str">
        <f t="shared" si="26"/>
        <v/>
      </c>
    </row>
    <row r="135" spans="2:32" ht="24.95" customHeight="1" x14ac:dyDescent="0.25">
      <c r="B135" s="10" t="str">
        <f>IF(cad_pro!C137="","",cad_pro!C137)</f>
        <v/>
      </c>
      <c r="C135" s="11" t="str">
        <f>IF(B135="","",IFERROR(SUM(cad_cf!$D$7:$D$26)/SUM(cad_pro!$D$9:$D$508),0))</f>
        <v/>
      </c>
      <c r="D135" s="11" t="str">
        <f>IF(B135="","",IFERROR(VLOOKUP(B135,cad_pro!$C$9:$E$508,3,FALSE),0))</f>
        <v/>
      </c>
      <c r="E135" s="11" t="str">
        <f t="shared" si="16"/>
        <v/>
      </c>
      <c r="F135" s="108"/>
      <c r="G135" s="11" t="str">
        <f t="shared" si="17"/>
        <v/>
      </c>
      <c r="H135" s="11" t="str">
        <f t="shared" si="18"/>
        <v/>
      </c>
      <c r="I135" s="11" t="str">
        <f t="shared" si="19"/>
        <v/>
      </c>
      <c r="J135" s="11" t="str">
        <f t="shared" si="20"/>
        <v/>
      </c>
      <c r="K135" s="11" t="str">
        <f t="shared" si="21"/>
        <v/>
      </c>
      <c r="L135" s="33" t="str">
        <f t="shared" si="22"/>
        <v/>
      </c>
      <c r="M135" s="2" t="str">
        <f t="shared" si="23"/>
        <v/>
      </c>
      <c r="N135" s="2" t="str">
        <f t="shared" si="30"/>
        <v/>
      </c>
      <c r="O135" s="2" t="str">
        <f t="shared" si="30"/>
        <v/>
      </c>
      <c r="P135" s="2" t="str">
        <f t="shared" si="30"/>
        <v/>
      </c>
      <c r="Q135" s="2" t="str">
        <f t="shared" si="30"/>
        <v/>
      </c>
      <c r="R135" s="2" t="str">
        <f t="shared" si="30"/>
        <v/>
      </c>
      <c r="S135" s="2" t="str">
        <f t="shared" si="30"/>
        <v/>
      </c>
      <c r="T135" s="2" t="str">
        <f t="shared" si="30"/>
        <v/>
      </c>
      <c r="U135" s="2" t="str">
        <f t="shared" si="30"/>
        <v/>
      </c>
      <c r="V135" s="2" t="str">
        <f t="shared" si="30"/>
        <v/>
      </c>
      <c r="W135" s="2" t="str">
        <f t="shared" si="30"/>
        <v/>
      </c>
      <c r="X135" s="2" t="str">
        <f t="shared" si="30"/>
        <v/>
      </c>
      <c r="Y135" s="2" t="str">
        <f t="shared" si="30"/>
        <v/>
      </c>
      <c r="Z135" s="2" t="str">
        <f t="shared" si="30"/>
        <v/>
      </c>
      <c r="AA135" s="2" t="str">
        <f t="shared" si="30"/>
        <v/>
      </c>
      <c r="AB135" s="2" t="str">
        <f t="shared" si="30"/>
        <v/>
      </c>
      <c r="AC135" s="2" t="str">
        <f t="shared" si="24"/>
        <v/>
      </c>
      <c r="AD135" s="37">
        <v>9.8719999999999299E-4</v>
      </c>
      <c r="AE135" s="1" t="str">
        <f t="shared" si="25"/>
        <v/>
      </c>
      <c r="AF135" s="1" t="str">
        <f t="shared" si="26"/>
        <v/>
      </c>
    </row>
    <row r="136" spans="2:32" ht="24.95" customHeight="1" x14ac:dyDescent="0.25">
      <c r="B136" s="10" t="str">
        <f>IF(cad_pro!C138="","",cad_pro!C138)</f>
        <v/>
      </c>
      <c r="C136" s="11" t="str">
        <f>IF(B136="","",IFERROR(SUM(cad_cf!$D$7:$D$26)/SUM(cad_pro!$D$9:$D$508),0))</f>
        <v/>
      </c>
      <c r="D136" s="11" t="str">
        <f>IF(B136="","",IFERROR(VLOOKUP(B136,cad_pro!$C$9:$E$508,3,FALSE),0))</f>
        <v/>
      </c>
      <c r="E136" s="11" t="str">
        <f t="shared" ref="E136:E199" si="31">IF(B136="","",SUM(C136:D136))</f>
        <v/>
      </c>
      <c r="F136" s="108"/>
      <c r="G136" s="11" t="str">
        <f t="shared" ref="G136:G199" si="32">IF(B136="","",E136*(1+F136))</f>
        <v/>
      </c>
      <c r="H136" s="11" t="str">
        <f t="shared" ref="H136:H199" si="33">IF(B136="","",M136)</f>
        <v/>
      </c>
      <c r="I136" s="11" t="str">
        <f t="shared" ref="I136:I199" si="34">IF(B136="","",SUM(G136:H136))</f>
        <v/>
      </c>
      <c r="J136" s="11" t="str">
        <f t="shared" ref="J136:J199" si="35">IF(B136="","",IFERROR(I136-(D136+H136),0))</f>
        <v/>
      </c>
      <c r="K136" s="11" t="str">
        <f t="shared" ref="K136:K199" si="36">IF(B136="","",IFERROR(I136-(E136+H136),0))</f>
        <v/>
      </c>
      <c r="L136" s="33" t="str">
        <f t="shared" ref="L136:L199" si="37">IF(B136="","",IFERROR(K136/I136,0))</f>
        <v/>
      </c>
      <c r="M136" s="2" t="str">
        <f t="shared" ref="M136:M199" si="38">IF(B136="","",SUM(N136:AC136))</f>
        <v/>
      </c>
      <c r="N136" s="2" t="str">
        <f t="shared" si="30"/>
        <v/>
      </c>
      <c r="O136" s="2" t="str">
        <f t="shared" si="30"/>
        <v/>
      </c>
      <c r="P136" s="2" t="str">
        <f t="shared" si="30"/>
        <v/>
      </c>
      <c r="Q136" s="2" t="str">
        <f t="shared" si="30"/>
        <v/>
      </c>
      <c r="R136" s="2" t="str">
        <f t="shared" si="30"/>
        <v/>
      </c>
      <c r="S136" s="2" t="str">
        <f t="shared" si="30"/>
        <v/>
      </c>
      <c r="T136" s="2" t="str">
        <f t="shared" si="30"/>
        <v/>
      </c>
      <c r="U136" s="2" t="str">
        <f t="shared" si="30"/>
        <v/>
      </c>
      <c r="V136" s="2" t="str">
        <f t="shared" si="30"/>
        <v/>
      </c>
      <c r="W136" s="2" t="str">
        <f t="shared" si="30"/>
        <v/>
      </c>
      <c r="X136" s="2" t="str">
        <f t="shared" si="30"/>
        <v/>
      </c>
      <c r="Y136" s="2" t="str">
        <f t="shared" si="30"/>
        <v/>
      </c>
      <c r="Z136" s="2" t="str">
        <f t="shared" si="30"/>
        <v/>
      </c>
      <c r="AA136" s="2" t="str">
        <f t="shared" si="30"/>
        <v/>
      </c>
      <c r="AB136" s="2" t="str">
        <f t="shared" si="30"/>
        <v/>
      </c>
      <c r="AC136" s="2" t="str">
        <f t="shared" ref="AC136:AC199" si="39">IF(B136="","",$D136*AC$6)</f>
        <v/>
      </c>
      <c r="AD136" s="37">
        <v>9.8709999999999293E-4</v>
      </c>
      <c r="AE136" s="1" t="str">
        <f t="shared" ref="AE136:AE199" si="40">IF(B136="","",I136+$AD136)</f>
        <v/>
      </c>
      <c r="AF136" s="1" t="str">
        <f t="shared" ref="AF136:AF199" si="41">IF(C136="","",J136+$AD136)</f>
        <v/>
      </c>
    </row>
    <row r="137" spans="2:32" ht="24.95" customHeight="1" x14ac:dyDescent="0.25">
      <c r="B137" s="10" t="str">
        <f>IF(cad_pro!C139="","",cad_pro!C139)</f>
        <v/>
      </c>
      <c r="C137" s="11" t="str">
        <f>IF(B137="","",IFERROR(SUM(cad_cf!$D$7:$D$26)/SUM(cad_pro!$D$9:$D$508),0))</f>
        <v/>
      </c>
      <c r="D137" s="11" t="str">
        <f>IF(B137="","",IFERROR(VLOOKUP(B137,cad_pro!$C$9:$E$508,3,FALSE),0))</f>
        <v/>
      </c>
      <c r="E137" s="11" t="str">
        <f t="shared" si="31"/>
        <v/>
      </c>
      <c r="F137" s="108"/>
      <c r="G137" s="11" t="str">
        <f t="shared" si="32"/>
        <v/>
      </c>
      <c r="H137" s="11" t="str">
        <f t="shared" si="33"/>
        <v/>
      </c>
      <c r="I137" s="11" t="str">
        <f t="shared" si="34"/>
        <v/>
      </c>
      <c r="J137" s="11" t="str">
        <f t="shared" si="35"/>
        <v/>
      </c>
      <c r="K137" s="11" t="str">
        <f t="shared" si="36"/>
        <v/>
      </c>
      <c r="L137" s="33" t="str">
        <f t="shared" si="37"/>
        <v/>
      </c>
      <c r="M137" s="2" t="str">
        <f t="shared" si="38"/>
        <v/>
      </c>
      <c r="N137" s="2" t="str">
        <f t="shared" si="30"/>
        <v/>
      </c>
      <c r="O137" s="2" t="str">
        <f t="shared" si="30"/>
        <v/>
      </c>
      <c r="P137" s="2" t="str">
        <f t="shared" si="30"/>
        <v/>
      </c>
      <c r="Q137" s="2" t="str">
        <f t="shared" si="30"/>
        <v/>
      </c>
      <c r="R137" s="2" t="str">
        <f t="shared" si="30"/>
        <v/>
      </c>
      <c r="S137" s="2" t="str">
        <f t="shared" si="30"/>
        <v/>
      </c>
      <c r="T137" s="2" t="str">
        <f t="shared" si="30"/>
        <v/>
      </c>
      <c r="U137" s="2" t="str">
        <f t="shared" si="30"/>
        <v/>
      </c>
      <c r="V137" s="2" t="str">
        <f t="shared" si="30"/>
        <v/>
      </c>
      <c r="W137" s="2" t="str">
        <f t="shared" si="30"/>
        <v/>
      </c>
      <c r="X137" s="2" t="str">
        <f t="shared" si="30"/>
        <v/>
      </c>
      <c r="Y137" s="2" t="str">
        <f t="shared" si="30"/>
        <v/>
      </c>
      <c r="Z137" s="2" t="str">
        <f t="shared" si="30"/>
        <v/>
      </c>
      <c r="AA137" s="2" t="str">
        <f t="shared" si="30"/>
        <v/>
      </c>
      <c r="AB137" s="2" t="str">
        <f t="shared" si="30"/>
        <v/>
      </c>
      <c r="AC137" s="2" t="str">
        <f t="shared" si="39"/>
        <v/>
      </c>
      <c r="AD137" s="37">
        <v>9.8699999999999309E-4</v>
      </c>
      <c r="AE137" s="1" t="str">
        <f t="shared" si="40"/>
        <v/>
      </c>
      <c r="AF137" s="1" t="str">
        <f t="shared" si="41"/>
        <v/>
      </c>
    </row>
    <row r="138" spans="2:32" ht="24.95" customHeight="1" x14ac:dyDescent="0.25">
      <c r="B138" s="10" t="str">
        <f>IF(cad_pro!C140="","",cad_pro!C140)</f>
        <v/>
      </c>
      <c r="C138" s="11" t="str">
        <f>IF(B138="","",IFERROR(SUM(cad_cf!$D$7:$D$26)/SUM(cad_pro!$D$9:$D$508),0))</f>
        <v/>
      </c>
      <c r="D138" s="11" t="str">
        <f>IF(B138="","",IFERROR(VLOOKUP(B138,cad_pro!$C$9:$E$508,3,FALSE),0))</f>
        <v/>
      </c>
      <c r="E138" s="11" t="str">
        <f t="shared" si="31"/>
        <v/>
      </c>
      <c r="F138" s="108"/>
      <c r="G138" s="11" t="str">
        <f t="shared" si="32"/>
        <v/>
      </c>
      <c r="H138" s="11" t="str">
        <f t="shared" si="33"/>
        <v/>
      </c>
      <c r="I138" s="11" t="str">
        <f t="shared" si="34"/>
        <v/>
      </c>
      <c r="J138" s="11" t="str">
        <f t="shared" si="35"/>
        <v/>
      </c>
      <c r="K138" s="11" t="str">
        <f t="shared" si="36"/>
        <v/>
      </c>
      <c r="L138" s="33" t="str">
        <f t="shared" si="37"/>
        <v/>
      </c>
      <c r="M138" s="2" t="str">
        <f t="shared" si="38"/>
        <v/>
      </c>
      <c r="N138" s="2" t="str">
        <f t="shared" si="30"/>
        <v/>
      </c>
      <c r="O138" s="2" t="str">
        <f t="shared" si="30"/>
        <v/>
      </c>
      <c r="P138" s="2" t="str">
        <f t="shared" si="30"/>
        <v/>
      </c>
      <c r="Q138" s="2" t="str">
        <f t="shared" si="30"/>
        <v/>
      </c>
      <c r="R138" s="2" t="str">
        <f t="shared" si="30"/>
        <v/>
      </c>
      <c r="S138" s="2" t="str">
        <f t="shared" si="30"/>
        <v/>
      </c>
      <c r="T138" s="2" t="str">
        <f t="shared" si="30"/>
        <v/>
      </c>
      <c r="U138" s="2" t="str">
        <f t="shared" si="30"/>
        <v/>
      </c>
      <c r="V138" s="2" t="str">
        <f t="shared" si="30"/>
        <v/>
      </c>
      <c r="W138" s="2" t="str">
        <f t="shared" si="30"/>
        <v/>
      </c>
      <c r="X138" s="2" t="str">
        <f t="shared" si="30"/>
        <v/>
      </c>
      <c r="Y138" s="2" t="str">
        <f t="shared" si="30"/>
        <v/>
      </c>
      <c r="Z138" s="2" t="str">
        <f t="shared" si="30"/>
        <v/>
      </c>
      <c r="AA138" s="2" t="str">
        <f t="shared" si="30"/>
        <v/>
      </c>
      <c r="AB138" s="2" t="str">
        <f t="shared" si="30"/>
        <v/>
      </c>
      <c r="AC138" s="2" t="str">
        <f t="shared" si="39"/>
        <v/>
      </c>
      <c r="AD138" s="37">
        <v>9.8689999999999303E-4</v>
      </c>
      <c r="AE138" s="1" t="str">
        <f t="shared" si="40"/>
        <v/>
      </c>
      <c r="AF138" s="1" t="str">
        <f t="shared" si="41"/>
        <v/>
      </c>
    </row>
    <row r="139" spans="2:32" ht="24.95" customHeight="1" x14ac:dyDescent="0.25">
      <c r="B139" s="10" t="str">
        <f>IF(cad_pro!C141="","",cad_pro!C141)</f>
        <v/>
      </c>
      <c r="C139" s="11" t="str">
        <f>IF(B139="","",IFERROR(SUM(cad_cf!$D$7:$D$26)/SUM(cad_pro!$D$9:$D$508),0))</f>
        <v/>
      </c>
      <c r="D139" s="11" t="str">
        <f>IF(B139="","",IFERROR(VLOOKUP(B139,cad_pro!$C$9:$E$508,3,FALSE),0))</f>
        <v/>
      </c>
      <c r="E139" s="11" t="str">
        <f t="shared" si="31"/>
        <v/>
      </c>
      <c r="F139" s="108"/>
      <c r="G139" s="11" t="str">
        <f t="shared" si="32"/>
        <v/>
      </c>
      <c r="H139" s="11" t="str">
        <f t="shared" si="33"/>
        <v/>
      </c>
      <c r="I139" s="11" t="str">
        <f t="shared" si="34"/>
        <v/>
      </c>
      <c r="J139" s="11" t="str">
        <f t="shared" si="35"/>
        <v/>
      </c>
      <c r="K139" s="11" t="str">
        <f t="shared" si="36"/>
        <v/>
      </c>
      <c r="L139" s="33" t="str">
        <f t="shared" si="37"/>
        <v/>
      </c>
      <c r="M139" s="2" t="str">
        <f t="shared" si="38"/>
        <v/>
      </c>
      <c r="N139" s="2" t="str">
        <f t="shared" si="30"/>
        <v/>
      </c>
      <c r="O139" s="2" t="str">
        <f t="shared" si="30"/>
        <v/>
      </c>
      <c r="P139" s="2" t="str">
        <f t="shared" si="30"/>
        <v/>
      </c>
      <c r="Q139" s="2" t="str">
        <f t="shared" si="30"/>
        <v/>
      </c>
      <c r="R139" s="2" t="str">
        <f t="shared" si="30"/>
        <v/>
      </c>
      <c r="S139" s="2" t="str">
        <f t="shared" si="30"/>
        <v/>
      </c>
      <c r="T139" s="2" t="str">
        <f t="shared" si="30"/>
        <v/>
      </c>
      <c r="U139" s="2" t="str">
        <f t="shared" si="30"/>
        <v/>
      </c>
      <c r="V139" s="2" t="str">
        <f t="shared" si="30"/>
        <v/>
      </c>
      <c r="W139" s="2" t="str">
        <f t="shared" si="30"/>
        <v/>
      </c>
      <c r="X139" s="2" t="str">
        <f t="shared" si="30"/>
        <v/>
      </c>
      <c r="Y139" s="2" t="str">
        <f t="shared" si="30"/>
        <v/>
      </c>
      <c r="Z139" s="2" t="str">
        <f t="shared" si="30"/>
        <v/>
      </c>
      <c r="AA139" s="2" t="str">
        <f t="shared" si="30"/>
        <v/>
      </c>
      <c r="AB139" s="2" t="str">
        <f t="shared" si="30"/>
        <v/>
      </c>
      <c r="AC139" s="2" t="str">
        <f t="shared" si="39"/>
        <v/>
      </c>
      <c r="AD139" s="37">
        <v>9.8679999999999298E-4</v>
      </c>
      <c r="AE139" s="1" t="str">
        <f t="shared" si="40"/>
        <v/>
      </c>
      <c r="AF139" s="1" t="str">
        <f t="shared" si="41"/>
        <v/>
      </c>
    </row>
    <row r="140" spans="2:32" ht="24.95" customHeight="1" x14ac:dyDescent="0.25">
      <c r="B140" s="10" t="str">
        <f>IF(cad_pro!C142="","",cad_pro!C142)</f>
        <v/>
      </c>
      <c r="C140" s="11" t="str">
        <f>IF(B140="","",IFERROR(SUM(cad_cf!$D$7:$D$26)/SUM(cad_pro!$D$9:$D$508),0))</f>
        <v/>
      </c>
      <c r="D140" s="11" t="str">
        <f>IF(B140="","",IFERROR(VLOOKUP(B140,cad_pro!$C$9:$E$508,3,FALSE),0))</f>
        <v/>
      </c>
      <c r="E140" s="11" t="str">
        <f t="shared" si="31"/>
        <v/>
      </c>
      <c r="F140" s="108"/>
      <c r="G140" s="11" t="str">
        <f t="shared" si="32"/>
        <v/>
      </c>
      <c r="H140" s="11" t="str">
        <f t="shared" si="33"/>
        <v/>
      </c>
      <c r="I140" s="11" t="str">
        <f t="shared" si="34"/>
        <v/>
      </c>
      <c r="J140" s="11" t="str">
        <f t="shared" si="35"/>
        <v/>
      </c>
      <c r="K140" s="11" t="str">
        <f t="shared" si="36"/>
        <v/>
      </c>
      <c r="L140" s="33" t="str">
        <f t="shared" si="37"/>
        <v/>
      </c>
      <c r="M140" s="2" t="str">
        <f t="shared" si="38"/>
        <v/>
      </c>
      <c r="N140" s="2" t="str">
        <f t="shared" si="30"/>
        <v/>
      </c>
      <c r="O140" s="2" t="str">
        <f t="shared" si="30"/>
        <v/>
      </c>
      <c r="P140" s="2" t="str">
        <f t="shared" si="30"/>
        <v/>
      </c>
      <c r="Q140" s="2" t="str">
        <f t="shared" si="30"/>
        <v/>
      </c>
      <c r="R140" s="2" t="str">
        <f t="shared" si="30"/>
        <v/>
      </c>
      <c r="S140" s="2" t="str">
        <f t="shared" si="30"/>
        <v/>
      </c>
      <c r="T140" s="2" t="str">
        <f t="shared" si="30"/>
        <v/>
      </c>
      <c r="U140" s="2" t="str">
        <f t="shared" si="30"/>
        <v/>
      </c>
      <c r="V140" s="2" t="str">
        <f t="shared" si="30"/>
        <v/>
      </c>
      <c r="W140" s="2" t="str">
        <f t="shared" si="30"/>
        <v/>
      </c>
      <c r="X140" s="2" t="str">
        <f t="shared" si="30"/>
        <v/>
      </c>
      <c r="Y140" s="2" t="str">
        <f t="shared" si="30"/>
        <v/>
      </c>
      <c r="Z140" s="2" t="str">
        <f t="shared" si="30"/>
        <v/>
      </c>
      <c r="AA140" s="2" t="str">
        <f t="shared" si="30"/>
        <v/>
      </c>
      <c r="AB140" s="2" t="str">
        <f t="shared" si="30"/>
        <v/>
      </c>
      <c r="AC140" s="2" t="str">
        <f t="shared" si="39"/>
        <v/>
      </c>
      <c r="AD140" s="37">
        <v>9.8669999999999205E-4</v>
      </c>
      <c r="AE140" s="1" t="str">
        <f t="shared" si="40"/>
        <v/>
      </c>
      <c r="AF140" s="1" t="str">
        <f t="shared" si="41"/>
        <v/>
      </c>
    </row>
    <row r="141" spans="2:32" ht="24.95" customHeight="1" x14ac:dyDescent="0.25">
      <c r="B141" s="10" t="str">
        <f>IF(cad_pro!C143="","",cad_pro!C143)</f>
        <v/>
      </c>
      <c r="C141" s="11" t="str">
        <f>IF(B141="","",IFERROR(SUM(cad_cf!$D$7:$D$26)/SUM(cad_pro!$D$9:$D$508),0))</f>
        <v/>
      </c>
      <c r="D141" s="11" t="str">
        <f>IF(B141="","",IFERROR(VLOOKUP(B141,cad_pro!$C$9:$E$508,3,FALSE),0))</f>
        <v/>
      </c>
      <c r="E141" s="11" t="str">
        <f t="shared" si="31"/>
        <v/>
      </c>
      <c r="F141" s="108"/>
      <c r="G141" s="11" t="str">
        <f t="shared" si="32"/>
        <v/>
      </c>
      <c r="H141" s="11" t="str">
        <f t="shared" si="33"/>
        <v/>
      </c>
      <c r="I141" s="11" t="str">
        <f t="shared" si="34"/>
        <v/>
      </c>
      <c r="J141" s="11" t="str">
        <f t="shared" si="35"/>
        <v/>
      </c>
      <c r="K141" s="11" t="str">
        <f t="shared" si="36"/>
        <v/>
      </c>
      <c r="L141" s="33" t="str">
        <f t="shared" si="37"/>
        <v/>
      </c>
      <c r="M141" s="2" t="str">
        <f t="shared" si="38"/>
        <v/>
      </c>
      <c r="N141" s="2" t="str">
        <f t="shared" ref="N141:AB157" si="42">IF($B141="","",IFERROR($G141*N$6,0))</f>
        <v/>
      </c>
      <c r="O141" s="2" t="str">
        <f t="shared" si="42"/>
        <v/>
      </c>
      <c r="P141" s="2" t="str">
        <f t="shared" si="42"/>
        <v/>
      </c>
      <c r="Q141" s="2" t="str">
        <f t="shared" si="42"/>
        <v/>
      </c>
      <c r="R141" s="2" t="str">
        <f t="shared" si="42"/>
        <v/>
      </c>
      <c r="S141" s="2" t="str">
        <f t="shared" si="42"/>
        <v/>
      </c>
      <c r="T141" s="2" t="str">
        <f t="shared" si="42"/>
        <v/>
      </c>
      <c r="U141" s="2" t="str">
        <f t="shared" si="42"/>
        <v/>
      </c>
      <c r="V141" s="2" t="str">
        <f t="shared" si="42"/>
        <v/>
      </c>
      <c r="W141" s="2" t="str">
        <f t="shared" si="42"/>
        <v/>
      </c>
      <c r="X141" s="2" t="str">
        <f t="shared" si="42"/>
        <v/>
      </c>
      <c r="Y141" s="2" t="str">
        <f t="shared" si="42"/>
        <v/>
      </c>
      <c r="Z141" s="2" t="str">
        <f t="shared" si="42"/>
        <v/>
      </c>
      <c r="AA141" s="2" t="str">
        <f t="shared" si="42"/>
        <v/>
      </c>
      <c r="AB141" s="2" t="str">
        <f t="shared" si="42"/>
        <v/>
      </c>
      <c r="AC141" s="2" t="str">
        <f t="shared" si="39"/>
        <v/>
      </c>
      <c r="AD141" s="37">
        <v>9.86599999999992E-4</v>
      </c>
      <c r="AE141" s="1" t="str">
        <f t="shared" si="40"/>
        <v/>
      </c>
      <c r="AF141" s="1" t="str">
        <f t="shared" si="41"/>
        <v/>
      </c>
    </row>
    <row r="142" spans="2:32" ht="24.95" customHeight="1" x14ac:dyDescent="0.25">
      <c r="B142" s="10" t="str">
        <f>IF(cad_pro!C144="","",cad_pro!C144)</f>
        <v/>
      </c>
      <c r="C142" s="11" t="str">
        <f>IF(B142="","",IFERROR(SUM(cad_cf!$D$7:$D$26)/SUM(cad_pro!$D$9:$D$508),0))</f>
        <v/>
      </c>
      <c r="D142" s="11" t="str">
        <f>IF(B142="","",IFERROR(VLOOKUP(B142,cad_pro!$C$9:$E$508,3,FALSE),0))</f>
        <v/>
      </c>
      <c r="E142" s="11" t="str">
        <f t="shared" si="31"/>
        <v/>
      </c>
      <c r="F142" s="108"/>
      <c r="G142" s="11" t="str">
        <f t="shared" si="32"/>
        <v/>
      </c>
      <c r="H142" s="11" t="str">
        <f t="shared" si="33"/>
        <v/>
      </c>
      <c r="I142" s="11" t="str">
        <f t="shared" si="34"/>
        <v/>
      </c>
      <c r="J142" s="11" t="str">
        <f t="shared" si="35"/>
        <v/>
      </c>
      <c r="K142" s="11" t="str">
        <f t="shared" si="36"/>
        <v/>
      </c>
      <c r="L142" s="33" t="str">
        <f t="shared" si="37"/>
        <v/>
      </c>
      <c r="M142" s="2" t="str">
        <f t="shared" si="38"/>
        <v/>
      </c>
      <c r="N142" s="2" t="str">
        <f t="shared" si="42"/>
        <v/>
      </c>
      <c r="O142" s="2" t="str">
        <f t="shared" si="42"/>
        <v/>
      </c>
      <c r="P142" s="2" t="str">
        <f t="shared" si="42"/>
        <v/>
      </c>
      <c r="Q142" s="2" t="str">
        <f t="shared" si="42"/>
        <v/>
      </c>
      <c r="R142" s="2" t="str">
        <f t="shared" si="42"/>
        <v/>
      </c>
      <c r="S142" s="2" t="str">
        <f t="shared" si="42"/>
        <v/>
      </c>
      <c r="T142" s="2" t="str">
        <f t="shared" si="42"/>
        <v/>
      </c>
      <c r="U142" s="2" t="str">
        <f t="shared" si="42"/>
        <v/>
      </c>
      <c r="V142" s="2" t="str">
        <f t="shared" si="42"/>
        <v/>
      </c>
      <c r="W142" s="2" t="str">
        <f t="shared" si="42"/>
        <v/>
      </c>
      <c r="X142" s="2" t="str">
        <f t="shared" si="42"/>
        <v/>
      </c>
      <c r="Y142" s="2" t="str">
        <f t="shared" si="42"/>
        <v/>
      </c>
      <c r="Z142" s="2" t="str">
        <f t="shared" si="42"/>
        <v/>
      </c>
      <c r="AA142" s="2" t="str">
        <f t="shared" si="42"/>
        <v/>
      </c>
      <c r="AB142" s="2" t="str">
        <f t="shared" si="42"/>
        <v/>
      </c>
      <c r="AC142" s="2" t="str">
        <f t="shared" si="39"/>
        <v/>
      </c>
      <c r="AD142" s="37">
        <v>9.8649999999999194E-4</v>
      </c>
      <c r="AE142" s="1" t="str">
        <f t="shared" si="40"/>
        <v/>
      </c>
      <c r="AF142" s="1" t="str">
        <f t="shared" si="41"/>
        <v/>
      </c>
    </row>
    <row r="143" spans="2:32" ht="24.95" customHeight="1" x14ac:dyDescent="0.25">
      <c r="B143" s="10" t="str">
        <f>IF(cad_pro!C145="","",cad_pro!C145)</f>
        <v/>
      </c>
      <c r="C143" s="11" t="str">
        <f>IF(B143="","",IFERROR(SUM(cad_cf!$D$7:$D$26)/SUM(cad_pro!$D$9:$D$508),0))</f>
        <v/>
      </c>
      <c r="D143" s="11" t="str">
        <f>IF(B143="","",IFERROR(VLOOKUP(B143,cad_pro!$C$9:$E$508,3,FALSE),0))</f>
        <v/>
      </c>
      <c r="E143" s="11" t="str">
        <f t="shared" si="31"/>
        <v/>
      </c>
      <c r="F143" s="108"/>
      <c r="G143" s="11" t="str">
        <f t="shared" si="32"/>
        <v/>
      </c>
      <c r="H143" s="11" t="str">
        <f t="shared" si="33"/>
        <v/>
      </c>
      <c r="I143" s="11" t="str">
        <f t="shared" si="34"/>
        <v/>
      </c>
      <c r="J143" s="11" t="str">
        <f t="shared" si="35"/>
        <v/>
      </c>
      <c r="K143" s="11" t="str">
        <f t="shared" si="36"/>
        <v/>
      </c>
      <c r="L143" s="33" t="str">
        <f t="shared" si="37"/>
        <v/>
      </c>
      <c r="M143" s="2" t="str">
        <f t="shared" si="38"/>
        <v/>
      </c>
      <c r="N143" s="2" t="str">
        <f t="shared" si="42"/>
        <v/>
      </c>
      <c r="O143" s="2" t="str">
        <f t="shared" si="42"/>
        <v/>
      </c>
      <c r="P143" s="2" t="str">
        <f t="shared" si="42"/>
        <v/>
      </c>
      <c r="Q143" s="2" t="str">
        <f t="shared" si="42"/>
        <v/>
      </c>
      <c r="R143" s="2" t="str">
        <f t="shared" si="42"/>
        <v/>
      </c>
      <c r="S143" s="2" t="str">
        <f t="shared" si="42"/>
        <v/>
      </c>
      <c r="T143" s="2" t="str">
        <f t="shared" si="42"/>
        <v/>
      </c>
      <c r="U143" s="2" t="str">
        <f t="shared" si="42"/>
        <v/>
      </c>
      <c r="V143" s="2" t="str">
        <f t="shared" si="42"/>
        <v/>
      </c>
      <c r="W143" s="2" t="str">
        <f t="shared" si="42"/>
        <v/>
      </c>
      <c r="X143" s="2" t="str">
        <f t="shared" si="42"/>
        <v/>
      </c>
      <c r="Y143" s="2" t="str">
        <f t="shared" si="42"/>
        <v/>
      </c>
      <c r="Z143" s="2" t="str">
        <f t="shared" si="42"/>
        <v/>
      </c>
      <c r="AA143" s="2" t="str">
        <f t="shared" si="42"/>
        <v/>
      </c>
      <c r="AB143" s="2" t="str">
        <f t="shared" si="42"/>
        <v/>
      </c>
      <c r="AC143" s="2" t="str">
        <f t="shared" si="39"/>
        <v/>
      </c>
      <c r="AD143" s="37">
        <v>9.863999999999921E-4</v>
      </c>
      <c r="AE143" s="1" t="str">
        <f t="shared" si="40"/>
        <v/>
      </c>
      <c r="AF143" s="1" t="str">
        <f t="shared" si="41"/>
        <v/>
      </c>
    </row>
    <row r="144" spans="2:32" ht="24.95" customHeight="1" x14ac:dyDescent="0.25">
      <c r="B144" s="10" t="str">
        <f>IF(cad_pro!C146="","",cad_pro!C146)</f>
        <v/>
      </c>
      <c r="C144" s="11" t="str">
        <f>IF(B144="","",IFERROR(SUM(cad_cf!$D$7:$D$26)/SUM(cad_pro!$D$9:$D$508),0))</f>
        <v/>
      </c>
      <c r="D144" s="11" t="str">
        <f>IF(B144="","",IFERROR(VLOOKUP(B144,cad_pro!$C$9:$E$508,3,FALSE),0))</f>
        <v/>
      </c>
      <c r="E144" s="11" t="str">
        <f t="shared" si="31"/>
        <v/>
      </c>
      <c r="F144" s="108"/>
      <c r="G144" s="11" t="str">
        <f t="shared" si="32"/>
        <v/>
      </c>
      <c r="H144" s="11" t="str">
        <f t="shared" si="33"/>
        <v/>
      </c>
      <c r="I144" s="11" t="str">
        <f t="shared" si="34"/>
        <v/>
      </c>
      <c r="J144" s="11" t="str">
        <f t="shared" si="35"/>
        <v/>
      </c>
      <c r="K144" s="11" t="str">
        <f t="shared" si="36"/>
        <v/>
      </c>
      <c r="L144" s="33" t="str">
        <f t="shared" si="37"/>
        <v/>
      </c>
      <c r="M144" s="2" t="str">
        <f t="shared" si="38"/>
        <v/>
      </c>
      <c r="N144" s="2" t="str">
        <f t="shared" si="42"/>
        <v/>
      </c>
      <c r="O144" s="2" t="str">
        <f t="shared" si="42"/>
        <v/>
      </c>
      <c r="P144" s="2" t="str">
        <f t="shared" si="42"/>
        <v/>
      </c>
      <c r="Q144" s="2" t="str">
        <f t="shared" si="42"/>
        <v/>
      </c>
      <c r="R144" s="2" t="str">
        <f t="shared" si="42"/>
        <v/>
      </c>
      <c r="S144" s="2" t="str">
        <f t="shared" si="42"/>
        <v/>
      </c>
      <c r="T144" s="2" t="str">
        <f t="shared" si="42"/>
        <v/>
      </c>
      <c r="U144" s="2" t="str">
        <f t="shared" si="42"/>
        <v/>
      </c>
      <c r="V144" s="2" t="str">
        <f t="shared" si="42"/>
        <v/>
      </c>
      <c r="W144" s="2" t="str">
        <f t="shared" si="42"/>
        <v/>
      </c>
      <c r="X144" s="2" t="str">
        <f t="shared" si="42"/>
        <v/>
      </c>
      <c r="Y144" s="2" t="str">
        <f t="shared" si="42"/>
        <v/>
      </c>
      <c r="Z144" s="2" t="str">
        <f t="shared" si="42"/>
        <v/>
      </c>
      <c r="AA144" s="2" t="str">
        <f t="shared" si="42"/>
        <v/>
      </c>
      <c r="AB144" s="2" t="str">
        <f t="shared" si="42"/>
        <v/>
      </c>
      <c r="AC144" s="2" t="str">
        <f t="shared" si="39"/>
        <v/>
      </c>
      <c r="AD144" s="37">
        <v>9.8629999999999204E-4</v>
      </c>
      <c r="AE144" s="1" t="str">
        <f t="shared" si="40"/>
        <v/>
      </c>
      <c r="AF144" s="1" t="str">
        <f t="shared" si="41"/>
        <v/>
      </c>
    </row>
    <row r="145" spans="2:32" ht="24.95" customHeight="1" x14ac:dyDescent="0.25">
      <c r="B145" s="10" t="str">
        <f>IF(cad_pro!C147="","",cad_pro!C147)</f>
        <v/>
      </c>
      <c r="C145" s="11" t="str">
        <f>IF(B145="","",IFERROR(SUM(cad_cf!$D$7:$D$26)/SUM(cad_pro!$D$9:$D$508),0))</f>
        <v/>
      </c>
      <c r="D145" s="11" t="str">
        <f>IF(B145="","",IFERROR(VLOOKUP(B145,cad_pro!$C$9:$E$508,3,FALSE),0))</f>
        <v/>
      </c>
      <c r="E145" s="11" t="str">
        <f t="shared" si="31"/>
        <v/>
      </c>
      <c r="F145" s="108"/>
      <c r="G145" s="11" t="str">
        <f t="shared" si="32"/>
        <v/>
      </c>
      <c r="H145" s="11" t="str">
        <f t="shared" si="33"/>
        <v/>
      </c>
      <c r="I145" s="11" t="str">
        <f t="shared" si="34"/>
        <v/>
      </c>
      <c r="J145" s="11" t="str">
        <f t="shared" si="35"/>
        <v/>
      </c>
      <c r="K145" s="11" t="str">
        <f t="shared" si="36"/>
        <v/>
      </c>
      <c r="L145" s="33" t="str">
        <f t="shared" si="37"/>
        <v/>
      </c>
      <c r="M145" s="2" t="str">
        <f t="shared" si="38"/>
        <v/>
      </c>
      <c r="N145" s="2" t="str">
        <f t="shared" si="42"/>
        <v/>
      </c>
      <c r="O145" s="2" t="str">
        <f t="shared" si="42"/>
        <v/>
      </c>
      <c r="P145" s="2" t="str">
        <f t="shared" si="42"/>
        <v/>
      </c>
      <c r="Q145" s="2" t="str">
        <f t="shared" si="42"/>
        <v/>
      </c>
      <c r="R145" s="2" t="str">
        <f t="shared" si="42"/>
        <v/>
      </c>
      <c r="S145" s="2" t="str">
        <f t="shared" si="42"/>
        <v/>
      </c>
      <c r="T145" s="2" t="str">
        <f t="shared" si="42"/>
        <v/>
      </c>
      <c r="U145" s="2" t="str">
        <f t="shared" si="42"/>
        <v/>
      </c>
      <c r="V145" s="2" t="str">
        <f t="shared" si="42"/>
        <v/>
      </c>
      <c r="W145" s="2" t="str">
        <f t="shared" si="42"/>
        <v/>
      </c>
      <c r="X145" s="2" t="str">
        <f t="shared" si="42"/>
        <v/>
      </c>
      <c r="Y145" s="2" t="str">
        <f t="shared" si="42"/>
        <v/>
      </c>
      <c r="Z145" s="2" t="str">
        <f t="shared" si="42"/>
        <v/>
      </c>
      <c r="AA145" s="2" t="str">
        <f t="shared" si="42"/>
        <v/>
      </c>
      <c r="AB145" s="2" t="str">
        <f t="shared" si="42"/>
        <v/>
      </c>
      <c r="AC145" s="2" t="str">
        <f t="shared" si="39"/>
        <v/>
      </c>
      <c r="AD145" s="37">
        <v>9.8619999999999199E-4</v>
      </c>
      <c r="AE145" s="1" t="str">
        <f t="shared" si="40"/>
        <v/>
      </c>
      <c r="AF145" s="1" t="str">
        <f t="shared" si="41"/>
        <v/>
      </c>
    </row>
    <row r="146" spans="2:32" ht="24.95" customHeight="1" x14ac:dyDescent="0.25">
      <c r="B146" s="10" t="str">
        <f>IF(cad_pro!C148="","",cad_pro!C148)</f>
        <v/>
      </c>
      <c r="C146" s="11" t="str">
        <f>IF(B146="","",IFERROR(SUM(cad_cf!$D$7:$D$26)/SUM(cad_pro!$D$9:$D$508),0))</f>
        <v/>
      </c>
      <c r="D146" s="11" t="str">
        <f>IF(B146="","",IFERROR(VLOOKUP(B146,cad_pro!$C$9:$E$508,3,FALSE),0))</f>
        <v/>
      </c>
      <c r="E146" s="11" t="str">
        <f t="shared" si="31"/>
        <v/>
      </c>
      <c r="F146" s="108"/>
      <c r="G146" s="11" t="str">
        <f t="shared" si="32"/>
        <v/>
      </c>
      <c r="H146" s="11" t="str">
        <f t="shared" si="33"/>
        <v/>
      </c>
      <c r="I146" s="11" t="str">
        <f t="shared" si="34"/>
        <v/>
      </c>
      <c r="J146" s="11" t="str">
        <f t="shared" si="35"/>
        <v/>
      </c>
      <c r="K146" s="11" t="str">
        <f t="shared" si="36"/>
        <v/>
      </c>
      <c r="L146" s="33" t="str">
        <f t="shared" si="37"/>
        <v/>
      </c>
      <c r="M146" s="2" t="str">
        <f t="shared" si="38"/>
        <v/>
      </c>
      <c r="N146" s="2" t="str">
        <f t="shared" si="42"/>
        <v/>
      </c>
      <c r="O146" s="2" t="str">
        <f t="shared" si="42"/>
        <v/>
      </c>
      <c r="P146" s="2" t="str">
        <f t="shared" si="42"/>
        <v/>
      </c>
      <c r="Q146" s="2" t="str">
        <f t="shared" si="42"/>
        <v/>
      </c>
      <c r="R146" s="2" t="str">
        <f t="shared" si="42"/>
        <v/>
      </c>
      <c r="S146" s="2" t="str">
        <f t="shared" si="42"/>
        <v/>
      </c>
      <c r="T146" s="2" t="str">
        <f t="shared" si="42"/>
        <v/>
      </c>
      <c r="U146" s="2" t="str">
        <f t="shared" si="42"/>
        <v/>
      </c>
      <c r="V146" s="2" t="str">
        <f t="shared" si="42"/>
        <v/>
      </c>
      <c r="W146" s="2" t="str">
        <f t="shared" si="42"/>
        <v/>
      </c>
      <c r="X146" s="2" t="str">
        <f t="shared" si="42"/>
        <v/>
      </c>
      <c r="Y146" s="2" t="str">
        <f t="shared" si="42"/>
        <v/>
      </c>
      <c r="Z146" s="2" t="str">
        <f t="shared" si="42"/>
        <v/>
      </c>
      <c r="AA146" s="2" t="str">
        <f t="shared" si="42"/>
        <v/>
      </c>
      <c r="AB146" s="2" t="str">
        <f t="shared" si="42"/>
        <v/>
      </c>
      <c r="AC146" s="2" t="str">
        <f t="shared" si="39"/>
        <v/>
      </c>
      <c r="AD146" s="37">
        <v>9.8609999999999193E-4</v>
      </c>
      <c r="AE146" s="1" t="str">
        <f t="shared" si="40"/>
        <v/>
      </c>
      <c r="AF146" s="1" t="str">
        <f t="shared" si="41"/>
        <v/>
      </c>
    </row>
    <row r="147" spans="2:32" ht="24.95" customHeight="1" x14ac:dyDescent="0.25">
      <c r="B147" s="10" t="str">
        <f>IF(cad_pro!C149="","",cad_pro!C149)</f>
        <v/>
      </c>
      <c r="C147" s="11" t="str">
        <f>IF(B147="","",IFERROR(SUM(cad_cf!$D$7:$D$26)/SUM(cad_pro!$D$9:$D$508),0))</f>
        <v/>
      </c>
      <c r="D147" s="11" t="str">
        <f>IF(B147="","",IFERROR(VLOOKUP(B147,cad_pro!$C$9:$E$508,3,FALSE),0))</f>
        <v/>
      </c>
      <c r="E147" s="11" t="str">
        <f t="shared" si="31"/>
        <v/>
      </c>
      <c r="F147" s="108"/>
      <c r="G147" s="11" t="str">
        <f t="shared" si="32"/>
        <v/>
      </c>
      <c r="H147" s="11" t="str">
        <f t="shared" si="33"/>
        <v/>
      </c>
      <c r="I147" s="11" t="str">
        <f t="shared" si="34"/>
        <v/>
      </c>
      <c r="J147" s="11" t="str">
        <f t="shared" si="35"/>
        <v/>
      </c>
      <c r="K147" s="11" t="str">
        <f t="shared" si="36"/>
        <v/>
      </c>
      <c r="L147" s="33" t="str">
        <f t="shared" si="37"/>
        <v/>
      </c>
      <c r="M147" s="2" t="str">
        <f t="shared" si="38"/>
        <v/>
      </c>
      <c r="N147" s="2" t="str">
        <f t="shared" si="42"/>
        <v/>
      </c>
      <c r="O147" s="2" t="str">
        <f t="shared" si="42"/>
        <v/>
      </c>
      <c r="P147" s="2" t="str">
        <f t="shared" si="42"/>
        <v/>
      </c>
      <c r="Q147" s="2" t="str">
        <f t="shared" si="42"/>
        <v/>
      </c>
      <c r="R147" s="2" t="str">
        <f t="shared" si="42"/>
        <v/>
      </c>
      <c r="S147" s="2" t="str">
        <f t="shared" si="42"/>
        <v/>
      </c>
      <c r="T147" s="2" t="str">
        <f t="shared" si="42"/>
        <v/>
      </c>
      <c r="U147" s="2" t="str">
        <f t="shared" si="42"/>
        <v/>
      </c>
      <c r="V147" s="2" t="str">
        <f t="shared" si="42"/>
        <v/>
      </c>
      <c r="W147" s="2" t="str">
        <f t="shared" si="42"/>
        <v/>
      </c>
      <c r="X147" s="2" t="str">
        <f t="shared" si="42"/>
        <v/>
      </c>
      <c r="Y147" s="2" t="str">
        <f t="shared" si="42"/>
        <v/>
      </c>
      <c r="Z147" s="2" t="str">
        <f t="shared" si="42"/>
        <v/>
      </c>
      <c r="AA147" s="2" t="str">
        <f t="shared" si="42"/>
        <v/>
      </c>
      <c r="AB147" s="2" t="str">
        <f t="shared" si="42"/>
        <v/>
      </c>
      <c r="AC147" s="2" t="str">
        <f t="shared" si="39"/>
        <v/>
      </c>
      <c r="AD147" s="37">
        <v>9.8599999999999209E-4</v>
      </c>
      <c r="AE147" s="1" t="str">
        <f t="shared" si="40"/>
        <v/>
      </c>
      <c r="AF147" s="1" t="str">
        <f t="shared" si="41"/>
        <v/>
      </c>
    </row>
    <row r="148" spans="2:32" ht="24.95" customHeight="1" x14ac:dyDescent="0.25">
      <c r="B148" s="10" t="str">
        <f>IF(cad_pro!C150="","",cad_pro!C150)</f>
        <v/>
      </c>
      <c r="C148" s="11" t="str">
        <f>IF(B148="","",IFERROR(SUM(cad_cf!$D$7:$D$26)/SUM(cad_pro!$D$9:$D$508),0))</f>
        <v/>
      </c>
      <c r="D148" s="11" t="str">
        <f>IF(B148="","",IFERROR(VLOOKUP(B148,cad_pro!$C$9:$E$508,3,FALSE),0))</f>
        <v/>
      </c>
      <c r="E148" s="11" t="str">
        <f t="shared" si="31"/>
        <v/>
      </c>
      <c r="F148" s="108"/>
      <c r="G148" s="11" t="str">
        <f t="shared" si="32"/>
        <v/>
      </c>
      <c r="H148" s="11" t="str">
        <f t="shared" si="33"/>
        <v/>
      </c>
      <c r="I148" s="11" t="str">
        <f t="shared" si="34"/>
        <v/>
      </c>
      <c r="J148" s="11" t="str">
        <f t="shared" si="35"/>
        <v/>
      </c>
      <c r="K148" s="11" t="str">
        <f t="shared" si="36"/>
        <v/>
      </c>
      <c r="L148" s="33" t="str">
        <f t="shared" si="37"/>
        <v/>
      </c>
      <c r="M148" s="2" t="str">
        <f t="shared" si="38"/>
        <v/>
      </c>
      <c r="N148" s="2" t="str">
        <f t="shared" si="42"/>
        <v/>
      </c>
      <c r="O148" s="2" t="str">
        <f t="shared" si="42"/>
        <v/>
      </c>
      <c r="P148" s="2" t="str">
        <f t="shared" si="42"/>
        <v/>
      </c>
      <c r="Q148" s="2" t="str">
        <f t="shared" si="42"/>
        <v/>
      </c>
      <c r="R148" s="2" t="str">
        <f t="shared" si="42"/>
        <v/>
      </c>
      <c r="S148" s="2" t="str">
        <f t="shared" si="42"/>
        <v/>
      </c>
      <c r="T148" s="2" t="str">
        <f t="shared" si="42"/>
        <v/>
      </c>
      <c r="U148" s="2" t="str">
        <f t="shared" si="42"/>
        <v/>
      </c>
      <c r="V148" s="2" t="str">
        <f t="shared" si="42"/>
        <v/>
      </c>
      <c r="W148" s="2" t="str">
        <f t="shared" si="42"/>
        <v/>
      </c>
      <c r="X148" s="2" t="str">
        <f t="shared" si="42"/>
        <v/>
      </c>
      <c r="Y148" s="2" t="str">
        <f t="shared" si="42"/>
        <v/>
      </c>
      <c r="Z148" s="2" t="str">
        <f t="shared" si="42"/>
        <v/>
      </c>
      <c r="AA148" s="2" t="str">
        <f t="shared" si="42"/>
        <v/>
      </c>
      <c r="AB148" s="2" t="str">
        <f t="shared" si="42"/>
        <v/>
      </c>
      <c r="AC148" s="2" t="str">
        <f t="shared" si="39"/>
        <v/>
      </c>
      <c r="AD148" s="37">
        <v>9.8589999999999203E-4</v>
      </c>
      <c r="AE148" s="1" t="str">
        <f t="shared" si="40"/>
        <v/>
      </c>
      <c r="AF148" s="1" t="str">
        <f t="shared" si="41"/>
        <v/>
      </c>
    </row>
    <row r="149" spans="2:32" ht="24.95" customHeight="1" x14ac:dyDescent="0.25">
      <c r="B149" s="10" t="str">
        <f>IF(cad_pro!C151="","",cad_pro!C151)</f>
        <v/>
      </c>
      <c r="C149" s="11" t="str">
        <f>IF(B149="","",IFERROR(SUM(cad_cf!$D$7:$D$26)/SUM(cad_pro!$D$9:$D$508),0))</f>
        <v/>
      </c>
      <c r="D149" s="11" t="str">
        <f>IF(B149="","",IFERROR(VLOOKUP(B149,cad_pro!$C$9:$E$508,3,FALSE),0))</f>
        <v/>
      </c>
      <c r="E149" s="11" t="str">
        <f t="shared" si="31"/>
        <v/>
      </c>
      <c r="F149" s="108"/>
      <c r="G149" s="11" t="str">
        <f t="shared" si="32"/>
        <v/>
      </c>
      <c r="H149" s="11" t="str">
        <f t="shared" si="33"/>
        <v/>
      </c>
      <c r="I149" s="11" t="str">
        <f t="shared" si="34"/>
        <v/>
      </c>
      <c r="J149" s="11" t="str">
        <f t="shared" si="35"/>
        <v/>
      </c>
      <c r="K149" s="11" t="str">
        <f t="shared" si="36"/>
        <v/>
      </c>
      <c r="L149" s="33" t="str">
        <f t="shared" si="37"/>
        <v/>
      </c>
      <c r="M149" s="2" t="str">
        <f t="shared" si="38"/>
        <v/>
      </c>
      <c r="N149" s="2" t="str">
        <f t="shared" si="42"/>
        <v/>
      </c>
      <c r="O149" s="2" t="str">
        <f t="shared" si="42"/>
        <v/>
      </c>
      <c r="P149" s="2" t="str">
        <f t="shared" si="42"/>
        <v/>
      </c>
      <c r="Q149" s="2" t="str">
        <f t="shared" si="42"/>
        <v/>
      </c>
      <c r="R149" s="2" t="str">
        <f t="shared" si="42"/>
        <v/>
      </c>
      <c r="S149" s="2" t="str">
        <f t="shared" si="42"/>
        <v/>
      </c>
      <c r="T149" s="2" t="str">
        <f t="shared" si="42"/>
        <v/>
      </c>
      <c r="U149" s="2" t="str">
        <f t="shared" si="42"/>
        <v/>
      </c>
      <c r="V149" s="2" t="str">
        <f t="shared" si="42"/>
        <v/>
      </c>
      <c r="W149" s="2" t="str">
        <f t="shared" si="42"/>
        <v/>
      </c>
      <c r="X149" s="2" t="str">
        <f t="shared" si="42"/>
        <v/>
      </c>
      <c r="Y149" s="2" t="str">
        <f t="shared" si="42"/>
        <v/>
      </c>
      <c r="Z149" s="2" t="str">
        <f t="shared" si="42"/>
        <v/>
      </c>
      <c r="AA149" s="2" t="str">
        <f t="shared" si="42"/>
        <v/>
      </c>
      <c r="AB149" s="2" t="str">
        <f t="shared" si="42"/>
        <v/>
      </c>
      <c r="AC149" s="2" t="str">
        <f t="shared" si="39"/>
        <v/>
      </c>
      <c r="AD149" s="37">
        <v>9.8579999999999198E-4</v>
      </c>
      <c r="AE149" s="1" t="str">
        <f t="shared" si="40"/>
        <v/>
      </c>
      <c r="AF149" s="1" t="str">
        <f t="shared" si="41"/>
        <v/>
      </c>
    </row>
    <row r="150" spans="2:32" ht="24.95" customHeight="1" x14ac:dyDescent="0.25">
      <c r="B150" s="10" t="str">
        <f>IF(cad_pro!C152="","",cad_pro!C152)</f>
        <v/>
      </c>
      <c r="C150" s="11" t="str">
        <f>IF(B150="","",IFERROR(SUM(cad_cf!$D$7:$D$26)/SUM(cad_pro!$D$9:$D$508),0))</f>
        <v/>
      </c>
      <c r="D150" s="11" t="str">
        <f>IF(B150="","",IFERROR(VLOOKUP(B150,cad_pro!$C$9:$E$508,3,FALSE),0))</f>
        <v/>
      </c>
      <c r="E150" s="11" t="str">
        <f t="shared" si="31"/>
        <v/>
      </c>
      <c r="F150" s="108"/>
      <c r="G150" s="11" t="str">
        <f t="shared" si="32"/>
        <v/>
      </c>
      <c r="H150" s="11" t="str">
        <f t="shared" si="33"/>
        <v/>
      </c>
      <c r="I150" s="11" t="str">
        <f t="shared" si="34"/>
        <v/>
      </c>
      <c r="J150" s="11" t="str">
        <f t="shared" si="35"/>
        <v/>
      </c>
      <c r="K150" s="11" t="str">
        <f t="shared" si="36"/>
        <v/>
      </c>
      <c r="L150" s="33" t="str">
        <f t="shared" si="37"/>
        <v/>
      </c>
      <c r="M150" s="2" t="str">
        <f t="shared" si="38"/>
        <v/>
      </c>
      <c r="N150" s="2" t="str">
        <f t="shared" si="42"/>
        <v/>
      </c>
      <c r="O150" s="2" t="str">
        <f t="shared" si="42"/>
        <v/>
      </c>
      <c r="P150" s="2" t="str">
        <f t="shared" si="42"/>
        <v/>
      </c>
      <c r="Q150" s="2" t="str">
        <f t="shared" si="42"/>
        <v/>
      </c>
      <c r="R150" s="2" t="str">
        <f t="shared" si="42"/>
        <v/>
      </c>
      <c r="S150" s="2" t="str">
        <f t="shared" si="42"/>
        <v/>
      </c>
      <c r="T150" s="2" t="str">
        <f t="shared" si="42"/>
        <v/>
      </c>
      <c r="U150" s="2" t="str">
        <f t="shared" si="42"/>
        <v/>
      </c>
      <c r="V150" s="2" t="str">
        <f t="shared" si="42"/>
        <v/>
      </c>
      <c r="W150" s="2" t="str">
        <f t="shared" si="42"/>
        <v/>
      </c>
      <c r="X150" s="2" t="str">
        <f t="shared" si="42"/>
        <v/>
      </c>
      <c r="Y150" s="2" t="str">
        <f t="shared" si="42"/>
        <v/>
      </c>
      <c r="Z150" s="2" t="str">
        <f t="shared" si="42"/>
        <v/>
      </c>
      <c r="AA150" s="2" t="str">
        <f t="shared" si="42"/>
        <v/>
      </c>
      <c r="AB150" s="2" t="str">
        <f t="shared" si="42"/>
        <v/>
      </c>
      <c r="AC150" s="2" t="str">
        <f t="shared" si="39"/>
        <v/>
      </c>
      <c r="AD150" s="37">
        <v>9.8569999999999192E-4</v>
      </c>
      <c r="AE150" s="1" t="str">
        <f t="shared" si="40"/>
        <v/>
      </c>
      <c r="AF150" s="1" t="str">
        <f t="shared" si="41"/>
        <v/>
      </c>
    </row>
    <row r="151" spans="2:32" ht="24.95" customHeight="1" x14ac:dyDescent="0.25">
      <c r="B151" s="10" t="str">
        <f>IF(cad_pro!C153="","",cad_pro!C153)</f>
        <v/>
      </c>
      <c r="C151" s="11" t="str">
        <f>IF(B151="","",IFERROR(SUM(cad_cf!$D$7:$D$26)/SUM(cad_pro!$D$9:$D$508),0))</f>
        <v/>
      </c>
      <c r="D151" s="11" t="str">
        <f>IF(B151="","",IFERROR(VLOOKUP(B151,cad_pro!$C$9:$E$508,3,FALSE),0))</f>
        <v/>
      </c>
      <c r="E151" s="11" t="str">
        <f t="shared" si="31"/>
        <v/>
      </c>
      <c r="F151" s="108"/>
      <c r="G151" s="11" t="str">
        <f t="shared" si="32"/>
        <v/>
      </c>
      <c r="H151" s="11" t="str">
        <f t="shared" si="33"/>
        <v/>
      </c>
      <c r="I151" s="11" t="str">
        <f t="shared" si="34"/>
        <v/>
      </c>
      <c r="J151" s="11" t="str">
        <f t="shared" si="35"/>
        <v/>
      </c>
      <c r="K151" s="11" t="str">
        <f t="shared" si="36"/>
        <v/>
      </c>
      <c r="L151" s="33" t="str">
        <f t="shared" si="37"/>
        <v/>
      </c>
      <c r="M151" s="2" t="str">
        <f t="shared" si="38"/>
        <v/>
      </c>
      <c r="N151" s="2" t="str">
        <f t="shared" si="42"/>
        <v/>
      </c>
      <c r="O151" s="2" t="str">
        <f t="shared" si="42"/>
        <v/>
      </c>
      <c r="P151" s="2" t="str">
        <f t="shared" si="42"/>
        <v/>
      </c>
      <c r="Q151" s="2" t="str">
        <f t="shared" si="42"/>
        <v/>
      </c>
      <c r="R151" s="2" t="str">
        <f t="shared" si="42"/>
        <v/>
      </c>
      <c r="S151" s="2" t="str">
        <f t="shared" si="42"/>
        <v/>
      </c>
      <c r="T151" s="2" t="str">
        <f t="shared" si="42"/>
        <v/>
      </c>
      <c r="U151" s="2" t="str">
        <f t="shared" si="42"/>
        <v/>
      </c>
      <c r="V151" s="2" t="str">
        <f t="shared" si="42"/>
        <v/>
      </c>
      <c r="W151" s="2" t="str">
        <f t="shared" si="42"/>
        <v/>
      </c>
      <c r="X151" s="2" t="str">
        <f t="shared" si="42"/>
        <v/>
      </c>
      <c r="Y151" s="2" t="str">
        <f t="shared" si="42"/>
        <v/>
      </c>
      <c r="Z151" s="2" t="str">
        <f t="shared" si="42"/>
        <v/>
      </c>
      <c r="AA151" s="2" t="str">
        <f t="shared" si="42"/>
        <v/>
      </c>
      <c r="AB151" s="2" t="str">
        <f t="shared" si="42"/>
        <v/>
      </c>
      <c r="AC151" s="2" t="str">
        <f t="shared" si="39"/>
        <v/>
      </c>
      <c r="AD151" s="37">
        <v>9.8559999999999208E-4</v>
      </c>
      <c r="AE151" s="1" t="str">
        <f t="shared" si="40"/>
        <v/>
      </c>
      <c r="AF151" s="1" t="str">
        <f t="shared" si="41"/>
        <v/>
      </c>
    </row>
    <row r="152" spans="2:32" ht="24.95" customHeight="1" x14ac:dyDescent="0.25">
      <c r="B152" s="10" t="str">
        <f>IF(cad_pro!C154="","",cad_pro!C154)</f>
        <v/>
      </c>
      <c r="C152" s="11" t="str">
        <f>IF(B152="","",IFERROR(SUM(cad_cf!$D$7:$D$26)/SUM(cad_pro!$D$9:$D$508),0))</f>
        <v/>
      </c>
      <c r="D152" s="11" t="str">
        <f>IF(B152="","",IFERROR(VLOOKUP(B152,cad_pro!$C$9:$E$508,3,FALSE),0))</f>
        <v/>
      </c>
      <c r="E152" s="11" t="str">
        <f t="shared" si="31"/>
        <v/>
      </c>
      <c r="F152" s="108"/>
      <c r="G152" s="11" t="str">
        <f t="shared" si="32"/>
        <v/>
      </c>
      <c r="H152" s="11" t="str">
        <f t="shared" si="33"/>
        <v/>
      </c>
      <c r="I152" s="11" t="str">
        <f t="shared" si="34"/>
        <v/>
      </c>
      <c r="J152" s="11" t="str">
        <f t="shared" si="35"/>
        <v/>
      </c>
      <c r="K152" s="11" t="str">
        <f t="shared" si="36"/>
        <v/>
      </c>
      <c r="L152" s="33" t="str">
        <f t="shared" si="37"/>
        <v/>
      </c>
      <c r="M152" s="2" t="str">
        <f t="shared" si="38"/>
        <v/>
      </c>
      <c r="N152" s="2" t="str">
        <f t="shared" si="42"/>
        <v/>
      </c>
      <c r="O152" s="2" t="str">
        <f t="shared" si="42"/>
        <v/>
      </c>
      <c r="P152" s="2" t="str">
        <f t="shared" si="42"/>
        <v/>
      </c>
      <c r="Q152" s="2" t="str">
        <f t="shared" si="42"/>
        <v/>
      </c>
      <c r="R152" s="2" t="str">
        <f t="shared" si="42"/>
        <v/>
      </c>
      <c r="S152" s="2" t="str">
        <f t="shared" si="42"/>
        <v/>
      </c>
      <c r="T152" s="2" t="str">
        <f t="shared" si="42"/>
        <v/>
      </c>
      <c r="U152" s="2" t="str">
        <f t="shared" si="42"/>
        <v/>
      </c>
      <c r="V152" s="2" t="str">
        <f t="shared" si="42"/>
        <v/>
      </c>
      <c r="W152" s="2" t="str">
        <f t="shared" si="42"/>
        <v/>
      </c>
      <c r="X152" s="2" t="str">
        <f t="shared" si="42"/>
        <v/>
      </c>
      <c r="Y152" s="2" t="str">
        <f t="shared" si="42"/>
        <v/>
      </c>
      <c r="Z152" s="2" t="str">
        <f t="shared" si="42"/>
        <v/>
      </c>
      <c r="AA152" s="2" t="str">
        <f t="shared" si="42"/>
        <v/>
      </c>
      <c r="AB152" s="2" t="str">
        <f t="shared" si="42"/>
        <v/>
      </c>
      <c r="AC152" s="2" t="str">
        <f t="shared" si="39"/>
        <v/>
      </c>
      <c r="AD152" s="37">
        <v>9.8549999999999202E-4</v>
      </c>
      <c r="AE152" s="1" t="str">
        <f t="shared" si="40"/>
        <v/>
      </c>
      <c r="AF152" s="1" t="str">
        <f t="shared" si="41"/>
        <v/>
      </c>
    </row>
    <row r="153" spans="2:32" ht="24.95" customHeight="1" x14ac:dyDescent="0.25">
      <c r="B153" s="10" t="str">
        <f>IF(cad_pro!C155="","",cad_pro!C155)</f>
        <v/>
      </c>
      <c r="C153" s="11" t="str">
        <f>IF(B153="","",IFERROR(SUM(cad_cf!$D$7:$D$26)/SUM(cad_pro!$D$9:$D$508),0))</f>
        <v/>
      </c>
      <c r="D153" s="11" t="str">
        <f>IF(B153="","",IFERROR(VLOOKUP(B153,cad_pro!$C$9:$E$508,3,FALSE),0))</f>
        <v/>
      </c>
      <c r="E153" s="11" t="str">
        <f t="shared" si="31"/>
        <v/>
      </c>
      <c r="F153" s="108"/>
      <c r="G153" s="11" t="str">
        <f t="shared" si="32"/>
        <v/>
      </c>
      <c r="H153" s="11" t="str">
        <f t="shared" si="33"/>
        <v/>
      </c>
      <c r="I153" s="11" t="str">
        <f t="shared" si="34"/>
        <v/>
      </c>
      <c r="J153" s="11" t="str">
        <f t="shared" si="35"/>
        <v/>
      </c>
      <c r="K153" s="11" t="str">
        <f t="shared" si="36"/>
        <v/>
      </c>
      <c r="L153" s="33" t="str">
        <f t="shared" si="37"/>
        <v/>
      </c>
      <c r="M153" s="2" t="str">
        <f t="shared" si="38"/>
        <v/>
      </c>
      <c r="N153" s="2" t="str">
        <f t="shared" si="42"/>
        <v/>
      </c>
      <c r="O153" s="2" t="str">
        <f t="shared" si="42"/>
        <v/>
      </c>
      <c r="P153" s="2" t="str">
        <f t="shared" si="42"/>
        <v/>
      </c>
      <c r="Q153" s="2" t="str">
        <f t="shared" si="42"/>
        <v/>
      </c>
      <c r="R153" s="2" t="str">
        <f t="shared" si="42"/>
        <v/>
      </c>
      <c r="S153" s="2" t="str">
        <f t="shared" si="42"/>
        <v/>
      </c>
      <c r="T153" s="2" t="str">
        <f t="shared" si="42"/>
        <v/>
      </c>
      <c r="U153" s="2" t="str">
        <f t="shared" si="42"/>
        <v/>
      </c>
      <c r="V153" s="2" t="str">
        <f t="shared" si="42"/>
        <v/>
      </c>
      <c r="W153" s="2" t="str">
        <f t="shared" si="42"/>
        <v/>
      </c>
      <c r="X153" s="2" t="str">
        <f t="shared" si="42"/>
        <v/>
      </c>
      <c r="Y153" s="2" t="str">
        <f t="shared" si="42"/>
        <v/>
      </c>
      <c r="Z153" s="2" t="str">
        <f t="shared" si="42"/>
        <v/>
      </c>
      <c r="AA153" s="2" t="str">
        <f t="shared" si="42"/>
        <v/>
      </c>
      <c r="AB153" s="2" t="str">
        <f t="shared" si="42"/>
        <v/>
      </c>
      <c r="AC153" s="2" t="str">
        <f t="shared" si="39"/>
        <v/>
      </c>
      <c r="AD153" s="37">
        <v>9.8539999999999197E-4</v>
      </c>
      <c r="AE153" s="1" t="str">
        <f t="shared" si="40"/>
        <v/>
      </c>
      <c r="AF153" s="1" t="str">
        <f t="shared" si="41"/>
        <v/>
      </c>
    </row>
    <row r="154" spans="2:32" ht="24.95" customHeight="1" x14ac:dyDescent="0.25">
      <c r="B154" s="10" t="str">
        <f>IF(cad_pro!C156="","",cad_pro!C156)</f>
        <v/>
      </c>
      <c r="C154" s="11" t="str">
        <f>IF(B154="","",IFERROR(SUM(cad_cf!$D$7:$D$26)/SUM(cad_pro!$D$9:$D$508),0))</f>
        <v/>
      </c>
      <c r="D154" s="11" t="str">
        <f>IF(B154="","",IFERROR(VLOOKUP(B154,cad_pro!$C$9:$E$508,3,FALSE),0))</f>
        <v/>
      </c>
      <c r="E154" s="11" t="str">
        <f t="shared" si="31"/>
        <v/>
      </c>
      <c r="F154" s="108"/>
      <c r="G154" s="11" t="str">
        <f t="shared" si="32"/>
        <v/>
      </c>
      <c r="H154" s="11" t="str">
        <f t="shared" si="33"/>
        <v/>
      </c>
      <c r="I154" s="11" t="str">
        <f t="shared" si="34"/>
        <v/>
      </c>
      <c r="J154" s="11" t="str">
        <f t="shared" si="35"/>
        <v/>
      </c>
      <c r="K154" s="11" t="str">
        <f t="shared" si="36"/>
        <v/>
      </c>
      <c r="L154" s="33" t="str">
        <f t="shared" si="37"/>
        <v/>
      </c>
      <c r="M154" s="2" t="str">
        <f t="shared" si="38"/>
        <v/>
      </c>
      <c r="N154" s="2" t="str">
        <f t="shared" si="42"/>
        <v/>
      </c>
      <c r="O154" s="2" t="str">
        <f t="shared" si="42"/>
        <v/>
      </c>
      <c r="P154" s="2" t="str">
        <f t="shared" si="42"/>
        <v/>
      </c>
      <c r="Q154" s="2" t="str">
        <f t="shared" si="42"/>
        <v/>
      </c>
      <c r="R154" s="2" t="str">
        <f t="shared" si="42"/>
        <v/>
      </c>
      <c r="S154" s="2" t="str">
        <f t="shared" si="42"/>
        <v/>
      </c>
      <c r="T154" s="2" t="str">
        <f t="shared" si="42"/>
        <v/>
      </c>
      <c r="U154" s="2" t="str">
        <f t="shared" si="42"/>
        <v/>
      </c>
      <c r="V154" s="2" t="str">
        <f t="shared" si="42"/>
        <v/>
      </c>
      <c r="W154" s="2" t="str">
        <f t="shared" si="42"/>
        <v/>
      </c>
      <c r="X154" s="2" t="str">
        <f t="shared" si="42"/>
        <v/>
      </c>
      <c r="Y154" s="2" t="str">
        <f t="shared" si="42"/>
        <v/>
      </c>
      <c r="Z154" s="2" t="str">
        <f t="shared" si="42"/>
        <v/>
      </c>
      <c r="AA154" s="2" t="str">
        <f t="shared" si="42"/>
        <v/>
      </c>
      <c r="AB154" s="2" t="str">
        <f t="shared" si="42"/>
        <v/>
      </c>
      <c r="AC154" s="2" t="str">
        <f t="shared" si="39"/>
        <v/>
      </c>
      <c r="AD154" s="37">
        <v>9.8529999999999191E-4</v>
      </c>
      <c r="AE154" s="1" t="str">
        <f t="shared" si="40"/>
        <v/>
      </c>
      <c r="AF154" s="1" t="str">
        <f t="shared" si="41"/>
        <v/>
      </c>
    </row>
    <row r="155" spans="2:32" ht="24.95" customHeight="1" x14ac:dyDescent="0.25">
      <c r="B155" s="10" t="str">
        <f>IF(cad_pro!C157="","",cad_pro!C157)</f>
        <v/>
      </c>
      <c r="C155" s="11" t="str">
        <f>IF(B155="","",IFERROR(SUM(cad_cf!$D$7:$D$26)/SUM(cad_pro!$D$9:$D$508),0))</f>
        <v/>
      </c>
      <c r="D155" s="11" t="str">
        <f>IF(B155="","",IFERROR(VLOOKUP(B155,cad_pro!$C$9:$E$508,3,FALSE),0))</f>
        <v/>
      </c>
      <c r="E155" s="11" t="str">
        <f t="shared" si="31"/>
        <v/>
      </c>
      <c r="F155" s="108"/>
      <c r="G155" s="11" t="str">
        <f t="shared" si="32"/>
        <v/>
      </c>
      <c r="H155" s="11" t="str">
        <f t="shared" si="33"/>
        <v/>
      </c>
      <c r="I155" s="11" t="str">
        <f t="shared" si="34"/>
        <v/>
      </c>
      <c r="J155" s="11" t="str">
        <f t="shared" si="35"/>
        <v/>
      </c>
      <c r="K155" s="11" t="str">
        <f t="shared" si="36"/>
        <v/>
      </c>
      <c r="L155" s="33" t="str">
        <f t="shared" si="37"/>
        <v/>
      </c>
      <c r="M155" s="2" t="str">
        <f t="shared" si="38"/>
        <v/>
      </c>
      <c r="N155" s="2" t="str">
        <f t="shared" si="42"/>
        <v/>
      </c>
      <c r="O155" s="2" t="str">
        <f t="shared" si="42"/>
        <v/>
      </c>
      <c r="P155" s="2" t="str">
        <f t="shared" si="42"/>
        <v/>
      </c>
      <c r="Q155" s="2" t="str">
        <f t="shared" si="42"/>
        <v/>
      </c>
      <c r="R155" s="2" t="str">
        <f t="shared" si="42"/>
        <v/>
      </c>
      <c r="S155" s="2" t="str">
        <f t="shared" si="42"/>
        <v/>
      </c>
      <c r="T155" s="2" t="str">
        <f t="shared" si="42"/>
        <v/>
      </c>
      <c r="U155" s="2" t="str">
        <f t="shared" si="42"/>
        <v/>
      </c>
      <c r="V155" s="2" t="str">
        <f t="shared" si="42"/>
        <v/>
      </c>
      <c r="W155" s="2" t="str">
        <f t="shared" si="42"/>
        <v/>
      </c>
      <c r="X155" s="2" t="str">
        <f t="shared" si="42"/>
        <v/>
      </c>
      <c r="Y155" s="2" t="str">
        <f t="shared" si="42"/>
        <v/>
      </c>
      <c r="Z155" s="2" t="str">
        <f t="shared" si="42"/>
        <v/>
      </c>
      <c r="AA155" s="2" t="str">
        <f t="shared" si="42"/>
        <v/>
      </c>
      <c r="AB155" s="2" t="str">
        <f t="shared" si="42"/>
        <v/>
      </c>
      <c r="AC155" s="2" t="str">
        <f t="shared" si="39"/>
        <v/>
      </c>
      <c r="AD155" s="37">
        <v>9.8519999999999207E-4</v>
      </c>
      <c r="AE155" s="1" t="str">
        <f t="shared" si="40"/>
        <v/>
      </c>
      <c r="AF155" s="1" t="str">
        <f t="shared" si="41"/>
        <v/>
      </c>
    </row>
    <row r="156" spans="2:32" ht="24.95" customHeight="1" x14ac:dyDescent="0.25">
      <c r="B156" s="10" t="str">
        <f>IF(cad_pro!C158="","",cad_pro!C158)</f>
        <v/>
      </c>
      <c r="C156" s="11" t="str">
        <f>IF(B156="","",IFERROR(SUM(cad_cf!$D$7:$D$26)/SUM(cad_pro!$D$9:$D$508),0))</f>
        <v/>
      </c>
      <c r="D156" s="11" t="str">
        <f>IF(B156="","",IFERROR(VLOOKUP(B156,cad_pro!$C$9:$E$508,3,FALSE),0))</f>
        <v/>
      </c>
      <c r="E156" s="11" t="str">
        <f t="shared" si="31"/>
        <v/>
      </c>
      <c r="F156" s="108"/>
      <c r="G156" s="11" t="str">
        <f t="shared" si="32"/>
        <v/>
      </c>
      <c r="H156" s="11" t="str">
        <f t="shared" si="33"/>
        <v/>
      </c>
      <c r="I156" s="11" t="str">
        <f t="shared" si="34"/>
        <v/>
      </c>
      <c r="J156" s="11" t="str">
        <f t="shared" si="35"/>
        <v/>
      </c>
      <c r="K156" s="11" t="str">
        <f t="shared" si="36"/>
        <v/>
      </c>
      <c r="L156" s="33" t="str">
        <f t="shared" si="37"/>
        <v/>
      </c>
      <c r="M156" s="2" t="str">
        <f t="shared" si="38"/>
        <v/>
      </c>
      <c r="N156" s="2" t="str">
        <f t="shared" si="42"/>
        <v/>
      </c>
      <c r="O156" s="2" t="str">
        <f t="shared" si="42"/>
        <v/>
      </c>
      <c r="P156" s="2" t="str">
        <f t="shared" si="42"/>
        <v/>
      </c>
      <c r="Q156" s="2" t="str">
        <f t="shared" si="42"/>
        <v/>
      </c>
      <c r="R156" s="2" t="str">
        <f t="shared" si="42"/>
        <v/>
      </c>
      <c r="S156" s="2" t="str">
        <f t="shared" si="42"/>
        <v/>
      </c>
      <c r="T156" s="2" t="str">
        <f t="shared" si="42"/>
        <v/>
      </c>
      <c r="U156" s="2" t="str">
        <f t="shared" si="42"/>
        <v/>
      </c>
      <c r="V156" s="2" t="str">
        <f t="shared" si="42"/>
        <v/>
      </c>
      <c r="W156" s="2" t="str">
        <f t="shared" si="42"/>
        <v/>
      </c>
      <c r="X156" s="2" t="str">
        <f t="shared" si="42"/>
        <v/>
      </c>
      <c r="Y156" s="2" t="str">
        <f t="shared" si="42"/>
        <v/>
      </c>
      <c r="Z156" s="2" t="str">
        <f t="shared" si="42"/>
        <v/>
      </c>
      <c r="AA156" s="2" t="str">
        <f t="shared" si="42"/>
        <v/>
      </c>
      <c r="AB156" s="2" t="str">
        <f t="shared" si="42"/>
        <v/>
      </c>
      <c r="AC156" s="2" t="str">
        <f t="shared" si="39"/>
        <v/>
      </c>
      <c r="AD156" s="37">
        <v>9.8509999999999202E-4</v>
      </c>
      <c r="AE156" s="1" t="str">
        <f t="shared" si="40"/>
        <v/>
      </c>
      <c r="AF156" s="1" t="str">
        <f t="shared" si="41"/>
        <v/>
      </c>
    </row>
    <row r="157" spans="2:32" ht="24.95" customHeight="1" x14ac:dyDescent="0.25">
      <c r="B157" s="10" t="str">
        <f>IF(cad_pro!C159="","",cad_pro!C159)</f>
        <v/>
      </c>
      <c r="C157" s="11" t="str">
        <f>IF(B157="","",IFERROR(SUM(cad_cf!$D$7:$D$26)/SUM(cad_pro!$D$9:$D$508),0))</f>
        <v/>
      </c>
      <c r="D157" s="11" t="str">
        <f>IF(B157="","",IFERROR(VLOOKUP(B157,cad_pro!$C$9:$E$508,3,FALSE),0))</f>
        <v/>
      </c>
      <c r="E157" s="11" t="str">
        <f t="shared" si="31"/>
        <v/>
      </c>
      <c r="F157" s="108"/>
      <c r="G157" s="11" t="str">
        <f t="shared" si="32"/>
        <v/>
      </c>
      <c r="H157" s="11" t="str">
        <f t="shared" si="33"/>
        <v/>
      </c>
      <c r="I157" s="11" t="str">
        <f t="shared" si="34"/>
        <v/>
      </c>
      <c r="J157" s="11" t="str">
        <f t="shared" si="35"/>
        <v/>
      </c>
      <c r="K157" s="11" t="str">
        <f t="shared" si="36"/>
        <v/>
      </c>
      <c r="L157" s="33" t="str">
        <f t="shared" si="37"/>
        <v/>
      </c>
      <c r="M157" s="2" t="str">
        <f t="shared" si="38"/>
        <v/>
      </c>
      <c r="N157" s="2" t="str">
        <f t="shared" si="42"/>
        <v/>
      </c>
      <c r="O157" s="2" t="str">
        <f t="shared" si="42"/>
        <v/>
      </c>
      <c r="P157" s="2" t="str">
        <f t="shared" si="42"/>
        <v/>
      </c>
      <c r="Q157" s="2" t="str">
        <f t="shared" si="42"/>
        <v/>
      </c>
      <c r="R157" s="2" t="str">
        <f t="shared" si="42"/>
        <v/>
      </c>
      <c r="S157" s="2" t="str">
        <f t="shared" si="42"/>
        <v/>
      </c>
      <c r="T157" s="2" t="str">
        <f t="shared" si="42"/>
        <v/>
      </c>
      <c r="U157" s="2" t="str">
        <f t="shared" si="42"/>
        <v/>
      </c>
      <c r="V157" s="2" t="str">
        <f t="shared" si="42"/>
        <v/>
      </c>
      <c r="W157" s="2" t="str">
        <f t="shared" si="42"/>
        <v/>
      </c>
      <c r="X157" s="2" t="str">
        <f t="shared" si="42"/>
        <v/>
      </c>
      <c r="Y157" s="2" t="str">
        <f t="shared" si="42"/>
        <v/>
      </c>
      <c r="Z157" s="2" t="str">
        <f t="shared" si="42"/>
        <v/>
      </c>
      <c r="AA157" s="2" t="str">
        <f t="shared" si="42"/>
        <v/>
      </c>
      <c r="AB157" s="2" t="str">
        <f t="shared" si="42"/>
        <v/>
      </c>
      <c r="AC157" s="2" t="str">
        <f t="shared" si="39"/>
        <v/>
      </c>
      <c r="AD157" s="37">
        <v>9.8499999999999196E-4</v>
      </c>
      <c r="AE157" s="1" t="str">
        <f t="shared" si="40"/>
        <v/>
      </c>
      <c r="AF157" s="1" t="str">
        <f t="shared" si="41"/>
        <v/>
      </c>
    </row>
    <row r="158" spans="2:32" ht="24.95" customHeight="1" x14ac:dyDescent="0.25">
      <c r="B158" s="10" t="str">
        <f>IF(cad_pro!C160="","",cad_pro!C160)</f>
        <v/>
      </c>
      <c r="C158" s="11" t="str">
        <f>IF(B158="","",IFERROR(SUM(cad_cf!$D$7:$D$26)/SUM(cad_pro!$D$9:$D$508),0))</f>
        <v/>
      </c>
      <c r="D158" s="11" t="str">
        <f>IF(B158="","",IFERROR(VLOOKUP(B158,cad_pro!$C$9:$E$508,3,FALSE),0))</f>
        <v/>
      </c>
      <c r="E158" s="11" t="str">
        <f t="shared" si="31"/>
        <v/>
      </c>
      <c r="F158" s="108"/>
      <c r="G158" s="11" t="str">
        <f t="shared" si="32"/>
        <v/>
      </c>
      <c r="H158" s="11" t="str">
        <f t="shared" si="33"/>
        <v/>
      </c>
      <c r="I158" s="11" t="str">
        <f t="shared" si="34"/>
        <v/>
      </c>
      <c r="J158" s="11" t="str">
        <f t="shared" si="35"/>
        <v/>
      </c>
      <c r="K158" s="11" t="str">
        <f t="shared" si="36"/>
        <v/>
      </c>
      <c r="L158" s="33" t="str">
        <f t="shared" si="37"/>
        <v/>
      </c>
      <c r="M158" s="2" t="str">
        <f t="shared" si="38"/>
        <v/>
      </c>
      <c r="N158" s="2" t="str">
        <f t="shared" ref="N158:AB174" si="43">IF($B158="","",IFERROR($G158*N$6,0))</f>
        <v/>
      </c>
      <c r="O158" s="2" t="str">
        <f t="shared" si="43"/>
        <v/>
      </c>
      <c r="P158" s="2" t="str">
        <f t="shared" si="43"/>
        <v/>
      </c>
      <c r="Q158" s="2" t="str">
        <f t="shared" si="43"/>
        <v/>
      </c>
      <c r="R158" s="2" t="str">
        <f t="shared" si="43"/>
        <v/>
      </c>
      <c r="S158" s="2" t="str">
        <f t="shared" si="43"/>
        <v/>
      </c>
      <c r="T158" s="2" t="str">
        <f t="shared" si="43"/>
        <v/>
      </c>
      <c r="U158" s="2" t="str">
        <f t="shared" si="43"/>
        <v/>
      </c>
      <c r="V158" s="2" t="str">
        <f t="shared" si="43"/>
        <v/>
      </c>
      <c r="W158" s="2" t="str">
        <f t="shared" si="43"/>
        <v/>
      </c>
      <c r="X158" s="2" t="str">
        <f t="shared" si="43"/>
        <v/>
      </c>
      <c r="Y158" s="2" t="str">
        <f t="shared" si="43"/>
        <v/>
      </c>
      <c r="Z158" s="2" t="str">
        <f t="shared" si="43"/>
        <v/>
      </c>
      <c r="AA158" s="2" t="str">
        <f t="shared" si="43"/>
        <v/>
      </c>
      <c r="AB158" s="2" t="str">
        <f t="shared" si="43"/>
        <v/>
      </c>
      <c r="AC158" s="2" t="str">
        <f t="shared" si="39"/>
        <v/>
      </c>
      <c r="AD158" s="37">
        <v>9.8489999999999103E-4</v>
      </c>
      <c r="AE158" s="1" t="str">
        <f t="shared" si="40"/>
        <v/>
      </c>
      <c r="AF158" s="1" t="str">
        <f t="shared" si="41"/>
        <v/>
      </c>
    </row>
    <row r="159" spans="2:32" ht="24.95" customHeight="1" x14ac:dyDescent="0.25">
      <c r="B159" s="10" t="str">
        <f>IF(cad_pro!C161="","",cad_pro!C161)</f>
        <v/>
      </c>
      <c r="C159" s="11" t="str">
        <f>IF(B159="","",IFERROR(SUM(cad_cf!$D$7:$D$26)/SUM(cad_pro!$D$9:$D$508),0))</f>
        <v/>
      </c>
      <c r="D159" s="11" t="str">
        <f>IF(B159="","",IFERROR(VLOOKUP(B159,cad_pro!$C$9:$E$508,3,FALSE),0))</f>
        <v/>
      </c>
      <c r="E159" s="11" t="str">
        <f t="shared" si="31"/>
        <v/>
      </c>
      <c r="F159" s="108"/>
      <c r="G159" s="11" t="str">
        <f t="shared" si="32"/>
        <v/>
      </c>
      <c r="H159" s="11" t="str">
        <f t="shared" si="33"/>
        <v/>
      </c>
      <c r="I159" s="11" t="str">
        <f t="shared" si="34"/>
        <v/>
      </c>
      <c r="J159" s="11" t="str">
        <f t="shared" si="35"/>
        <v/>
      </c>
      <c r="K159" s="11" t="str">
        <f t="shared" si="36"/>
        <v/>
      </c>
      <c r="L159" s="33" t="str">
        <f t="shared" si="37"/>
        <v/>
      </c>
      <c r="M159" s="2" t="str">
        <f t="shared" si="38"/>
        <v/>
      </c>
      <c r="N159" s="2" t="str">
        <f t="shared" si="43"/>
        <v/>
      </c>
      <c r="O159" s="2" t="str">
        <f t="shared" si="43"/>
        <v/>
      </c>
      <c r="P159" s="2" t="str">
        <f t="shared" si="43"/>
        <v/>
      </c>
      <c r="Q159" s="2" t="str">
        <f t="shared" si="43"/>
        <v/>
      </c>
      <c r="R159" s="2" t="str">
        <f t="shared" si="43"/>
        <v/>
      </c>
      <c r="S159" s="2" t="str">
        <f t="shared" si="43"/>
        <v/>
      </c>
      <c r="T159" s="2" t="str">
        <f t="shared" si="43"/>
        <v/>
      </c>
      <c r="U159" s="2" t="str">
        <f t="shared" si="43"/>
        <v/>
      </c>
      <c r="V159" s="2" t="str">
        <f t="shared" si="43"/>
        <v/>
      </c>
      <c r="W159" s="2" t="str">
        <f t="shared" si="43"/>
        <v/>
      </c>
      <c r="X159" s="2" t="str">
        <f t="shared" si="43"/>
        <v/>
      </c>
      <c r="Y159" s="2" t="str">
        <f t="shared" si="43"/>
        <v/>
      </c>
      <c r="Z159" s="2" t="str">
        <f t="shared" si="43"/>
        <v/>
      </c>
      <c r="AA159" s="2" t="str">
        <f t="shared" si="43"/>
        <v/>
      </c>
      <c r="AB159" s="2" t="str">
        <f t="shared" si="43"/>
        <v/>
      </c>
      <c r="AC159" s="2" t="str">
        <f t="shared" si="39"/>
        <v/>
      </c>
      <c r="AD159" s="37">
        <v>9.8479999999999098E-4</v>
      </c>
      <c r="AE159" s="1" t="str">
        <f t="shared" si="40"/>
        <v/>
      </c>
      <c r="AF159" s="1" t="str">
        <f t="shared" si="41"/>
        <v/>
      </c>
    </row>
    <row r="160" spans="2:32" ht="24.95" customHeight="1" x14ac:dyDescent="0.25">
      <c r="B160" s="10" t="str">
        <f>IF(cad_pro!C162="","",cad_pro!C162)</f>
        <v/>
      </c>
      <c r="C160" s="11" t="str">
        <f>IF(B160="","",IFERROR(SUM(cad_cf!$D$7:$D$26)/SUM(cad_pro!$D$9:$D$508),0))</f>
        <v/>
      </c>
      <c r="D160" s="11" t="str">
        <f>IF(B160="","",IFERROR(VLOOKUP(B160,cad_pro!$C$9:$E$508,3,FALSE),0))</f>
        <v/>
      </c>
      <c r="E160" s="11" t="str">
        <f t="shared" si="31"/>
        <v/>
      </c>
      <c r="F160" s="108"/>
      <c r="G160" s="11" t="str">
        <f t="shared" si="32"/>
        <v/>
      </c>
      <c r="H160" s="11" t="str">
        <f t="shared" si="33"/>
        <v/>
      </c>
      <c r="I160" s="11" t="str">
        <f t="shared" si="34"/>
        <v/>
      </c>
      <c r="J160" s="11" t="str">
        <f t="shared" si="35"/>
        <v/>
      </c>
      <c r="K160" s="11" t="str">
        <f t="shared" si="36"/>
        <v/>
      </c>
      <c r="L160" s="33" t="str">
        <f t="shared" si="37"/>
        <v/>
      </c>
      <c r="M160" s="2" t="str">
        <f t="shared" si="38"/>
        <v/>
      </c>
      <c r="N160" s="2" t="str">
        <f t="shared" si="43"/>
        <v/>
      </c>
      <c r="O160" s="2" t="str">
        <f t="shared" si="43"/>
        <v/>
      </c>
      <c r="P160" s="2" t="str">
        <f t="shared" si="43"/>
        <v/>
      </c>
      <c r="Q160" s="2" t="str">
        <f t="shared" si="43"/>
        <v/>
      </c>
      <c r="R160" s="2" t="str">
        <f t="shared" si="43"/>
        <v/>
      </c>
      <c r="S160" s="2" t="str">
        <f t="shared" si="43"/>
        <v/>
      </c>
      <c r="T160" s="2" t="str">
        <f t="shared" si="43"/>
        <v/>
      </c>
      <c r="U160" s="2" t="str">
        <f t="shared" si="43"/>
        <v/>
      </c>
      <c r="V160" s="2" t="str">
        <f t="shared" si="43"/>
        <v/>
      </c>
      <c r="W160" s="2" t="str">
        <f t="shared" si="43"/>
        <v/>
      </c>
      <c r="X160" s="2" t="str">
        <f t="shared" si="43"/>
        <v/>
      </c>
      <c r="Y160" s="2" t="str">
        <f t="shared" si="43"/>
        <v/>
      </c>
      <c r="Z160" s="2" t="str">
        <f t="shared" si="43"/>
        <v/>
      </c>
      <c r="AA160" s="2" t="str">
        <f t="shared" si="43"/>
        <v/>
      </c>
      <c r="AB160" s="2" t="str">
        <f t="shared" si="43"/>
        <v/>
      </c>
      <c r="AC160" s="2" t="str">
        <f t="shared" si="39"/>
        <v/>
      </c>
      <c r="AD160" s="37">
        <v>9.8469999999999092E-4</v>
      </c>
      <c r="AE160" s="1" t="str">
        <f t="shared" si="40"/>
        <v/>
      </c>
      <c r="AF160" s="1" t="str">
        <f t="shared" si="41"/>
        <v/>
      </c>
    </row>
    <row r="161" spans="2:32" ht="24.95" customHeight="1" x14ac:dyDescent="0.25">
      <c r="B161" s="10" t="str">
        <f>IF(cad_pro!C163="","",cad_pro!C163)</f>
        <v/>
      </c>
      <c r="C161" s="11" t="str">
        <f>IF(B161="","",IFERROR(SUM(cad_cf!$D$7:$D$26)/SUM(cad_pro!$D$9:$D$508),0))</f>
        <v/>
      </c>
      <c r="D161" s="11" t="str">
        <f>IF(B161="","",IFERROR(VLOOKUP(B161,cad_pro!$C$9:$E$508,3,FALSE),0))</f>
        <v/>
      </c>
      <c r="E161" s="11" t="str">
        <f t="shared" si="31"/>
        <v/>
      </c>
      <c r="F161" s="108"/>
      <c r="G161" s="11" t="str">
        <f t="shared" si="32"/>
        <v/>
      </c>
      <c r="H161" s="11" t="str">
        <f t="shared" si="33"/>
        <v/>
      </c>
      <c r="I161" s="11" t="str">
        <f t="shared" si="34"/>
        <v/>
      </c>
      <c r="J161" s="11" t="str">
        <f t="shared" si="35"/>
        <v/>
      </c>
      <c r="K161" s="11" t="str">
        <f t="shared" si="36"/>
        <v/>
      </c>
      <c r="L161" s="33" t="str">
        <f t="shared" si="37"/>
        <v/>
      </c>
      <c r="M161" s="2" t="str">
        <f t="shared" si="38"/>
        <v/>
      </c>
      <c r="N161" s="2" t="str">
        <f t="shared" si="43"/>
        <v/>
      </c>
      <c r="O161" s="2" t="str">
        <f t="shared" si="43"/>
        <v/>
      </c>
      <c r="P161" s="2" t="str">
        <f t="shared" si="43"/>
        <v/>
      </c>
      <c r="Q161" s="2" t="str">
        <f t="shared" si="43"/>
        <v/>
      </c>
      <c r="R161" s="2" t="str">
        <f t="shared" si="43"/>
        <v/>
      </c>
      <c r="S161" s="2" t="str">
        <f t="shared" si="43"/>
        <v/>
      </c>
      <c r="T161" s="2" t="str">
        <f t="shared" si="43"/>
        <v/>
      </c>
      <c r="U161" s="2" t="str">
        <f t="shared" si="43"/>
        <v/>
      </c>
      <c r="V161" s="2" t="str">
        <f t="shared" si="43"/>
        <v/>
      </c>
      <c r="W161" s="2" t="str">
        <f t="shared" si="43"/>
        <v/>
      </c>
      <c r="X161" s="2" t="str">
        <f t="shared" si="43"/>
        <v/>
      </c>
      <c r="Y161" s="2" t="str">
        <f t="shared" si="43"/>
        <v/>
      </c>
      <c r="Z161" s="2" t="str">
        <f t="shared" si="43"/>
        <v/>
      </c>
      <c r="AA161" s="2" t="str">
        <f t="shared" si="43"/>
        <v/>
      </c>
      <c r="AB161" s="2" t="str">
        <f t="shared" si="43"/>
        <v/>
      </c>
      <c r="AC161" s="2" t="str">
        <f t="shared" si="39"/>
        <v/>
      </c>
      <c r="AD161" s="37">
        <v>9.8459999999999108E-4</v>
      </c>
      <c r="AE161" s="1" t="str">
        <f t="shared" si="40"/>
        <v/>
      </c>
      <c r="AF161" s="1" t="str">
        <f t="shared" si="41"/>
        <v/>
      </c>
    </row>
    <row r="162" spans="2:32" ht="24.95" customHeight="1" x14ac:dyDescent="0.25">
      <c r="B162" s="10" t="str">
        <f>IF(cad_pro!C164="","",cad_pro!C164)</f>
        <v/>
      </c>
      <c r="C162" s="11" t="str">
        <f>IF(B162="","",IFERROR(SUM(cad_cf!$D$7:$D$26)/SUM(cad_pro!$D$9:$D$508),0))</f>
        <v/>
      </c>
      <c r="D162" s="11" t="str">
        <f>IF(B162="","",IFERROR(VLOOKUP(B162,cad_pro!$C$9:$E$508,3,FALSE),0))</f>
        <v/>
      </c>
      <c r="E162" s="11" t="str">
        <f t="shared" si="31"/>
        <v/>
      </c>
      <c r="F162" s="108"/>
      <c r="G162" s="11" t="str">
        <f t="shared" si="32"/>
        <v/>
      </c>
      <c r="H162" s="11" t="str">
        <f t="shared" si="33"/>
        <v/>
      </c>
      <c r="I162" s="11" t="str">
        <f t="shared" si="34"/>
        <v/>
      </c>
      <c r="J162" s="11" t="str">
        <f t="shared" si="35"/>
        <v/>
      </c>
      <c r="K162" s="11" t="str">
        <f t="shared" si="36"/>
        <v/>
      </c>
      <c r="L162" s="33" t="str">
        <f t="shared" si="37"/>
        <v/>
      </c>
      <c r="M162" s="2" t="str">
        <f t="shared" si="38"/>
        <v/>
      </c>
      <c r="N162" s="2" t="str">
        <f t="shared" si="43"/>
        <v/>
      </c>
      <c r="O162" s="2" t="str">
        <f t="shared" si="43"/>
        <v/>
      </c>
      <c r="P162" s="2" t="str">
        <f t="shared" si="43"/>
        <v/>
      </c>
      <c r="Q162" s="2" t="str">
        <f t="shared" si="43"/>
        <v/>
      </c>
      <c r="R162" s="2" t="str">
        <f t="shared" si="43"/>
        <v/>
      </c>
      <c r="S162" s="2" t="str">
        <f t="shared" si="43"/>
        <v/>
      </c>
      <c r="T162" s="2" t="str">
        <f t="shared" si="43"/>
        <v/>
      </c>
      <c r="U162" s="2" t="str">
        <f t="shared" si="43"/>
        <v/>
      </c>
      <c r="V162" s="2" t="str">
        <f t="shared" si="43"/>
        <v/>
      </c>
      <c r="W162" s="2" t="str">
        <f t="shared" si="43"/>
        <v/>
      </c>
      <c r="X162" s="2" t="str">
        <f t="shared" si="43"/>
        <v/>
      </c>
      <c r="Y162" s="2" t="str">
        <f t="shared" si="43"/>
        <v/>
      </c>
      <c r="Z162" s="2" t="str">
        <f t="shared" si="43"/>
        <v/>
      </c>
      <c r="AA162" s="2" t="str">
        <f t="shared" si="43"/>
        <v/>
      </c>
      <c r="AB162" s="2" t="str">
        <f t="shared" si="43"/>
        <v/>
      </c>
      <c r="AC162" s="2" t="str">
        <f t="shared" si="39"/>
        <v/>
      </c>
      <c r="AD162" s="37">
        <v>9.8449999999999102E-4</v>
      </c>
      <c r="AE162" s="1" t="str">
        <f t="shared" si="40"/>
        <v/>
      </c>
      <c r="AF162" s="1" t="str">
        <f t="shared" si="41"/>
        <v/>
      </c>
    </row>
    <row r="163" spans="2:32" ht="24.95" customHeight="1" x14ac:dyDescent="0.25">
      <c r="B163" s="10" t="str">
        <f>IF(cad_pro!C165="","",cad_pro!C165)</f>
        <v/>
      </c>
      <c r="C163" s="11" t="str">
        <f>IF(B163="","",IFERROR(SUM(cad_cf!$D$7:$D$26)/SUM(cad_pro!$D$9:$D$508),0))</f>
        <v/>
      </c>
      <c r="D163" s="11" t="str">
        <f>IF(B163="","",IFERROR(VLOOKUP(B163,cad_pro!$C$9:$E$508,3,FALSE),0))</f>
        <v/>
      </c>
      <c r="E163" s="11" t="str">
        <f t="shared" si="31"/>
        <v/>
      </c>
      <c r="F163" s="108"/>
      <c r="G163" s="11" t="str">
        <f t="shared" si="32"/>
        <v/>
      </c>
      <c r="H163" s="11" t="str">
        <f t="shared" si="33"/>
        <v/>
      </c>
      <c r="I163" s="11" t="str">
        <f t="shared" si="34"/>
        <v/>
      </c>
      <c r="J163" s="11" t="str">
        <f t="shared" si="35"/>
        <v/>
      </c>
      <c r="K163" s="11" t="str">
        <f t="shared" si="36"/>
        <v/>
      </c>
      <c r="L163" s="33" t="str">
        <f t="shared" si="37"/>
        <v/>
      </c>
      <c r="M163" s="2" t="str">
        <f t="shared" si="38"/>
        <v/>
      </c>
      <c r="N163" s="2" t="str">
        <f t="shared" si="43"/>
        <v/>
      </c>
      <c r="O163" s="2" t="str">
        <f t="shared" si="43"/>
        <v/>
      </c>
      <c r="P163" s="2" t="str">
        <f t="shared" si="43"/>
        <v/>
      </c>
      <c r="Q163" s="2" t="str">
        <f t="shared" si="43"/>
        <v/>
      </c>
      <c r="R163" s="2" t="str">
        <f t="shared" si="43"/>
        <v/>
      </c>
      <c r="S163" s="2" t="str">
        <f t="shared" si="43"/>
        <v/>
      </c>
      <c r="T163" s="2" t="str">
        <f t="shared" si="43"/>
        <v/>
      </c>
      <c r="U163" s="2" t="str">
        <f t="shared" si="43"/>
        <v/>
      </c>
      <c r="V163" s="2" t="str">
        <f t="shared" si="43"/>
        <v/>
      </c>
      <c r="W163" s="2" t="str">
        <f t="shared" si="43"/>
        <v/>
      </c>
      <c r="X163" s="2" t="str">
        <f t="shared" si="43"/>
        <v/>
      </c>
      <c r="Y163" s="2" t="str">
        <f t="shared" si="43"/>
        <v/>
      </c>
      <c r="Z163" s="2" t="str">
        <f t="shared" si="43"/>
        <v/>
      </c>
      <c r="AA163" s="2" t="str">
        <f t="shared" si="43"/>
        <v/>
      </c>
      <c r="AB163" s="2" t="str">
        <f t="shared" si="43"/>
        <v/>
      </c>
      <c r="AC163" s="2" t="str">
        <f t="shared" si="39"/>
        <v/>
      </c>
      <c r="AD163" s="37">
        <v>9.8439999999999097E-4</v>
      </c>
      <c r="AE163" s="1" t="str">
        <f t="shared" si="40"/>
        <v/>
      </c>
      <c r="AF163" s="1" t="str">
        <f t="shared" si="41"/>
        <v/>
      </c>
    </row>
    <row r="164" spans="2:32" ht="24.95" customHeight="1" x14ac:dyDescent="0.25">
      <c r="B164" s="10" t="str">
        <f>IF(cad_pro!C166="","",cad_pro!C166)</f>
        <v/>
      </c>
      <c r="C164" s="11" t="str">
        <f>IF(B164="","",IFERROR(SUM(cad_cf!$D$7:$D$26)/SUM(cad_pro!$D$9:$D$508),0))</f>
        <v/>
      </c>
      <c r="D164" s="11" t="str">
        <f>IF(B164="","",IFERROR(VLOOKUP(B164,cad_pro!$C$9:$E$508,3,FALSE),0))</f>
        <v/>
      </c>
      <c r="E164" s="11" t="str">
        <f t="shared" si="31"/>
        <v/>
      </c>
      <c r="F164" s="108"/>
      <c r="G164" s="11" t="str">
        <f t="shared" si="32"/>
        <v/>
      </c>
      <c r="H164" s="11" t="str">
        <f t="shared" si="33"/>
        <v/>
      </c>
      <c r="I164" s="11" t="str">
        <f t="shared" si="34"/>
        <v/>
      </c>
      <c r="J164" s="11" t="str">
        <f t="shared" si="35"/>
        <v/>
      </c>
      <c r="K164" s="11" t="str">
        <f t="shared" si="36"/>
        <v/>
      </c>
      <c r="L164" s="33" t="str">
        <f t="shared" si="37"/>
        <v/>
      </c>
      <c r="M164" s="2" t="str">
        <f t="shared" si="38"/>
        <v/>
      </c>
      <c r="N164" s="2" t="str">
        <f t="shared" si="43"/>
        <v/>
      </c>
      <c r="O164" s="2" t="str">
        <f t="shared" si="43"/>
        <v/>
      </c>
      <c r="P164" s="2" t="str">
        <f t="shared" si="43"/>
        <v/>
      </c>
      <c r="Q164" s="2" t="str">
        <f t="shared" si="43"/>
        <v/>
      </c>
      <c r="R164" s="2" t="str">
        <f t="shared" si="43"/>
        <v/>
      </c>
      <c r="S164" s="2" t="str">
        <f t="shared" si="43"/>
        <v/>
      </c>
      <c r="T164" s="2" t="str">
        <f t="shared" si="43"/>
        <v/>
      </c>
      <c r="U164" s="2" t="str">
        <f t="shared" si="43"/>
        <v/>
      </c>
      <c r="V164" s="2" t="str">
        <f t="shared" si="43"/>
        <v/>
      </c>
      <c r="W164" s="2" t="str">
        <f t="shared" si="43"/>
        <v/>
      </c>
      <c r="X164" s="2" t="str">
        <f t="shared" si="43"/>
        <v/>
      </c>
      <c r="Y164" s="2" t="str">
        <f t="shared" si="43"/>
        <v/>
      </c>
      <c r="Z164" s="2" t="str">
        <f t="shared" si="43"/>
        <v/>
      </c>
      <c r="AA164" s="2" t="str">
        <f t="shared" si="43"/>
        <v/>
      </c>
      <c r="AB164" s="2" t="str">
        <f t="shared" si="43"/>
        <v/>
      </c>
      <c r="AC164" s="2" t="str">
        <f t="shared" si="39"/>
        <v/>
      </c>
      <c r="AD164" s="37">
        <v>9.8429999999999091E-4</v>
      </c>
      <c r="AE164" s="1" t="str">
        <f t="shared" si="40"/>
        <v/>
      </c>
      <c r="AF164" s="1" t="str">
        <f t="shared" si="41"/>
        <v/>
      </c>
    </row>
    <row r="165" spans="2:32" ht="24.95" customHeight="1" x14ac:dyDescent="0.25">
      <c r="B165" s="10" t="str">
        <f>IF(cad_pro!C167="","",cad_pro!C167)</f>
        <v/>
      </c>
      <c r="C165" s="11" t="str">
        <f>IF(B165="","",IFERROR(SUM(cad_cf!$D$7:$D$26)/SUM(cad_pro!$D$9:$D$508),0))</f>
        <v/>
      </c>
      <c r="D165" s="11" t="str">
        <f>IF(B165="","",IFERROR(VLOOKUP(B165,cad_pro!$C$9:$E$508,3,FALSE),0))</f>
        <v/>
      </c>
      <c r="E165" s="11" t="str">
        <f t="shared" si="31"/>
        <v/>
      </c>
      <c r="F165" s="108"/>
      <c r="G165" s="11" t="str">
        <f t="shared" si="32"/>
        <v/>
      </c>
      <c r="H165" s="11" t="str">
        <f t="shared" si="33"/>
        <v/>
      </c>
      <c r="I165" s="11" t="str">
        <f t="shared" si="34"/>
        <v/>
      </c>
      <c r="J165" s="11" t="str">
        <f t="shared" si="35"/>
        <v/>
      </c>
      <c r="K165" s="11" t="str">
        <f t="shared" si="36"/>
        <v/>
      </c>
      <c r="L165" s="33" t="str">
        <f t="shared" si="37"/>
        <v/>
      </c>
      <c r="M165" s="2" t="str">
        <f t="shared" si="38"/>
        <v/>
      </c>
      <c r="N165" s="2" t="str">
        <f t="shared" si="43"/>
        <v/>
      </c>
      <c r="O165" s="2" t="str">
        <f t="shared" si="43"/>
        <v/>
      </c>
      <c r="P165" s="2" t="str">
        <f t="shared" si="43"/>
        <v/>
      </c>
      <c r="Q165" s="2" t="str">
        <f t="shared" si="43"/>
        <v/>
      </c>
      <c r="R165" s="2" t="str">
        <f t="shared" si="43"/>
        <v/>
      </c>
      <c r="S165" s="2" t="str">
        <f t="shared" si="43"/>
        <v/>
      </c>
      <c r="T165" s="2" t="str">
        <f t="shared" si="43"/>
        <v/>
      </c>
      <c r="U165" s="2" t="str">
        <f t="shared" si="43"/>
        <v/>
      </c>
      <c r="V165" s="2" t="str">
        <f t="shared" si="43"/>
        <v/>
      </c>
      <c r="W165" s="2" t="str">
        <f t="shared" si="43"/>
        <v/>
      </c>
      <c r="X165" s="2" t="str">
        <f t="shared" si="43"/>
        <v/>
      </c>
      <c r="Y165" s="2" t="str">
        <f t="shared" si="43"/>
        <v/>
      </c>
      <c r="Z165" s="2" t="str">
        <f t="shared" si="43"/>
        <v/>
      </c>
      <c r="AA165" s="2" t="str">
        <f t="shared" si="43"/>
        <v/>
      </c>
      <c r="AB165" s="2" t="str">
        <f t="shared" si="43"/>
        <v/>
      </c>
      <c r="AC165" s="2" t="str">
        <f t="shared" si="39"/>
        <v/>
      </c>
      <c r="AD165" s="37">
        <v>9.8419999999999107E-4</v>
      </c>
      <c r="AE165" s="1" t="str">
        <f t="shared" si="40"/>
        <v/>
      </c>
      <c r="AF165" s="1" t="str">
        <f t="shared" si="41"/>
        <v/>
      </c>
    </row>
    <row r="166" spans="2:32" ht="24.95" customHeight="1" x14ac:dyDescent="0.25">
      <c r="B166" s="10" t="str">
        <f>IF(cad_pro!C168="","",cad_pro!C168)</f>
        <v/>
      </c>
      <c r="C166" s="11" t="str">
        <f>IF(B166="","",IFERROR(SUM(cad_cf!$D$7:$D$26)/SUM(cad_pro!$D$9:$D$508),0))</f>
        <v/>
      </c>
      <c r="D166" s="11" t="str">
        <f>IF(B166="","",IFERROR(VLOOKUP(B166,cad_pro!$C$9:$E$508,3,FALSE),0))</f>
        <v/>
      </c>
      <c r="E166" s="11" t="str">
        <f t="shared" si="31"/>
        <v/>
      </c>
      <c r="F166" s="108"/>
      <c r="G166" s="11" t="str">
        <f t="shared" si="32"/>
        <v/>
      </c>
      <c r="H166" s="11" t="str">
        <f t="shared" si="33"/>
        <v/>
      </c>
      <c r="I166" s="11" t="str">
        <f t="shared" si="34"/>
        <v/>
      </c>
      <c r="J166" s="11" t="str">
        <f t="shared" si="35"/>
        <v/>
      </c>
      <c r="K166" s="11" t="str">
        <f t="shared" si="36"/>
        <v/>
      </c>
      <c r="L166" s="33" t="str">
        <f t="shared" si="37"/>
        <v/>
      </c>
      <c r="M166" s="2" t="str">
        <f t="shared" si="38"/>
        <v/>
      </c>
      <c r="N166" s="2" t="str">
        <f t="shared" si="43"/>
        <v/>
      </c>
      <c r="O166" s="2" t="str">
        <f t="shared" si="43"/>
        <v/>
      </c>
      <c r="P166" s="2" t="str">
        <f t="shared" si="43"/>
        <v/>
      </c>
      <c r="Q166" s="2" t="str">
        <f t="shared" si="43"/>
        <v/>
      </c>
      <c r="R166" s="2" t="str">
        <f t="shared" si="43"/>
        <v/>
      </c>
      <c r="S166" s="2" t="str">
        <f t="shared" si="43"/>
        <v/>
      </c>
      <c r="T166" s="2" t="str">
        <f t="shared" si="43"/>
        <v/>
      </c>
      <c r="U166" s="2" t="str">
        <f t="shared" si="43"/>
        <v/>
      </c>
      <c r="V166" s="2" t="str">
        <f t="shared" si="43"/>
        <v/>
      </c>
      <c r="W166" s="2" t="str">
        <f t="shared" si="43"/>
        <v/>
      </c>
      <c r="X166" s="2" t="str">
        <f t="shared" si="43"/>
        <v/>
      </c>
      <c r="Y166" s="2" t="str">
        <f t="shared" si="43"/>
        <v/>
      </c>
      <c r="Z166" s="2" t="str">
        <f t="shared" si="43"/>
        <v/>
      </c>
      <c r="AA166" s="2" t="str">
        <f t="shared" si="43"/>
        <v/>
      </c>
      <c r="AB166" s="2" t="str">
        <f t="shared" si="43"/>
        <v/>
      </c>
      <c r="AC166" s="2" t="str">
        <f t="shared" si="39"/>
        <v/>
      </c>
      <c r="AD166" s="37">
        <v>9.8409999999999101E-4</v>
      </c>
      <c r="AE166" s="1" t="str">
        <f t="shared" si="40"/>
        <v/>
      </c>
      <c r="AF166" s="1" t="str">
        <f t="shared" si="41"/>
        <v/>
      </c>
    </row>
    <row r="167" spans="2:32" ht="24.95" customHeight="1" x14ac:dyDescent="0.25">
      <c r="B167" s="10" t="str">
        <f>IF(cad_pro!C169="","",cad_pro!C169)</f>
        <v/>
      </c>
      <c r="C167" s="11" t="str">
        <f>IF(B167="","",IFERROR(SUM(cad_cf!$D$7:$D$26)/SUM(cad_pro!$D$9:$D$508),0))</f>
        <v/>
      </c>
      <c r="D167" s="11" t="str">
        <f>IF(B167="","",IFERROR(VLOOKUP(B167,cad_pro!$C$9:$E$508,3,FALSE),0))</f>
        <v/>
      </c>
      <c r="E167" s="11" t="str">
        <f t="shared" si="31"/>
        <v/>
      </c>
      <c r="F167" s="108"/>
      <c r="G167" s="11" t="str">
        <f t="shared" si="32"/>
        <v/>
      </c>
      <c r="H167" s="11" t="str">
        <f t="shared" si="33"/>
        <v/>
      </c>
      <c r="I167" s="11" t="str">
        <f t="shared" si="34"/>
        <v/>
      </c>
      <c r="J167" s="11" t="str">
        <f t="shared" si="35"/>
        <v/>
      </c>
      <c r="K167" s="11" t="str">
        <f t="shared" si="36"/>
        <v/>
      </c>
      <c r="L167" s="33" t="str">
        <f t="shared" si="37"/>
        <v/>
      </c>
      <c r="M167" s="2" t="str">
        <f t="shared" si="38"/>
        <v/>
      </c>
      <c r="N167" s="2" t="str">
        <f t="shared" si="43"/>
        <v/>
      </c>
      <c r="O167" s="2" t="str">
        <f t="shared" si="43"/>
        <v/>
      </c>
      <c r="P167" s="2" t="str">
        <f t="shared" si="43"/>
        <v/>
      </c>
      <c r="Q167" s="2" t="str">
        <f t="shared" si="43"/>
        <v/>
      </c>
      <c r="R167" s="2" t="str">
        <f t="shared" si="43"/>
        <v/>
      </c>
      <c r="S167" s="2" t="str">
        <f t="shared" si="43"/>
        <v/>
      </c>
      <c r="T167" s="2" t="str">
        <f t="shared" si="43"/>
        <v/>
      </c>
      <c r="U167" s="2" t="str">
        <f t="shared" si="43"/>
        <v/>
      </c>
      <c r="V167" s="2" t="str">
        <f t="shared" si="43"/>
        <v/>
      </c>
      <c r="W167" s="2" t="str">
        <f t="shared" si="43"/>
        <v/>
      </c>
      <c r="X167" s="2" t="str">
        <f t="shared" si="43"/>
        <v/>
      </c>
      <c r="Y167" s="2" t="str">
        <f t="shared" si="43"/>
        <v/>
      </c>
      <c r="Z167" s="2" t="str">
        <f t="shared" si="43"/>
        <v/>
      </c>
      <c r="AA167" s="2" t="str">
        <f t="shared" si="43"/>
        <v/>
      </c>
      <c r="AB167" s="2" t="str">
        <f t="shared" si="43"/>
        <v/>
      </c>
      <c r="AC167" s="2" t="str">
        <f t="shared" si="39"/>
        <v/>
      </c>
      <c r="AD167" s="37">
        <v>9.8399999999999096E-4</v>
      </c>
      <c r="AE167" s="1" t="str">
        <f t="shared" si="40"/>
        <v/>
      </c>
      <c r="AF167" s="1" t="str">
        <f t="shared" si="41"/>
        <v/>
      </c>
    </row>
    <row r="168" spans="2:32" ht="24.95" customHeight="1" x14ac:dyDescent="0.25">
      <c r="B168" s="10" t="str">
        <f>IF(cad_pro!C170="","",cad_pro!C170)</f>
        <v/>
      </c>
      <c r="C168" s="11" t="str">
        <f>IF(B168="","",IFERROR(SUM(cad_cf!$D$7:$D$26)/SUM(cad_pro!$D$9:$D$508),0))</f>
        <v/>
      </c>
      <c r="D168" s="11" t="str">
        <f>IF(B168="","",IFERROR(VLOOKUP(B168,cad_pro!$C$9:$E$508,3,FALSE),0))</f>
        <v/>
      </c>
      <c r="E168" s="11" t="str">
        <f t="shared" si="31"/>
        <v/>
      </c>
      <c r="F168" s="108"/>
      <c r="G168" s="11" t="str">
        <f t="shared" si="32"/>
        <v/>
      </c>
      <c r="H168" s="11" t="str">
        <f t="shared" si="33"/>
        <v/>
      </c>
      <c r="I168" s="11" t="str">
        <f t="shared" si="34"/>
        <v/>
      </c>
      <c r="J168" s="11" t="str">
        <f t="shared" si="35"/>
        <v/>
      </c>
      <c r="K168" s="11" t="str">
        <f t="shared" si="36"/>
        <v/>
      </c>
      <c r="L168" s="33" t="str">
        <f t="shared" si="37"/>
        <v/>
      </c>
      <c r="M168" s="2" t="str">
        <f t="shared" si="38"/>
        <v/>
      </c>
      <c r="N168" s="2" t="str">
        <f t="shared" si="43"/>
        <v/>
      </c>
      <c r="O168" s="2" t="str">
        <f t="shared" si="43"/>
        <v/>
      </c>
      <c r="P168" s="2" t="str">
        <f t="shared" si="43"/>
        <v/>
      </c>
      <c r="Q168" s="2" t="str">
        <f t="shared" si="43"/>
        <v/>
      </c>
      <c r="R168" s="2" t="str">
        <f t="shared" si="43"/>
        <v/>
      </c>
      <c r="S168" s="2" t="str">
        <f t="shared" si="43"/>
        <v/>
      </c>
      <c r="T168" s="2" t="str">
        <f t="shared" si="43"/>
        <v/>
      </c>
      <c r="U168" s="2" t="str">
        <f t="shared" si="43"/>
        <v/>
      </c>
      <c r="V168" s="2" t="str">
        <f t="shared" si="43"/>
        <v/>
      </c>
      <c r="W168" s="2" t="str">
        <f t="shared" si="43"/>
        <v/>
      </c>
      <c r="X168" s="2" t="str">
        <f t="shared" si="43"/>
        <v/>
      </c>
      <c r="Y168" s="2" t="str">
        <f t="shared" si="43"/>
        <v/>
      </c>
      <c r="Z168" s="2" t="str">
        <f t="shared" si="43"/>
        <v/>
      </c>
      <c r="AA168" s="2" t="str">
        <f t="shared" si="43"/>
        <v/>
      </c>
      <c r="AB168" s="2" t="str">
        <f t="shared" si="43"/>
        <v/>
      </c>
      <c r="AC168" s="2" t="str">
        <f t="shared" si="39"/>
        <v/>
      </c>
      <c r="AD168" s="37">
        <v>9.838999999999909E-4</v>
      </c>
      <c r="AE168" s="1" t="str">
        <f t="shared" si="40"/>
        <v/>
      </c>
      <c r="AF168" s="1" t="str">
        <f t="shared" si="41"/>
        <v/>
      </c>
    </row>
    <row r="169" spans="2:32" ht="24.95" customHeight="1" x14ac:dyDescent="0.25">
      <c r="B169" s="10" t="str">
        <f>IF(cad_pro!C171="","",cad_pro!C171)</f>
        <v/>
      </c>
      <c r="C169" s="11" t="str">
        <f>IF(B169="","",IFERROR(SUM(cad_cf!$D$7:$D$26)/SUM(cad_pro!$D$9:$D$508),0))</f>
        <v/>
      </c>
      <c r="D169" s="11" t="str">
        <f>IF(B169="","",IFERROR(VLOOKUP(B169,cad_pro!$C$9:$E$508,3,FALSE),0))</f>
        <v/>
      </c>
      <c r="E169" s="11" t="str">
        <f t="shared" si="31"/>
        <v/>
      </c>
      <c r="F169" s="108"/>
      <c r="G169" s="11" t="str">
        <f t="shared" si="32"/>
        <v/>
      </c>
      <c r="H169" s="11" t="str">
        <f t="shared" si="33"/>
        <v/>
      </c>
      <c r="I169" s="11" t="str">
        <f t="shared" si="34"/>
        <v/>
      </c>
      <c r="J169" s="11" t="str">
        <f t="shared" si="35"/>
        <v/>
      </c>
      <c r="K169" s="11" t="str">
        <f t="shared" si="36"/>
        <v/>
      </c>
      <c r="L169" s="33" t="str">
        <f t="shared" si="37"/>
        <v/>
      </c>
      <c r="M169" s="2" t="str">
        <f t="shared" si="38"/>
        <v/>
      </c>
      <c r="N169" s="2" t="str">
        <f t="shared" si="43"/>
        <v/>
      </c>
      <c r="O169" s="2" t="str">
        <f t="shared" si="43"/>
        <v/>
      </c>
      <c r="P169" s="2" t="str">
        <f t="shared" si="43"/>
        <v/>
      </c>
      <c r="Q169" s="2" t="str">
        <f t="shared" si="43"/>
        <v/>
      </c>
      <c r="R169" s="2" t="str">
        <f t="shared" si="43"/>
        <v/>
      </c>
      <c r="S169" s="2" t="str">
        <f t="shared" si="43"/>
        <v/>
      </c>
      <c r="T169" s="2" t="str">
        <f t="shared" si="43"/>
        <v/>
      </c>
      <c r="U169" s="2" t="str">
        <f t="shared" si="43"/>
        <v/>
      </c>
      <c r="V169" s="2" t="str">
        <f t="shared" si="43"/>
        <v/>
      </c>
      <c r="W169" s="2" t="str">
        <f t="shared" si="43"/>
        <v/>
      </c>
      <c r="X169" s="2" t="str">
        <f t="shared" si="43"/>
        <v/>
      </c>
      <c r="Y169" s="2" t="str">
        <f t="shared" si="43"/>
        <v/>
      </c>
      <c r="Z169" s="2" t="str">
        <f t="shared" si="43"/>
        <v/>
      </c>
      <c r="AA169" s="2" t="str">
        <f t="shared" si="43"/>
        <v/>
      </c>
      <c r="AB169" s="2" t="str">
        <f t="shared" si="43"/>
        <v/>
      </c>
      <c r="AC169" s="2" t="str">
        <f t="shared" si="39"/>
        <v/>
      </c>
      <c r="AD169" s="37">
        <v>9.8379999999999106E-4</v>
      </c>
      <c r="AE169" s="1" t="str">
        <f t="shared" si="40"/>
        <v/>
      </c>
      <c r="AF169" s="1" t="str">
        <f t="shared" si="41"/>
        <v/>
      </c>
    </row>
    <row r="170" spans="2:32" ht="24.95" customHeight="1" x14ac:dyDescent="0.25">
      <c r="B170" s="10" t="str">
        <f>IF(cad_pro!C172="","",cad_pro!C172)</f>
        <v/>
      </c>
      <c r="C170" s="11" t="str">
        <f>IF(B170="","",IFERROR(SUM(cad_cf!$D$7:$D$26)/SUM(cad_pro!$D$9:$D$508),0))</f>
        <v/>
      </c>
      <c r="D170" s="11" t="str">
        <f>IF(B170="","",IFERROR(VLOOKUP(B170,cad_pro!$C$9:$E$508,3,FALSE),0))</f>
        <v/>
      </c>
      <c r="E170" s="11" t="str">
        <f t="shared" si="31"/>
        <v/>
      </c>
      <c r="F170" s="108"/>
      <c r="G170" s="11" t="str">
        <f t="shared" si="32"/>
        <v/>
      </c>
      <c r="H170" s="11" t="str">
        <f t="shared" si="33"/>
        <v/>
      </c>
      <c r="I170" s="11" t="str">
        <f t="shared" si="34"/>
        <v/>
      </c>
      <c r="J170" s="11" t="str">
        <f t="shared" si="35"/>
        <v/>
      </c>
      <c r="K170" s="11" t="str">
        <f t="shared" si="36"/>
        <v/>
      </c>
      <c r="L170" s="33" t="str">
        <f t="shared" si="37"/>
        <v/>
      </c>
      <c r="M170" s="2" t="str">
        <f t="shared" si="38"/>
        <v/>
      </c>
      <c r="N170" s="2" t="str">
        <f t="shared" si="43"/>
        <v/>
      </c>
      <c r="O170" s="2" t="str">
        <f t="shared" si="43"/>
        <v/>
      </c>
      <c r="P170" s="2" t="str">
        <f t="shared" si="43"/>
        <v/>
      </c>
      <c r="Q170" s="2" t="str">
        <f t="shared" si="43"/>
        <v/>
      </c>
      <c r="R170" s="2" t="str">
        <f t="shared" si="43"/>
        <v/>
      </c>
      <c r="S170" s="2" t="str">
        <f t="shared" si="43"/>
        <v/>
      </c>
      <c r="T170" s="2" t="str">
        <f t="shared" si="43"/>
        <v/>
      </c>
      <c r="U170" s="2" t="str">
        <f t="shared" si="43"/>
        <v/>
      </c>
      <c r="V170" s="2" t="str">
        <f t="shared" si="43"/>
        <v/>
      </c>
      <c r="W170" s="2" t="str">
        <f t="shared" si="43"/>
        <v/>
      </c>
      <c r="X170" s="2" t="str">
        <f t="shared" si="43"/>
        <v/>
      </c>
      <c r="Y170" s="2" t="str">
        <f t="shared" si="43"/>
        <v/>
      </c>
      <c r="Z170" s="2" t="str">
        <f t="shared" si="43"/>
        <v/>
      </c>
      <c r="AA170" s="2" t="str">
        <f t="shared" si="43"/>
        <v/>
      </c>
      <c r="AB170" s="2" t="str">
        <f t="shared" si="43"/>
        <v/>
      </c>
      <c r="AC170" s="2" t="str">
        <f t="shared" si="39"/>
        <v/>
      </c>
      <c r="AD170" s="37">
        <v>9.8369999999999101E-4</v>
      </c>
      <c r="AE170" s="1" t="str">
        <f t="shared" si="40"/>
        <v/>
      </c>
      <c r="AF170" s="1" t="str">
        <f t="shared" si="41"/>
        <v/>
      </c>
    </row>
    <row r="171" spans="2:32" ht="24.95" customHeight="1" x14ac:dyDescent="0.25">
      <c r="B171" s="10" t="str">
        <f>IF(cad_pro!C173="","",cad_pro!C173)</f>
        <v/>
      </c>
      <c r="C171" s="11" t="str">
        <f>IF(B171="","",IFERROR(SUM(cad_cf!$D$7:$D$26)/SUM(cad_pro!$D$9:$D$508),0))</f>
        <v/>
      </c>
      <c r="D171" s="11" t="str">
        <f>IF(B171="","",IFERROR(VLOOKUP(B171,cad_pro!$C$9:$E$508,3,FALSE),0))</f>
        <v/>
      </c>
      <c r="E171" s="11" t="str">
        <f t="shared" si="31"/>
        <v/>
      </c>
      <c r="F171" s="108"/>
      <c r="G171" s="11" t="str">
        <f t="shared" si="32"/>
        <v/>
      </c>
      <c r="H171" s="11" t="str">
        <f t="shared" si="33"/>
        <v/>
      </c>
      <c r="I171" s="11" t="str">
        <f t="shared" si="34"/>
        <v/>
      </c>
      <c r="J171" s="11" t="str">
        <f t="shared" si="35"/>
        <v/>
      </c>
      <c r="K171" s="11" t="str">
        <f t="shared" si="36"/>
        <v/>
      </c>
      <c r="L171" s="33" t="str">
        <f t="shared" si="37"/>
        <v/>
      </c>
      <c r="M171" s="2" t="str">
        <f t="shared" si="38"/>
        <v/>
      </c>
      <c r="N171" s="2" t="str">
        <f t="shared" si="43"/>
        <v/>
      </c>
      <c r="O171" s="2" t="str">
        <f t="shared" si="43"/>
        <v/>
      </c>
      <c r="P171" s="2" t="str">
        <f t="shared" si="43"/>
        <v/>
      </c>
      <c r="Q171" s="2" t="str">
        <f t="shared" si="43"/>
        <v/>
      </c>
      <c r="R171" s="2" t="str">
        <f t="shared" si="43"/>
        <v/>
      </c>
      <c r="S171" s="2" t="str">
        <f t="shared" si="43"/>
        <v/>
      </c>
      <c r="T171" s="2" t="str">
        <f t="shared" si="43"/>
        <v/>
      </c>
      <c r="U171" s="2" t="str">
        <f t="shared" si="43"/>
        <v/>
      </c>
      <c r="V171" s="2" t="str">
        <f t="shared" si="43"/>
        <v/>
      </c>
      <c r="W171" s="2" t="str">
        <f t="shared" si="43"/>
        <v/>
      </c>
      <c r="X171" s="2" t="str">
        <f t="shared" si="43"/>
        <v/>
      </c>
      <c r="Y171" s="2" t="str">
        <f t="shared" si="43"/>
        <v/>
      </c>
      <c r="Z171" s="2" t="str">
        <f t="shared" si="43"/>
        <v/>
      </c>
      <c r="AA171" s="2" t="str">
        <f t="shared" si="43"/>
        <v/>
      </c>
      <c r="AB171" s="2" t="str">
        <f t="shared" si="43"/>
        <v/>
      </c>
      <c r="AC171" s="2" t="str">
        <f t="shared" si="39"/>
        <v/>
      </c>
      <c r="AD171" s="37">
        <v>9.8359999999999095E-4</v>
      </c>
      <c r="AE171" s="1" t="str">
        <f t="shared" si="40"/>
        <v/>
      </c>
      <c r="AF171" s="1" t="str">
        <f t="shared" si="41"/>
        <v/>
      </c>
    </row>
    <row r="172" spans="2:32" ht="24.95" customHeight="1" x14ac:dyDescent="0.25">
      <c r="B172" s="10" t="str">
        <f>IF(cad_pro!C174="","",cad_pro!C174)</f>
        <v/>
      </c>
      <c r="C172" s="11" t="str">
        <f>IF(B172="","",IFERROR(SUM(cad_cf!$D$7:$D$26)/SUM(cad_pro!$D$9:$D$508),0))</f>
        <v/>
      </c>
      <c r="D172" s="11" t="str">
        <f>IF(B172="","",IFERROR(VLOOKUP(B172,cad_pro!$C$9:$E$508,3,FALSE),0))</f>
        <v/>
      </c>
      <c r="E172" s="11" t="str">
        <f t="shared" si="31"/>
        <v/>
      </c>
      <c r="F172" s="108"/>
      <c r="G172" s="11" t="str">
        <f t="shared" si="32"/>
        <v/>
      </c>
      <c r="H172" s="11" t="str">
        <f t="shared" si="33"/>
        <v/>
      </c>
      <c r="I172" s="11" t="str">
        <f t="shared" si="34"/>
        <v/>
      </c>
      <c r="J172" s="11" t="str">
        <f t="shared" si="35"/>
        <v/>
      </c>
      <c r="K172" s="11" t="str">
        <f t="shared" si="36"/>
        <v/>
      </c>
      <c r="L172" s="33" t="str">
        <f t="shared" si="37"/>
        <v/>
      </c>
      <c r="M172" s="2" t="str">
        <f t="shared" si="38"/>
        <v/>
      </c>
      <c r="N172" s="2" t="str">
        <f t="shared" si="43"/>
        <v/>
      </c>
      <c r="O172" s="2" t="str">
        <f t="shared" si="43"/>
        <v/>
      </c>
      <c r="P172" s="2" t="str">
        <f t="shared" si="43"/>
        <v/>
      </c>
      <c r="Q172" s="2" t="str">
        <f t="shared" si="43"/>
        <v/>
      </c>
      <c r="R172" s="2" t="str">
        <f t="shared" si="43"/>
        <v/>
      </c>
      <c r="S172" s="2" t="str">
        <f t="shared" si="43"/>
        <v/>
      </c>
      <c r="T172" s="2" t="str">
        <f t="shared" si="43"/>
        <v/>
      </c>
      <c r="U172" s="2" t="str">
        <f t="shared" si="43"/>
        <v/>
      </c>
      <c r="V172" s="2" t="str">
        <f t="shared" si="43"/>
        <v/>
      </c>
      <c r="W172" s="2" t="str">
        <f t="shared" si="43"/>
        <v/>
      </c>
      <c r="X172" s="2" t="str">
        <f t="shared" si="43"/>
        <v/>
      </c>
      <c r="Y172" s="2" t="str">
        <f t="shared" si="43"/>
        <v/>
      </c>
      <c r="Z172" s="2" t="str">
        <f t="shared" si="43"/>
        <v/>
      </c>
      <c r="AA172" s="2" t="str">
        <f t="shared" si="43"/>
        <v/>
      </c>
      <c r="AB172" s="2" t="str">
        <f t="shared" si="43"/>
        <v/>
      </c>
      <c r="AC172" s="2" t="str">
        <f t="shared" si="39"/>
        <v/>
      </c>
      <c r="AD172" s="37">
        <v>9.8349999999999089E-4</v>
      </c>
      <c r="AE172" s="1" t="str">
        <f t="shared" si="40"/>
        <v/>
      </c>
      <c r="AF172" s="1" t="str">
        <f t="shared" si="41"/>
        <v/>
      </c>
    </row>
    <row r="173" spans="2:32" ht="24.95" customHeight="1" x14ac:dyDescent="0.25">
      <c r="B173" s="10" t="str">
        <f>IF(cad_pro!C175="","",cad_pro!C175)</f>
        <v/>
      </c>
      <c r="C173" s="11" t="str">
        <f>IF(B173="","",IFERROR(SUM(cad_cf!$D$7:$D$26)/SUM(cad_pro!$D$9:$D$508),0))</f>
        <v/>
      </c>
      <c r="D173" s="11" t="str">
        <f>IF(B173="","",IFERROR(VLOOKUP(B173,cad_pro!$C$9:$E$508,3,FALSE),0))</f>
        <v/>
      </c>
      <c r="E173" s="11" t="str">
        <f t="shared" si="31"/>
        <v/>
      </c>
      <c r="F173" s="108"/>
      <c r="G173" s="11" t="str">
        <f t="shared" si="32"/>
        <v/>
      </c>
      <c r="H173" s="11" t="str">
        <f t="shared" si="33"/>
        <v/>
      </c>
      <c r="I173" s="11" t="str">
        <f t="shared" si="34"/>
        <v/>
      </c>
      <c r="J173" s="11" t="str">
        <f t="shared" si="35"/>
        <v/>
      </c>
      <c r="K173" s="11" t="str">
        <f t="shared" si="36"/>
        <v/>
      </c>
      <c r="L173" s="33" t="str">
        <f t="shared" si="37"/>
        <v/>
      </c>
      <c r="M173" s="2" t="str">
        <f t="shared" si="38"/>
        <v/>
      </c>
      <c r="N173" s="2" t="str">
        <f t="shared" si="43"/>
        <v/>
      </c>
      <c r="O173" s="2" t="str">
        <f t="shared" si="43"/>
        <v/>
      </c>
      <c r="P173" s="2" t="str">
        <f t="shared" si="43"/>
        <v/>
      </c>
      <c r="Q173" s="2" t="str">
        <f t="shared" si="43"/>
        <v/>
      </c>
      <c r="R173" s="2" t="str">
        <f t="shared" si="43"/>
        <v/>
      </c>
      <c r="S173" s="2" t="str">
        <f t="shared" si="43"/>
        <v/>
      </c>
      <c r="T173" s="2" t="str">
        <f t="shared" si="43"/>
        <v/>
      </c>
      <c r="U173" s="2" t="str">
        <f t="shared" si="43"/>
        <v/>
      </c>
      <c r="V173" s="2" t="str">
        <f t="shared" si="43"/>
        <v/>
      </c>
      <c r="W173" s="2" t="str">
        <f t="shared" si="43"/>
        <v/>
      </c>
      <c r="X173" s="2" t="str">
        <f t="shared" si="43"/>
        <v/>
      </c>
      <c r="Y173" s="2" t="str">
        <f t="shared" si="43"/>
        <v/>
      </c>
      <c r="Z173" s="2" t="str">
        <f t="shared" si="43"/>
        <v/>
      </c>
      <c r="AA173" s="2" t="str">
        <f t="shared" si="43"/>
        <v/>
      </c>
      <c r="AB173" s="2" t="str">
        <f t="shared" si="43"/>
        <v/>
      </c>
      <c r="AC173" s="2" t="str">
        <f t="shared" si="39"/>
        <v/>
      </c>
      <c r="AD173" s="37">
        <v>9.8339999999999105E-4</v>
      </c>
      <c r="AE173" s="1" t="str">
        <f t="shared" si="40"/>
        <v/>
      </c>
      <c r="AF173" s="1" t="str">
        <f t="shared" si="41"/>
        <v/>
      </c>
    </row>
    <row r="174" spans="2:32" ht="24.95" customHeight="1" x14ac:dyDescent="0.25">
      <c r="B174" s="10" t="str">
        <f>IF(cad_pro!C176="","",cad_pro!C176)</f>
        <v/>
      </c>
      <c r="C174" s="11" t="str">
        <f>IF(B174="","",IFERROR(SUM(cad_cf!$D$7:$D$26)/SUM(cad_pro!$D$9:$D$508),0))</f>
        <v/>
      </c>
      <c r="D174" s="11" t="str">
        <f>IF(B174="","",IFERROR(VLOOKUP(B174,cad_pro!$C$9:$E$508,3,FALSE),0))</f>
        <v/>
      </c>
      <c r="E174" s="11" t="str">
        <f t="shared" si="31"/>
        <v/>
      </c>
      <c r="F174" s="108"/>
      <c r="G174" s="11" t="str">
        <f t="shared" si="32"/>
        <v/>
      </c>
      <c r="H174" s="11" t="str">
        <f t="shared" si="33"/>
        <v/>
      </c>
      <c r="I174" s="11" t="str">
        <f t="shared" si="34"/>
        <v/>
      </c>
      <c r="J174" s="11" t="str">
        <f t="shared" si="35"/>
        <v/>
      </c>
      <c r="K174" s="11" t="str">
        <f t="shared" si="36"/>
        <v/>
      </c>
      <c r="L174" s="33" t="str">
        <f t="shared" si="37"/>
        <v/>
      </c>
      <c r="M174" s="2" t="str">
        <f t="shared" si="38"/>
        <v/>
      </c>
      <c r="N174" s="2" t="str">
        <f t="shared" si="43"/>
        <v/>
      </c>
      <c r="O174" s="2" t="str">
        <f t="shared" si="43"/>
        <v/>
      </c>
      <c r="P174" s="2" t="str">
        <f t="shared" si="43"/>
        <v/>
      </c>
      <c r="Q174" s="2" t="str">
        <f t="shared" si="43"/>
        <v/>
      </c>
      <c r="R174" s="2" t="str">
        <f t="shared" si="43"/>
        <v/>
      </c>
      <c r="S174" s="2" t="str">
        <f t="shared" si="43"/>
        <v/>
      </c>
      <c r="T174" s="2" t="str">
        <f t="shared" si="43"/>
        <v/>
      </c>
      <c r="U174" s="2" t="str">
        <f t="shared" si="43"/>
        <v/>
      </c>
      <c r="V174" s="2" t="str">
        <f t="shared" si="43"/>
        <v/>
      </c>
      <c r="W174" s="2" t="str">
        <f t="shared" si="43"/>
        <v/>
      </c>
      <c r="X174" s="2" t="str">
        <f t="shared" si="43"/>
        <v/>
      </c>
      <c r="Y174" s="2" t="str">
        <f t="shared" si="43"/>
        <v/>
      </c>
      <c r="Z174" s="2" t="str">
        <f t="shared" si="43"/>
        <v/>
      </c>
      <c r="AA174" s="2" t="str">
        <f t="shared" si="43"/>
        <v/>
      </c>
      <c r="AB174" s="2" t="str">
        <f t="shared" si="43"/>
        <v/>
      </c>
      <c r="AC174" s="2" t="str">
        <f t="shared" si="39"/>
        <v/>
      </c>
      <c r="AD174" s="37">
        <v>9.83299999999991E-4</v>
      </c>
      <c r="AE174" s="1" t="str">
        <f t="shared" si="40"/>
        <v/>
      </c>
      <c r="AF174" s="1" t="str">
        <f t="shared" si="41"/>
        <v/>
      </c>
    </row>
    <row r="175" spans="2:32" ht="24.95" customHeight="1" x14ac:dyDescent="0.25">
      <c r="B175" s="10" t="str">
        <f>IF(cad_pro!C177="","",cad_pro!C177)</f>
        <v/>
      </c>
      <c r="C175" s="11" t="str">
        <f>IF(B175="","",IFERROR(SUM(cad_cf!$D$7:$D$26)/SUM(cad_pro!$D$9:$D$508),0))</f>
        <v/>
      </c>
      <c r="D175" s="11" t="str">
        <f>IF(B175="","",IFERROR(VLOOKUP(B175,cad_pro!$C$9:$E$508,3,FALSE),0))</f>
        <v/>
      </c>
      <c r="E175" s="11" t="str">
        <f t="shared" si="31"/>
        <v/>
      </c>
      <c r="F175" s="108"/>
      <c r="G175" s="11" t="str">
        <f t="shared" si="32"/>
        <v/>
      </c>
      <c r="H175" s="11" t="str">
        <f t="shared" si="33"/>
        <v/>
      </c>
      <c r="I175" s="11" t="str">
        <f t="shared" si="34"/>
        <v/>
      </c>
      <c r="J175" s="11" t="str">
        <f t="shared" si="35"/>
        <v/>
      </c>
      <c r="K175" s="11" t="str">
        <f t="shared" si="36"/>
        <v/>
      </c>
      <c r="L175" s="33" t="str">
        <f t="shared" si="37"/>
        <v/>
      </c>
      <c r="M175" s="2" t="str">
        <f t="shared" si="38"/>
        <v/>
      </c>
      <c r="N175" s="2" t="str">
        <f t="shared" ref="N175:AB191" si="44">IF($B175="","",IFERROR($G175*N$6,0))</f>
        <v/>
      </c>
      <c r="O175" s="2" t="str">
        <f t="shared" si="44"/>
        <v/>
      </c>
      <c r="P175" s="2" t="str">
        <f t="shared" si="44"/>
        <v/>
      </c>
      <c r="Q175" s="2" t="str">
        <f t="shared" si="44"/>
        <v/>
      </c>
      <c r="R175" s="2" t="str">
        <f t="shared" si="44"/>
        <v/>
      </c>
      <c r="S175" s="2" t="str">
        <f t="shared" si="44"/>
        <v/>
      </c>
      <c r="T175" s="2" t="str">
        <f t="shared" si="44"/>
        <v/>
      </c>
      <c r="U175" s="2" t="str">
        <f t="shared" si="44"/>
        <v/>
      </c>
      <c r="V175" s="2" t="str">
        <f t="shared" si="44"/>
        <v/>
      </c>
      <c r="W175" s="2" t="str">
        <f t="shared" si="44"/>
        <v/>
      </c>
      <c r="X175" s="2" t="str">
        <f t="shared" si="44"/>
        <v/>
      </c>
      <c r="Y175" s="2" t="str">
        <f t="shared" si="44"/>
        <v/>
      </c>
      <c r="Z175" s="2" t="str">
        <f t="shared" si="44"/>
        <v/>
      </c>
      <c r="AA175" s="2" t="str">
        <f t="shared" si="44"/>
        <v/>
      </c>
      <c r="AB175" s="2" t="str">
        <f t="shared" si="44"/>
        <v/>
      </c>
      <c r="AC175" s="2" t="str">
        <f t="shared" si="39"/>
        <v/>
      </c>
      <c r="AD175" s="37">
        <v>9.8319999999999094E-4</v>
      </c>
      <c r="AE175" s="1" t="str">
        <f t="shared" si="40"/>
        <v/>
      </c>
      <c r="AF175" s="1" t="str">
        <f t="shared" si="41"/>
        <v/>
      </c>
    </row>
    <row r="176" spans="2:32" ht="24.95" customHeight="1" x14ac:dyDescent="0.25">
      <c r="B176" s="10" t="str">
        <f>IF(cad_pro!C178="","",cad_pro!C178)</f>
        <v/>
      </c>
      <c r="C176" s="11" t="str">
        <f>IF(B176="","",IFERROR(SUM(cad_cf!$D$7:$D$26)/SUM(cad_pro!$D$9:$D$508),0))</f>
        <v/>
      </c>
      <c r="D176" s="11" t="str">
        <f>IF(B176="","",IFERROR(VLOOKUP(B176,cad_pro!$C$9:$E$508,3,FALSE),0))</f>
        <v/>
      </c>
      <c r="E176" s="11" t="str">
        <f t="shared" si="31"/>
        <v/>
      </c>
      <c r="F176" s="108"/>
      <c r="G176" s="11" t="str">
        <f t="shared" si="32"/>
        <v/>
      </c>
      <c r="H176" s="11" t="str">
        <f t="shared" si="33"/>
        <v/>
      </c>
      <c r="I176" s="11" t="str">
        <f t="shared" si="34"/>
        <v/>
      </c>
      <c r="J176" s="11" t="str">
        <f t="shared" si="35"/>
        <v/>
      </c>
      <c r="K176" s="11" t="str">
        <f t="shared" si="36"/>
        <v/>
      </c>
      <c r="L176" s="33" t="str">
        <f t="shared" si="37"/>
        <v/>
      </c>
      <c r="M176" s="2" t="str">
        <f t="shared" si="38"/>
        <v/>
      </c>
      <c r="N176" s="2" t="str">
        <f t="shared" si="44"/>
        <v/>
      </c>
      <c r="O176" s="2" t="str">
        <f t="shared" si="44"/>
        <v/>
      </c>
      <c r="P176" s="2" t="str">
        <f t="shared" si="44"/>
        <v/>
      </c>
      <c r="Q176" s="2" t="str">
        <f t="shared" si="44"/>
        <v/>
      </c>
      <c r="R176" s="2" t="str">
        <f t="shared" si="44"/>
        <v/>
      </c>
      <c r="S176" s="2" t="str">
        <f t="shared" si="44"/>
        <v/>
      </c>
      <c r="T176" s="2" t="str">
        <f t="shared" si="44"/>
        <v/>
      </c>
      <c r="U176" s="2" t="str">
        <f t="shared" si="44"/>
        <v/>
      </c>
      <c r="V176" s="2" t="str">
        <f t="shared" si="44"/>
        <v/>
      </c>
      <c r="W176" s="2" t="str">
        <f t="shared" si="44"/>
        <v/>
      </c>
      <c r="X176" s="2" t="str">
        <f t="shared" si="44"/>
        <v/>
      </c>
      <c r="Y176" s="2" t="str">
        <f t="shared" si="44"/>
        <v/>
      </c>
      <c r="Z176" s="2" t="str">
        <f t="shared" si="44"/>
        <v/>
      </c>
      <c r="AA176" s="2" t="str">
        <f t="shared" si="44"/>
        <v/>
      </c>
      <c r="AB176" s="2" t="str">
        <f t="shared" si="44"/>
        <v/>
      </c>
      <c r="AC176" s="2" t="str">
        <f t="shared" si="39"/>
        <v/>
      </c>
      <c r="AD176" s="37">
        <v>9.8309999999999001E-4</v>
      </c>
      <c r="AE176" s="1" t="str">
        <f t="shared" si="40"/>
        <v/>
      </c>
      <c r="AF176" s="1" t="str">
        <f t="shared" si="41"/>
        <v/>
      </c>
    </row>
    <row r="177" spans="2:32" ht="24.95" customHeight="1" x14ac:dyDescent="0.25">
      <c r="B177" s="10" t="str">
        <f>IF(cad_pro!C179="","",cad_pro!C179)</f>
        <v/>
      </c>
      <c r="C177" s="11" t="str">
        <f>IF(B177="","",IFERROR(SUM(cad_cf!$D$7:$D$26)/SUM(cad_pro!$D$9:$D$508),0))</f>
        <v/>
      </c>
      <c r="D177" s="11" t="str">
        <f>IF(B177="","",IFERROR(VLOOKUP(B177,cad_pro!$C$9:$E$508,3,FALSE),0))</f>
        <v/>
      </c>
      <c r="E177" s="11" t="str">
        <f t="shared" si="31"/>
        <v/>
      </c>
      <c r="F177" s="108"/>
      <c r="G177" s="11" t="str">
        <f t="shared" si="32"/>
        <v/>
      </c>
      <c r="H177" s="11" t="str">
        <f t="shared" si="33"/>
        <v/>
      </c>
      <c r="I177" s="11" t="str">
        <f t="shared" si="34"/>
        <v/>
      </c>
      <c r="J177" s="11" t="str">
        <f t="shared" si="35"/>
        <v/>
      </c>
      <c r="K177" s="11" t="str">
        <f t="shared" si="36"/>
        <v/>
      </c>
      <c r="L177" s="33" t="str">
        <f t="shared" si="37"/>
        <v/>
      </c>
      <c r="M177" s="2" t="str">
        <f t="shared" si="38"/>
        <v/>
      </c>
      <c r="N177" s="2" t="str">
        <f t="shared" si="44"/>
        <v/>
      </c>
      <c r="O177" s="2" t="str">
        <f t="shared" si="44"/>
        <v/>
      </c>
      <c r="P177" s="2" t="str">
        <f t="shared" si="44"/>
        <v/>
      </c>
      <c r="Q177" s="2" t="str">
        <f t="shared" si="44"/>
        <v/>
      </c>
      <c r="R177" s="2" t="str">
        <f t="shared" si="44"/>
        <v/>
      </c>
      <c r="S177" s="2" t="str">
        <f t="shared" si="44"/>
        <v/>
      </c>
      <c r="T177" s="2" t="str">
        <f t="shared" si="44"/>
        <v/>
      </c>
      <c r="U177" s="2" t="str">
        <f t="shared" si="44"/>
        <v/>
      </c>
      <c r="V177" s="2" t="str">
        <f t="shared" si="44"/>
        <v/>
      </c>
      <c r="W177" s="2" t="str">
        <f t="shared" si="44"/>
        <v/>
      </c>
      <c r="X177" s="2" t="str">
        <f t="shared" si="44"/>
        <v/>
      </c>
      <c r="Y177" s="2" t="str">
        <f t="shared" si="44"/>
        <v/>
      </c>
      <c r="Z177" s="2" t="str">
        <f t="shared" si="44"/>
        <v/>
      </c>
      <c r="AA177" s="2" t="str">
        <f t="shared" si="44"/>
        <v/>
      </c>
      <c r="AB177" s="2" t="str">
        <f t="shared" si="44"/>
        <v/>
      </c>
      <c r="AC177" s="2" t="str">
        <f t="shared" si="39"/>
        <v/>
      </c>
      <c r="AD177" s="37">
        <v>9.8299999999998996E-4</v>
      </c>
      <c r="AE177" s="1" t="str">
        <f t="shared" si="40"/>
        <v/>
      </c>
      <c r="AF177" s="1" t="str">
        <f t="shared" si="41"/>
        <v/>
      </c>
    </row>
    <row r="178" spans="2:32" ht="24.95" customHeight="1" x14ac:dyDescent="0.25">
      <c r="B178" s="10" t="str">
        <f>IF(cad_pro!C180="","",cad_pro!C180)</f>
        <v/>
      </c>
      <c r="C178" s="11" t="str">
        <f>IF(B178="","",IFERROR(SUM(cad_cf!$D$7:$D$26)/SUM(cad_pro!$D$9:$D$508),0))</f>
        <v/>
      </c>
      <c r="D178" s="11" t="str">
        <f>IF(B178="","",IFERROR(VLOOKUP(B178,cad_pro!$C$9:$E$508,3,FALSE),0))</f>
        <v/>
      </c>
      <c r="E178" s="11" t="str">
        <f t="shared" si="31"/>
        <v/>
      </c>
      <c r="F178" s="108"/>
      <c r="G178" s="11" t="str">
        <f t="shared" si="32"/>
        <v/>
      </c>
      <c r="H178" s="11" t="str">
        <f t="shared" si="33"/>
        <v/>
      </c>
      <c r="I178" s="11" t="str">
        <f t="shared" si="34"/>
        <v/>
      </c>
      <c r="J178" s="11" t="str">
        <f t="shared" si="35"/>
        <v/>
      </c>
      <c r="K178" s="11" t="str">
        <f t="shared" si="36"/>
        <v/>
      </c>
      <c r="L178" s="33" t="str">
        <f t="shared" si="37"/>
        <v/>
      </c>
      <c r="M178" s="2" t="str">
        <f t="shared" si="38"/>
        <v/>
      </c>
      <c r="N178" s="2" t="str">
        <f t="shared" si="44"/>
        <v/>
      </c>
      <c r="O178" s="2" t="str">
        <f t="shared" si="44"/>
        <v/>
      </c>
      <c r="P178" s="2" t="str">
        <f t="shared" si="44"/>
        <v/>
      </c>
      <c r="Q178" s="2" t="str">
        <f t="shared" si="44"/>
        <v/>
      </c>
      <c r="R178" s="2" t="str">
        <f t="shared" si="44"/>
        <v/>
      </c>
      <c r="S178" s="2" t="str">
        <f t="shared" si="44"/>
        <v/>
      </c>
      <c r="T178" s="2" t="str">
        <f t="shared" si="44"/>
        <v/>
      </c>
      <c r="U178" s="2" t="str">
        <f t="shared" si="44"/>
        <v/>
      </c>
      <c r="V178" s="2" t="str">
        <f t="shared" si="44"/>
        <v/>
      </c>
      <c r="W178" s="2" t="str">
        <f t="shared" si="44"/>
        <v/>
      </c>
      <c r="X178" s="2" t="str">
        <f t="shared" si="44"/>
        <v/>
      </c>
      <c r="Y178" s="2" t="str">
        <f t="shared" si="44"/>
        <v/>
      </c>
      <c r="Z178" s="2" t="str">
        <f t="shared" si="44"/>
        <v/>
      </c>
      <c r="AA178" s="2" t="str">
        <f t="shared" si="44"/>
        <v/>
      </c>
      <c r="AB178" s="2" t="str">
        <f t="shared" si="44"/>
        <v/>
      </c>
      <c r="AC178" s="2" t="str">
        <f t="shared" si="39"/>
        <v/>
      </c>
      <c r="AD178" s="37">
        <v>9.828999999999899E-4</v>
      </c>
      <c r="AE178" s="1" t="str">
        <f t="shared" si="40"/>
        <v/>
      </c>
      <c r="AF178" s="1" t="str">
        <f t="shared" si="41"/>
        <v/>
      </c>
    </row>
    <row r="179" spans="2:32" ht="24.95" customHeight="1" x14ac:dyDescent="0.25">
      <c r="B179" s="10" t="str">
        <f>IF(cad_pro!C181="","",cad_pro!C181)</f>
        <v/>
      </c>
      <c r="C179" s="11" t="str">
        <f>IF(B179="","",IFERROR(SUM(cad_cf!$D$7:$D$26)/SUM(cad_pro!$D$9:$D$508),0))</f>
        <v/>
      </c>
      <c r="D179" s="11" t="str">
        <f>IF(B179="","",IFERROR(VLOOKUP(B179,cad_pro!$C$9:$E$508,3,FALSE),0))</f>
        <v/>
      </c>
      <c r="E179" s="11" t="str">
        <f t="shared" si="31"/>
        <v/>
      </c>
      <c r="F179" s="108"/>
      <c r="G179" s="11" t="str">
        <f t="shared" si="32"/>
        <v/>
      </c>
      <c r="H179" s="11" t="str">
        <f t="shared" si="33"/>
        <v/>
      </c>
      <c r="I179" s="11" t="str">
        <f t="shared" si="34"/>
        <v/>
      </c>
      <c r="J179" s="11" t="str">
        <f t="shared" si="35"/>
        <v/>
      </c>
      <c r="K179" s="11" t="str">
        <f t="shared" si="36"/>
        <v/>
      </c>
      <c r="L179" s="33" t="str">
        <f t="shared" si="37"/>
        <v/>
      </c>
      <c r="M179" s="2" t="str">
        <f t="shared" si="38"/>
        <v/>
      </c>
      <c r="N179" s="2" t="str">
        <f t="shared" si="44"/>
        <v/>
      </c>
      <c r="O179" s="2" t="str">
        <f t="shared" si="44"/>
        <v/>
      </c>
      <c r="P179" s="2" t="str">
        <f t="shared" si="44"/>
        <v/>
      </c>
      <c r="Q179" s="2" t="str">
        <f t="shared" si="44"/>
        <v/>
      </c>
      <c r="R179" s="2" t="str">
        <f t="shared" si="44"/>
        <v/>
      </c>
      <c r="S179" s="2" t="str">
        <f t="shared" si="44"/>
        <v/>
      </c>
      <c r="T179" s="2" t="str">
        <f t="shared" si="44"/>
        <v/>
      </c>
      <c r="U179" s="2" t="str">
        <f t="shared" si="44"/>
        <v/>
      </c>
      <c r="V179" s="2" t="str">
        <f t="shared" si="44"/>
        <v/>
      </c>
      <c r="W179" s="2" t="str">
        <f t="shared" si="44"/>
        <v/>
      </c>
      <c r="X179" s="2" t="str">
        <f t="shared" si="44"/>
        <v/>
      </c>
      <c r="Y179" s="2" t="str">
        <f t="shared" si="44"/>
        <v/>
      </c>
      <c r="Z179" s="2" t="str">
        <f t="shared" si="44"/>
        <v/>
      </c>
      <c r="AA179" s="2" t="str">
        <f t="shared" si="44"/>
        <v/>
      </c>
      <c r="AB179" s="2" t="str">
        <f t="shared" si="44"/>
        <v/>
      </c>
      <c r="AC179" s="2" t="str">
        <f t="shared" si="39"/>
        <v/>
      </c>
      <c r="AD179" s="37">
        <v>9.8279999999999006E-4</v>
      </c>
      <c r="AE179" s="1" t="str">
        <f t="shared" si="40"/>
        <v/>
      </c>
      <c r="AF179" s="1" t="str">
        <f t="shared" si="41"/>
        <v/>
      </c>
    </row>
    <row r="180" spans="2:32" ht="24.95" customHeight="1" x14ac:dyDescent="0.25">
      <c r="B180" s="10" t="str">
        <f>IF(cad_pro!C182="","",cad_pro!C182)</f>
        <v/>
      </c>
      <c r="C180" s="11" t="str">
        <f>IF(B180="","",IFERROR(SUM(cad_cf!$D$7:$D$26)/SUM(cad_pro!$D$9:$D$508),0))</f>
        <v/>
      </c>
      <c r="D180" s="11" t="str">
        <f>IF(B180="","",IFERROR(VLOOKUP(B180,cad_pro!$C$9:$E$508,3,FALSE),0))</f>
        <v/>
      </c>
      <c r="E180" s="11" t="str">
        <f t="shared" si="31"/>
        <v/>
      </c>
      <c r="F180" s="108"/>
      <c r="G180" s="11" t="str">
        <f t="shared" si="32"/>
        <v/>
      </c>
      <c r="H180" s="11" t="str">
        <f t="shared" si="33"/>
        <v/>
      </c>
      <c r="I180" s="11" t="str">
        <f t="shared" si="34"/>
        <v/>
      </c>
      <c r="J180" s="11" t="str">
        <f t="shared" si="35"/>
        <v/>
      </c>
      <c r="K180" s="11" t="str">
        <f t="shared" si="36"/>
        <v/>
      </c>
      <c r="L180" s="33" t="str">
        <f t="shared" si="37"/>
        <v/>
      </c>
      <c r="M180" s="2" t="str">
        <f t="shared" si="38"/>
        <v/>
      </c>
      <c r="N180" s="2" t="str">
        <f t="shared" si="44"/>
        <v/>
      </c>
      <c r="O180" s="2" t="str">
        <f t="shared" si="44"/>
        <v/>
      </c>
      <c r="P180" s="2" t="str">
        <f t="shared" si="44"/>
        <v/>
      </c>
      <c r="Q180" s="2" t="str">
        <f t="shared" si="44"/>
        <v/>
      </c>
      <c r="R180" s="2" t="str">
        <f t="shared" si="44"/>
        <v/>
      </c>
      <c r="S180" s="2" t="str">
        <f t="shared" si="44"/>
        <v/>
      </c>
      <c r="T180" s="2" t="str">
        <f t="shared" si="44"/>
        <v/>
      </c>
      <c r="U180" s="2" t="str">
        <f t="shared" si="44"/>
        <v/>
      </c>
      <c r="V180" s="2" t="str">
        <f t="shared" si="44"/>
        <v/>
      </c>
      <c r="W180" s="2" t="str">
        <f t="shared" si="44"/>
        <v/>
      </c>
      <c r="X180" s="2" t="str">
        <f t="shared" si="44"/>
        <v/>
      </c>
      <c r="Y180" s="2" t="str">
        <f t="shared" si="44"/>
        <v/>
      </c>
      <c r="Z180" s="2" t="str">
        <f t="shared" si="44"/>
        <v/>
      </c>
      <c r="AA180" s="2" t="str">
        <f t="shared" si="44"/>
        <v/>
      </c>
      <c r="AB180" s="2" t="str">
        <f t="shared" si="44"/>
        <v/>
      </c>
      <c r="AC180" s="2" t="str">
        <f t="shared" si="39"/>
        <v/>
      </c>
      <c r="AD180" s="37">
        <v>9.8269999999999001E-4</v>
      </c>
      <c r="AE180" s="1" t="str">
        <f t="shared" si="40"/>
        <v/>
      </c>
      <c r="AF180" s="1" t="str">
        <f t="shared" si="41"/>
        <v/>
      </c>
    </row>
    <row r="181" spans="2:32" ht="24.95" customHeight="1" x14ac:dyDescent="0.25">
      <c r="B181" s="10" t="str">
        <f>IF(cad_pro!C183="","",cad_pro!C183)</f>
        <v/>
      </c>
      <c r="C181" s="11" t="str">
        <f>IF(B181="","",IFERROR(SUM(cad_cf!$D$7:$D$26)/SUM(cad_pro!$D$9:$D$508),0))</f>
        <v/>
      </c>
      <c r="D181" s="11" t="str">
        <f>IF(B181="","",IFERROR(VLOOKUP(B181,cad_pro!$C$9:$E$508,3,FALSE),0))</f>
        <v/>
      </c>
      <c r="E181" s="11" t="str">
        <f t="shared" si="31"/>
        <v/>
      </c>
      <c r="F181" s="108"/>
      <c r="G181" s="11" t="str">
        <f t="shared" si="32"/>
        <v/>
      </c>
      <c r="H181" s="11" t="str">
        <f t="shared" si="33"/>
        <v/>
      </c>
      <c r="I181" s="11" t="str">
        <f t="shared" si="34"/>
        <v/>
      </c>
      <c r="J181" s="11" t="str">
        <f t="shared" si="35"/>
        <v/>
      </c>
      <c r="K181" s="11" t="str">
        <f t="shared" si="36"/>
        <v/>
      </c>
      <c r="L181" s="33" t="str">
        <f t="shared" si="37"/>
        <v/>
      </c>
      <c r="M181" s="2" t="str">
        <f t="shared" si="38"/>
        <v/>
      </c>
      <c r="N181" s="2" t="str">
        <f t="shared" si="44"/>
        <v/>
      </c>
      <c r="O181" s="2" t="str">
        <f t="shared" si="44"/>
        <v/>
      </c>
      <c r="P181" s="2" t="str">
        <f t="shared" si="44"/>
        <v/>
      </c>
      <c r="Q181" s="2" t="str">
        <f t="shared" si="44"/>
        <v/>
      </c>
      <c r="R181" s="2" t="str">
        <f t="shared" si="44"/>
        <v/>
      </c>
      <c r="S181" s="2" t="str">
        <f t="shared" si="44"/>
        <v/>
      </c>
      <c r="T181" s="2" t="str">
        <f t="shared" si="44"/>
        <v/>
      </c>
      <c r="U181" s="2" t="str">
        <f t="shared" si="44"/>
        <v/>
      </c>
      <c r="V181" s="2" t="str">
        <f t="shared" si="44"/>
        <v/>
      </c>
      <c r="W181" s="2" t="str">
        <f t="shared" si="44"/>
        <v/>
      </c>
      <c r="X181" s="2" t="str">
        <f t="shared" si="44"/>
        <v/>
      </c>
      <c r="Y181" s="2" t="str">
        <f t="shared" si="44"/>
        <v/>
      </c>
      <c r="Z181" s="2" t="str">
        <f t="shared" si="44"/>
        <v/>
      </c>
      <c r="AA181" s="2" t="str">
        <f t="shared" si="44"/>
        <v/>
      </c>
      <c r="AB181" s="2" t="str">
        <f t="shared" si="44"/>
        <v/>
      </c>
      <c r="AC181" s="2" t="str">
        <f t="shared" si="39"/>
        <v/>
      </c>
      <c r="AD181" s="37">
        <v>9.8259999999998995E-4</v>
      </c>
      <c r="AE181" s="1" t="str">
        <f t="shared" si="40"/>
        <v/>
      </c>
      <c r="AF181" s="1" t="str">
        <f t="shared" si="41"/>
        <v/>
      </c>
    </row>
    <row r="182" spans="2:32" ht="24.95" customHeight="1" x14ac:dyDescent="0.25">
      <c r="B182" s="10" t="str">
        <f>IF(cad_pro!C184="","",cad_pro!C184)</f>
        <v/>
      </c>
      <c r="C182" s="11" t="str">
        <f>IF(B182="","",IFERROR(SUM(cad_cf!$D$7:$D$26)/SUM(cad_pro!$D$9:$D$508),0))</f>
        <v/>
      </c>
      <c r="D182" s="11" t="str">
        <f>IF(B182="","",IFERROR(VLOOKUP(B182,cad_pro!$C$9:$E$508,3,FALSE),0))</f>
        <v/>
      </c>
      <c r="E182" s="11" t="str">
        <f t="shared" si="31"/>
        <v/>
      </c>
      <c r="F182" s="108"/>
      <c r="G182" s="11" t="str">
        <f t="shared" si="32"/>
        <v/>
      </c>
      <c r="H182" s="11" t="str">
        <f t="shared" si="33"/>
        <v/>
      </c>
      <c r="I182" s="11" t="str">
        <f t="shared" si="34"/>
        <v/>
      </c>
      <c r="J182" s="11" t="str">
        <f t="shared" si="35"/>
        <v/>
      </c>
      <c r="K182" s="11" t="str">
        <f t="shared" si="36"/>
        <v/>
      </c>
      <c r="L182" s="33" t="str">
        <f t="shared" si="37"/>
        <v/>
      </c>
      <c r="M182" s="2" t="str">
        <f t="shared" si="38"/>
        <v/>
      </c>
      <c r="N182" s="2" t="str">
        <f t="shared" si="44"/>
        <v/>
      </c>
      <c r="O182" s="2" t="str">
        <f t="shared" si="44"/>
        <v/>
      </c>
      <c r="P182" s="2" t="str">
        <f t="shared" si="44"/>
        <v/>
      </c>
      <c r="Q182" s="2" t="str">
        <f t="shared" si="44"/>
        <v/>
      </c>
      <c r="R182" s="2" t="str">
        <f t="shared" si="44"/>
        <v/>
      </c>
      <c r="S182" s="2" t="str">
        <f t="shared" si="44"/>
        <v/>
      </c>
      <c r="T182" s="2" t="str">
        <f t="shared" si="44"/>
        <v/>
      </c>
      <c r="U182" s="2" t="str">
        <f t="shared" si="44"/>
        <v/>
      </c>
      <c r="V182" s="2" t="str">
        <f t="shared" si="44"/>
        <v/>
      </c>
      <c r="W182" s="2" t="str">
        <f t="shared" si="44"/>
        <v/>
      </c>
      <c r="X182" s="2" t="str">
        <f t="shared" si="44"/>
        <v/>
      </c>
      <c r="Y182" s="2" t="str">
        <f t="shared" si="44"/>
        <v/>
      </c>
      <c r="Z182" s="2" t="str">
        <f t="shared" si="44"/>
        <v/>
      </c>
      <c r="AA182" s="2" t="str">
        <f t="shared" si="44"/>
        <v/>
      </c>
      <c r="AB182" s="2" t="str">
        <f t="shared" si="44"/>
        <v/>
      </c>
      <c r="AC182" s="2" t="str">
        <f t="shared" si="39"/>
        <v/>
      </c>
      <c r="AD182" s="37">
        <v>9.8249999999998989E-4</v>
      </c>
      <c r="AE182" s="1" t="str">
        <f t="shared" si="40"/>
        <v/>
      </c>
      <c r="AF182" s="1" t="str">
        <f t="shared" si="41"/>
        <v/>
      </c>
    </row>
    <row r="183" spans="2:32" ht="24.95" customHeight="1" x14ac:dyDescent="0.25">
      <c r="B183" s="10" t="str">
        <f>IF(cad_pro!C185="","",cad_pro!C185)</f>
        <v/>
      </c>
      <c r="C183" s="11" t="str">
        <f>IF(B183="","",IFERROR(SUM(cad_cf!$D$7:$D$26)/SUM(cad_pro!$D$9:$D$508),0))</f>
        <v/>
      </c>
      <c r="D183" s="11" t="str">
        <f>IF(B183="","",IFERROR(VLOOKUP(B183,cad_pro!$C$9:$E$508,3,FALSE),0))</f>
        <v/>
      </c>
      <c r="E183" s="11" t="str">
        <f t="shared" si="31"/>
        <v/>
      </c>
      <c r="F183" s="108"/>
      <c r="G183" s="11" t="str">
        <f t="shared" si="32"/>
        <v/>
      </c>
      <c r="H183" s="11" t="str">
        <f t="shared" si="33"/>
        <v/>
      </c>
      <c r="I183" s="11" t="str">
        <f t="shared" si="34"/>
        <v/>
      </c>
      <c r="J183" s="11" t="str">
        <f t="shared" si="35"/>
        <v/>
      </c>
      <c r="K183" s="11" t="str">
        <f t="shared" si="36"/>
        <v/>
      </c>
      <c r="L183" s="33" t="str">
        <f t="shared" si="37"/>
        <v/>
      </c>
      <c r="M183" s="2" t="str">
        <f t="shared" si="38"/>
        <v/>
      </c>
      <c r="N183" s="2" t="str">
        <f t="shared" si="44"/>
        <v/>
      </c>
      <c r="O183" s="2" t="str">
        <f t="shared" si="44"/>
        <v/>
      </c>
      <c r="P183" s="2" t="str">
        <f t="shared" si="44"/>
        <v/>
      </c>
      <c r="Q183" s="2" t="str">
        <f t="shared" si="44"/>
        <v/>
      </c>
      <c r="R183" s="2" t="str">
        <f t="shared" si="44"/>
        <v/>
      </c>
      <c r="S183" s="2" t="str">
        <f t="shared" si="44"/>
        <v/>
      </c>
      <c r="T183" s="2" t="str">
        <f t="shared" si="44"/>
        <v/>
      </c>
      <c r="U183" s="2" t="str">
        <f t="shared" si="44"/>
        <v/>
      </c>
      <c r="V183" s="2" t="str">
        <f t="shared" si="44"/>
        <v/>
      </c>
      <c r="W183" s="2" t="str">
        <f t="shared" si="44"/>
        <v/>
      </c>
      <c r="X183" s="2" t="str">
        <f t="shared" si="44"/>
        <v/>
      </c>
      <c r="Y183" s="2" t="str">
        <f t="shared" si="44"/>
        <v/>
      </c>
      <c r="Z183" s="2" t="str">
        <f t="shared" si="44"/>
        <v/>
      </c>
      <c r="AA183" s="2" t="str">
        <f t="shared" si="44"/>
        <v/>
      </c>
      <c r="AB183" s="2" t="str">
        <f t="shared" si="44"/>
        <v/>
      </c>
      <c r="AC183" s="2" t="str">
        <f t="shared" si="39"/>
        <v/>
      </c>
      <c r="AD183" s="37">
        <v>9.8239999999999005E-4</v>
      </c>
      <c r="AE183" s="1" t="str">
        <f t="shared" si="40"/>
        <v/>
      </c>
      <c r="AF183" s="1" t="str">
        <f t="shared" si="41"/>
        <v/>
      </c>
    </row>
    <row r="184" spans="2:32" ht="24.95" customHeight="1" x14ac:dyDescent="0.25">
      <c r="B184" s="10" t="str">
        <f>IF(cad_pro!C186="","",cad_pro!C186)</f>
        <v/>
      </c>
      <c r="C184" s="11" t="str">
        <f>IF(B184="","",IFERROR(SUM(cad_cf!$D$7:$D$26)/SUM(cad_pro!$D$9:$D$508),0))</f>
        <v/>
      </c>
      <c r="D184" s="11" t="str">
        <f>IF(B184="","",IFERROR(VLOOKUP(B184,cad_pro!$C$9:$E$508,3,FALSE),0))</f>
        <v/>
      </c>
      <c r="E184" s="11" t="str">
        <f t="shared" si="31"/>
        <v/>
      </c>
      <c r="F184" s="108"/>
      <c r="G184" s="11" t="str">
        <f t="shared" si="32"/>
        <v/>
      </c>
      <c r="H184" s="11" t="str">
        <f t="shared" si="33"/>
        <v/>
      </c>
      <c r="I184" s="11" t="str">
        <f t="shared" si="34"/>
        <v/>
      </c>
      <c r="J184" s="11" t="str">
        <f t="shared" si="35"/>
        <v/>
      </c>
      <c r="K184" s="11" t="str">
        <f t="shared" si="36"/>
        <v/>
      </c>
      <c r="L184" s="33" t="str">
        <f t="shared" si="37"/>
        <v/>
      </c>
      <c r="M184" s="2" t="str">
        <f t="shared" si="38"/>
        <v/>
      </c>
      <c r="N184" s="2" t="str">
        <f t="shared" si="44"/>
        <v/>
      </c>
      <c r="O184" s="2" t="str">
        <f t="shared" si="44"/>
        <v/>
      </c>
      <c r="P184" s="2" t="str">
        <f t="shared" si="44"/>
        <v/>
      </c>
      <c r="Q184" s="2" t="str">
        <f t="shared" si="44"/>
        <v/>
      </c>
      <c r="R184" s="2" t="str">
        <f t="shared" si="44"/>
        <v/>
      </c>
      <c r="S184" s="2" t="str">
        <f t="shared" si="44"/>
        <v/>
      </c>
      <c r="T184" s="2" t="str">
        <f t="shared" si="44"/>
        <v/>
      </c>
      <c r="U184" s="2" t="str">
        <f t="shared" si="44"/>
        <v/>
      </c>
      <c r="V184" s="2" t="str">
        <f t="shared" si="44"/>
        <v/>
      </c>
      <c r="W184" s="2" t="str">
        <f t="shared" si="44"/>
        <v/>
      </c>
      <c r="X184" s="2" t="str">
        <f t="shared" si="44"/>
        <v/>
      </c>
      <c r="Y184" s="2" t="str">
        <f t="shared" si="44"/>
        <v/>
      </c>
      <c r="Z184" s="2" t="str">
        <f t="shared" si="44"/>
        <v/>
      </c>
      <c r="AA184" s="2" t="str">
        <f t="shared" si="44"/>
        <v/>
      </c>
      <c r="AB184" s="2" t="str">
        <f t="shared" si="44"/>
        <v/>
      </c>
      <c r="AC184" s="2" t="str">
        <f t="shared" si="39"/>
        <v/>
      </c>
      <c r="AD184" s="37">
        <v>9.8229999999999E-4</v>
      </c>
      <c r="AE184" s="1" t="str">
        <f t="shared" si="40"/>
        <v/>
      </c>
      <c r="AF184" s="1" t="str">
        <f t="shared" si="41"/>
        <v/>
      </c>
    </row>
    <row r="185" spans="2:32" ht="24.95" customHeight="1" x14ac:dyDescent="0.25">
      <c r="B185" s="10" t="str">
        <f>IF(cad_pro!C187="","",cad_pro!C187)</f>
        <v/>
      </c>
      <c r="C185" s="11" t="str">
        <f>IF(B185="","",IFERROR(SUM(cad_cf!$D$7:$D$26)/SUM(cad_pro!$D$9:$D$508),0))</f>
        <v/>
      </c>
      <c r="D185" s="11" t="str">
        <f>IF(B185="","",IFERROR(VLOOKUP(B185,cad_pro!$C$9:$E$508,3,FALSE),0))</f>
        <v/>
      </c>
      <c r="E185" s="11" t="str">
        <f t="shared" si="31"/>
        <v/>
      </c>
      <c r="F185" s="108"/>
      <c r="G185" s="11" t="str">
        <f t="shared" si="32"/>
        <v/>
      </c>
      <c r="H185" s="11" t="str">
        <f t="shared" si="33"/>
        <v/>
      </c>
      <c r="I185" s="11" t="str">
        <f t="shared" si="34"/>
        <v/>
      </c>
      <c r="J185" s="11" t="str">
        <f t="shared" si="35"/>
        <v/>
      </c>
      <c r="K185" s="11" t="str">
        <f t="shared" si="36"/>
        <v/>
      </c>
      <c r="L185" s="33" t="str">
        <f t="shared" si="37"/>
        <v/>
      </c>
      <c r="M185" s="2" t="str">
        <f t="shared" si="38"/>
        <v/>
      </c>
      <c r="N185" s="2" t="str">
        <f t="shared" si="44"/>
        <v/>
      </c>
      <c r="O185" s="2" t="str">
        <f t="shared" si="44"/>
        <v/>
      </c>
      <c r="P185" s="2" t="str">
        <f t="shared" si="44"/>
        <v/>
      </c>
      <c r="Q185" s="2" t="str">
        <f t="shared" si="44"/>
        <v/>
      </c>
      <c r="R185" s="2" t="str">
        <f t="shared" si="44"/>
        <v/>
      </c>
      <c r="S185" s="2" t="str">
        <f t="shared" si="44"/>
        <v/>
      </c>
      <c r="T185" s="2" t="str">
        <f t="shared" si="44"/>
        <v/>
      </c>
      <c r="U185" s="2" t="str">
        <f t="shared" si="44"/>
        <v/>
      </c>
      <c r="V185" s="2" t="str">
        <f t="shared" si="44"/>
        <v/>
      </c>
      <c r="W185" s="2" t="str">
        <f t="shared" si="44"/>
        <v/>
      </c>
      <c r="X185" s="2" t="str">
        <f t="shared" si="44"/>
        <v/>
      </c>
      <c r="Y185" s="2" t="str">
        <f t="shared" si="44"/>
        <v/>
      </c>
      <c r="Z185" s="2" t="str">
        <f t="shared" si="44"/>
        <v/>
      </c>
      <c r="AA185" s="2" t="str">
        <f t="shared" si="44"/>
        <v/>
      </c>
      <c r="AB185" s="2" t="str">
        <f t="shared" si="44"/>
        <v/>
      </c>
      <c r="AC185" s="2" t="str">
        <f t="shared" si="39"/>
        <v/>
      </c>
      <c r="AD185" s="37">
        <v>9.8219999999998994E-4</v>
      </c>
      <c r="AE185" s="1" t="str">
        <f t="shared" si="40"/>
        <v/>
      </c>
      <c r="AF185" s="1" t="str">
        <f t="shared" si="41"/>
        <v/>
      </c>
    </row>
    <row r="186" spans="2:32" ht="24.95" customHeight="1" x14ac:dyDescent="0.25">
      <c r="B186" s="10" t="str">
        <f>IF(cad_pro!C188="","",cad_pro!C188)</f>
        <v/>
      </c>
      <c r="C186" s="11" t="str">
        <f>IF(B186="","",IFERROR(SUM(cad_cf!$D$7:$D$26)/SUM(cad_pro!$D$9:$D$508),0))</f>
        <v/>
      </c>
      <c r="D186" s="11" t="str">
        <f>IF(B186="","",IFERROR(VLOOKUP(B186,cad_pro!$C$9:$E$508,3,FALSE),0))</f>
        <v/>
      </c>
      <c r="E186" s="11" t="str">
        <f t="shared" si="31"/>
        <v/>
      </c>
      <c r="F186" s="108"/>
      <c r="G186" s="11" t="str">
        <f t="shared" si="32"/>
        <v/>
      </c>
      <c r="H186" s="11" t="str">
        <f t="shared" si="33"/>
        <v/>
      </c>
      <c r="I186" s="11" t="str">
        <f t="shared" si="34"/>
        <v/>
      </c>
      <c r="J186" s="11" t="str">
        <f t="shared" si="35"/>
        <v/>
      </c>
      <c r="K186" s="11" t="str">
        <f t="shared" si="36"/>
        <v/>
      </c>
      <c r="L186" s="33" t="str">
        <f t="shared" si="37"/>
        <v/>
      </c>
      <c r="M186" s="2" t="str">
        <f t="shared" si="38"/>
        <v/>
      </c>
      <c r="N186" s="2" t="str">
        <f t="shared" si="44"/>
        <v/>
      </c>
      <c r="O186" s="2" t="str">
        <f t="shared" si="44"/>
        <v/>
      </c>
      <c r="P186" s="2" t="str">
        <f t="shared" si="44"/>
        <v/>
      </c>
      <c r="Q186" s="2" t="str">
        <f t="shared" si="44"/>
        <v/>
      </c>
      <c r="R186" s="2" t="str">
        <f t="shared" si="44"/>
        <v/>
      </c>
      <c r="S186" s="2" t="str">
        <f t="shared" si="44"/>
        <v/>
      </c>
      <c r="T186" s="2" t="str">
        <f t="shared" si="44"/>
        <v/>
      </c>
      <c r="U186" s="2" t="str">
        <f t="shared" si="44"/>
        <v/>
      </c>
      <c r="V186" s="2" t="str">
        <f t="shared" si="44"/>
        <v/>
      </c>
      <c r="W186" s="2" t="str">
        <f t="shared" si="44"/>
        <v/>
      </c>
      <c r="X186" s="2" t="str">
        <f t="shared" si="44"/>
        <v/>
      </c>
      <c r="Y186" s="2" t="str">
        <f t="shared" si="44"/>
        <v/>
      </c>
      <c r="Z186" s="2" t="str">
        <f t="shared" si="44"/>
        <v/>
      </c>
      <c r="AA186" s="2" t="str">
        <f t="shared" si="44"/>
        <v/>
      </c>
      <c r="AB186" s="2" t="str">
        <f t="shared" si="44"/>
        <v/>
      </c>
      <c r="AC186" s="2" t="str">
        <f t="shared" si="39"/>
        <v/>
      </c>
      <c r="AD186" s="37">
        <v>9.820999999999901E-4</v>
      </c>
      <c r="AE186" s="1" t="str">
        <f t="shared" si="40"/>
        <v/>
      </c>
      <c r="AF186" s="1" t="str">
        <f t="shared" si="41"/>
        <v/>
      </c>
    </row>
    <row r="187" spans="2:32" ht="24.95" customHeight="1" x14ac:dyDescent="0.25">
      <c r="B187" s="10" t="str">
        <f>IF(cad_pro!C189="","",cad_pro!C189)</f>
        <v/>
      </c>
      <c r="C187" s="11" t="str">
        <f>IF(B187="","",IFERROR(SUM(cad_cf!$D$7:$D$26)/SUM(cad_pro!$D$9:$D$508),0))</f>
        <v/>
      </c>
      <c r="D187" s="11" t="str">
        <f>IF(B187="","",IFERROR(VLOOKUP(B187,cad_pro!$C$9:$E$508,3,FALSE),0))</f>
        <v/>
      </c>
      <c r="E187" s="11" t="str">
        <f t="shared" si="31"/>
        <v/>
      </c>
      <c r="F187" s="108"/>
      <c r="G187" s="11" t="str">
        <f t="shared" si="32"/>
        <v/>
      </c>
      <c r="H187" s="11" t="str">
        <f t="shared" si="33"/>
        <v/>
      </c>
      <c r="I187" s="11" t="str">
        <f t="shared" si="34"/>
        <v/>
      </c>
      <c r="J187" s="11" t="str">
        <f t="shared" si="35"/>
        <v/>
      </c>
      <c r="K187" s="11" t="str">
        <f t="shared" si="36"/>
        <v/>
      </c>
      <c r="L187" s="33" t="str">
        <f t="shared" si="37"/>
        <v/>
      </c>
      <c r="M187" s="2" t="str">
        <f t="shared" si="38"/>
        <v/>
      </c>
      <c r="N187" s="2" t="str">
        <f t="shared" si="44"/>
        <v/>
      </c>
      <c r="O187" s="2" t="str">
        <f t="shared" si="44"/>
        <v/>
      </c>
      <c r="P187" s="2" t="str">
        <f t="shared" si="44"/>
        <v/>
      </c>
      <c r="Q187" s="2" t="str">
        <f t="shared" si="44"/>
        <v/>
      </c>
      <c r="R187" s="2" t="str">
        <f t="shared" si="44"/>
        <v/>
      </c>
      <c r="S187" s="2" t="str">
        <f t="shared" si="44"/>
        <v/>
      </c>
      <c r="T187" s="2" t="str">
        <f t="shared" si="44"/>
        <v/>
      </c>
      <c r="U187" s="2" t="str">
        <f t="shared" si="44"/>
        <v/>
      </c>
      <c r="V187" s="2" t="str">
        <f t="shared" si="44"/>
        <v/>
      </c>
      <c r="W187" s="2" t="str">
        <f t="shared" si="44"/>
        <v/>
      </c>
      <c r="X187" s="2" t="str">
        <f t="shared" si="44"/>
        <v/>
      </c>
      <c r="Y187" s="2" t="str">
        <f t="shared" si="44"/>
        <v/>
      </c>
      <c r="Z187" s="2" t="str">
        <f t="shared" si="44"/>
        <v/>
      </c>
      <c r="AA187" s="2" t="str">
        <f t="shared" si="44"/>
        <v/>
      </c>
      <c r="AB187" s="2" t="str">
        <f t="shared" si="44"/>
        <v/>
      </c>
      <c r="AC187" s="2" t="str">
        <f t="shared" si="39"/>
        <v/>
      </c>
      <c r="AD187" s="37">
        <v>9.8199999999999004E-4</v>
      </c>
      <c r="AE187" s="1" t="str">
        <f t="shared" si="40"/>
        <v/>
      </c>
      <c r="AF187" s="1" t="str">
        <f t="shared" si="41"/>
        <v/>
      </c>
    </row>
    <row r="188" spans="2:32" ht="24.95" customHeight="1" x14ac:dyDescent="0.25">
      <c r="B188" s="10" t="str">
        <f>IF(cad_pro!C190="","",cad_pro!C190)</f>
        <v/>
      </c>
      <c r="C188" s="11" t="str">
        <f>IF(B188="","",IFERROR(SUM(cad_cf!$D$7:$D$26)/SUM(cad_pro!$D$9:$D$508),0))</f>
        <v/>
      </c>
      <c r="D188" s="11" t="str">
        <f>IF(B188="","",IFERROR(VLOOKUP(B188,cad_pro!$C$9:$E$508,3,FALSE),0))</f>
        <v/>
      </c>
      <c r="E188" s="11" t="str">
        <f t="shared" si="31"/>
        <v/>
      </c>
      <c r="F188" s="108"/>
      <c r="G188" s="11" t="str">
        <f t="shared" si="32"/>
        <v/>
      </c>
      <c r="H188" s="11" t="str">
        <f t="shared" si="33"/>
        <v/>
      </c>
      <c r="I188" s="11" t="str">
        <f t="shared" si="34"/>
        <v/>
      </c>
      <c r="J188" s="11" t="str">
        <f t="shared" si="35"/>
        <v/>
      </c>
      <c r="K188" s="11" t="str">
        <f t="shared" si="36"/>
        <v/>
      </c>
      <c r="L188" s="33" t="str">
        <f t="shared" si="37"/>
        <v/>
      </c>
      <c r="M188" s="2" t="str">
        <f t="shared" si="38"/>
        <v/>
      </c>
      <c r="N188" s="2" t="str">
        <f t="shared" si="44"/>
        <v/>
      </c>
      <c r="O188" s="2" t="str">
        <f t="shared" si="44"/>
        <v/>
      </c>
      <c r="P188" s="2" t="str">
        <f t="shared" si="44"/>
        <v/>
      </c>
      <c r="Q188" s="2" t="str">
        <f t="shared" si="44"/>
        <v/>
      </c>
      <c r="R188" s="2" t="str">
        <f t="shared" si="44"/>
        <v/>
      </c>
      <c r="S188" s="2" t="str">
        <f t="shared" si="44"/>
        <v/>
      </c>
      <c r="T188" s="2" t="str">
        <f t="shared" si="44"/>
        <v/>
      </c>
      <c r="U188" s="2" t="str">
        <f t="shared" si="44"/>
        <v/>
      </c>
      <c r="V188" s="2" t="str">
        <f t="shared" si="44"/>
        <v/>
      </c>
      <c r="W188" s="2" t="str">
        <f t="shared" si="44"/>
        <v/>
      </c>
      <c r="X188" s="2" t="str">
        <f t="shared" si="44"/>
        <v/>
      </c>
      <c r="Y188" s="2" t="str">
        <f t="shared" si="44"/>
        <v/>
      </c>
      <c r="Z188" s="2" t="str">
        <f t="shared" si="44"/>
        <v/>
      </c>
      <c r="AA188" s="2" t="str">
        <f t="shared" si="44"/>
        <v/>
      </c>
      <c r="AB188" s="2" t="str">
        <f t="shared" si="44"/>
        <v/>
      </c>
      <c r="AC188" s="2" t="str">
        <f t="shared" si="39"/>
        <v/>
      </c>
      <c r="AD188" s="37">
        <v>9.8189999999998999E-4</v>
      </c>
      <c r="AE188" s="1" t="str">
        <f t="shared" si="40"/>
        <v/>
      </c>
      <c r="AF188" s="1" t="str">
        <f t="shared" si="41"/>
        <v/>
      </c>
    </row>
    <row r="189" spans="2:32" ht="24.95" customHeight="1" x14ac:dyDescent="0.25">
      <c r="B189" s="10" t="str">
        <f>IF(cad_pro!C191="","",cad_pro!C191)</f>
        <v/>
      </c>
      <c r="C189" s="11" t="str">
        <f>IF(B189="","",IFERROR(SUM(cad_cf!$D$7:$D$26)/SUM(cad_pro!$D$9:$D$508),0))</f>
        <v/>
      </c>
      <c r="D189" s="11" t="str">
        <f>IF(B189="","",IFERROR(VLOOKUP(B189,cad_pro!$C$9:$E$508,3,FALSE),0))</f>
        <v/>
      </c>
      <c r="E189" s="11" t="str">
        <f t="shared" si="31"/>
        <v/>
      </c>
      <c r="F189" s="108"/>
      <c r="G189" s="11" t="str">
        <f t="shared" si="32"/>
        <v/>
      </c>
      <c r="H189" s="11" t="str">
        <f t="shared" si="33"/>
        <v/>
      </c>
      <c r="I189" s="11" t="str">
        <f t="shared" si="34"/>
        <v/>
      </c>
      <c r="J189" s="11" t="str">
        <f t="shared" si="35"/>
        <v/>
      </c>
      <c r="K189" s="11" t="str">
        <f t="shared" si="36"/>
        <v/>
      </c>
      <c r="L189" s="33" t="str">
        <f t="shared" si="37"/>
        <v/>
      </c>
      <c r="M189" s="2" t="str">
        <f t="shared" si="38"/>
        <v/>
      </c>
      <c r="N189" s="2" t="str">
        <f t="shared" si="44"/>
        <v/>
      </c>
      <c r="O189" s="2" t="str">
        <f t="shared" si="44"/>
        <v/>
      </c>
      <c r="P189" s="2" t="str">
        <f t="shared" si="44"/>
        <v/>
      </c>
      <c r="Q189" s="2" t="str">
        <f t="shared" si="44"/>
        <v/>
      </c>
      <c r="R189" s="2" t="str">
        <f t="shared" si="44"/>
        <v/>
      </c>
      <c r="S189" s="2" t="str">
        <f t="shared" si="44"/>
        <v/>
      </c>
      <c r="T189" s="2" t="str">
        <f t="shared" si="44"/>
        <v/>
      </c>
      <c r="U189" s="2" t="str">
        <f t="shared" si="44"/>
        <v/>
      </c>
      <c r="V189" s="2" t="str">
        <f t="shared" si="44"/>
        <v/>
      </c>
      <c r="W189" s="2" t="str">
        <f t="shared" si="44"/>
        <v/>
      </c>
      <c r="X189" s="2" t="str">
        <f t="shared" si="44"/>
        <v/>
      </c>
      <c r="Y189" s="2" t="str">
        <f t="shared" si="44"/>
        <v/>
      </c>
      <c r="Z189" s="2" t="str">
        <f t="shared" si="44"/>
        <v/>
      </c>
      <c r="AA189" s="2" t="str">
        <f t="shared" si="44"/>
        <v/>
      </c>
      <c r="AB189" s="2" t="str">
        <f t="shared" si="44"/>
        <v/>
      </c>
      <c r="AC189" s="2" t="str">
        <f t="shared" si="39"/>
        <v/>
      </c>
      <c r="AD189" s="37">
        <v>9.8179999999998993E-4</v>
      </c>
      <c r="AE189" s="1" t="str">
        <f t="shared" si="40"/>
        <v/>
      </c>
      <c r="AF189" s="1" t="str">
        <f t="shared" si="41"/>
        <v/>
      </c>
    </row>
    <row r="190" spans="2:32" ht="24.95" customHeight="1" x14ac:dyDescent="0.25">
      <c r="B190" s="10" t="str">
        <f>IF(cad_pro!C192="","",cad_pro!C192)</f>
        <v/>
      </c>
      <c r="C190" s="11" t="str">
        <f>IF(B190="","",IFERROR(SUM(cad_cf!$D$7:$D$26)/SUM(cad_pro!$D$9:$D$508),0))</f>
        <v/>
      </c>
      <c r="D190" s="11" t="str">
        <f>IF(B190="","",IFERROR(VLOOKUP(B190,cad_pro!$C$9:$E$508,3,FALSE),0))</f>
        <v/>
      </c>
      <c r="E190" s="11" t="str">
        <f t="shared" si="31"/>
        <v/>
      </c>
      <c r="F190" s="108"/>
      <c r="G190" s="11" t="str">
        <f t="shared" si="32"/>
        <v/>
      </c>
      <c r="H190" s="11" t="str">
        <f t="shared" si="33"/>
        <v/>
      </c>
      <c r="I190" s="11" t="str">
        <f t="shared" si="34"/>
        <v/>
      </c>
      <c r="J190" s="11" t="str">
        <f t="shared" si="35"/>
        <v/>
      </c>
      <c r="K190" s="11" t="str">
        <f t="shared" si="36"/>
        <v/>
      </c>
      <c r="L190" s="33" t="str">
        <f t="shared" si="37"/>
        <v/>
      </c>
      <c r="M190" s="2" t="str">
        <f t="shared" si="38"/>
        <v/>
      </c>
      <c r="N190" s="2" t="str">
        <f t="shared" si="44"/>
        <v/>
      </c>
      <c r="O190" s="2" t="str">
        <f t="shared" si="44"/>
        <v/>
      </c>
      <c r="P190" s="2" t="str">
        <f t="shared" si="44"/>
        <v/>
      </c>
      <c r="Q190" s="2" t="str">
        <f t="shared" si="44"/>
        <v/>
      </c>
      <c r="R190" s="2" t="str">
        <f t="shared" si="44"/>
        <v/>
      </c>
      <c r="S190" s="2" t="str">
        <f t="shared" si="44"/>
        <v/>
      </c>
      <c r="T190" s="2" t="str">
        <f t="shared" si="44"/>
        <v/>
      </c>
      <c r="U190" s="2" t="str">
        <f t="shared" si="44"/>
        <v/>
      </c>
      <c r="V190" s="2" t="str">
        <f t="shared" si="44"/>
        <v/>
      </c>
      <c r="W190" s="2" t="str">
        <f t="shared" si="44"/>
        <v/>
      </c>
      <c r="X190" s="2" t="str">
        <f t="shared" si="44"/>
        <v/>
      </c>
      <c r="Y190" s="2" t="str">
        <f t="shared" si="44"/>
        <v/>
      </c>
      <c r="Z190" s="2" t="str">
        <f t="shared" si="44"/>
        <v/>
      </c>
      <c r="AA190" s="2" t="str">
        <f t="shared" si="44"/>
        <v/>
      </c>
      <c r="AB190" s="2" t="str">
        <f t="shared" si="44"/>
        <v/>
      </c>
      <c r="AC190" s="2" t="str">
        <f t="shared" si="39"/>
        <v/>
      </c>
      <c r="AD190" s="37">
        <v>9.8169999999999009E-4</v>
      </c>
      <c r="AE190" s="1" t="str">
        <f t="shared" si="40"/>
        <v/>
      </c>
      <c r="AF190" s="1" t="str">
        <f t="shared" si="41"/>
        <v/>
      </c>
    </row>
    <row r="191" spans="2:32" ht="24.95" customHeight="1" x14ac:dyDescent="0.25">
      <c r="B191" s="10" t="str">
        <f>IF(cad_pro!C193="","",cad_pro!C193)</f>
        <v/>
      </c>
      <c r="C191" s="11" t="str">
        <f>IF(B191="","",IFERROR(SUM(cad_cf!$D$7:$D$26)/SUM(cad_pro!$D$9:$D$508),0))</f>
        <v/>
      </c>
      <c r="D191" s="11" t="str">
        <f>IF(B191="","",IFERROR(VLOOKUP(B191,cad_pro!$C$9:$E$508,3,FALSE),0))</f>
        <v/>
      </c>
      <c r="E191" s="11" t="str">
        <f t="shared" si="31"/>
        <v/>
      </c>
      <c r="F191" s="108"/>
      <c r="G191" s="11" t="str">
        <f t="shared" si="32"/>
        <v/>
      </c>
      <c r="H191" s="11" t="str">
        <f t="shared" si="33"/>
        <v/>
      </c>
      <c r="I191" s="11" t="str">
        <f t="shared" si="34"/>
        <v/>
      </c>
      <c r="J191" s="11" t="str">
        <f t="shared" si="35"/>
        <v/>
      </c>
      <c r="K191" s="11" t="str">
        <f t="shared" si="36"/>
        <v/>
      </c>
      <c r="L191" s="33" t="str">
        <f t="shared" si="37"/>
        <v/>
      </c>
      <c r="M191" s="2" t="str">
        <f t="shared" si="38"/>
        <v/>
      </c>
      <c r="N191" s="2" t="str">
        <f t="shared" si="44"/>
        <v/>
      </c>
      <c r="O191" s="2" t="str">
        <f t="shared" si="44"/>
        <v/>
      </c>
      <c r="P191" s="2" t="str">
        <f t="shared" si="44"/>
        <v/>
      </c>
      <c r="Q191" s="2" t="str">
        <f t="shared" si="44"/>
        <v/>
      </c>
      <c r="R191" s="2" t="str">
        <f t="shared" si="44"/>
        <v/>
      </c>
      <c r="S191" s="2" t="str">
        <f t="shared" si="44"/>
        <v/>
      </c>
      <c r="T191" s="2" t="str">
        <f t="shared" si="44"/>
        <v/>
      </c>
      <c r="U191" s="2" t="str">
        <f t="shared" si="44"/>
        <v/>
      </c>
      <c r="V191" s="2" t="str">
        <f t="shared" si="44"/>
        <v/>
      </c>
      <c r="W191" s="2" t="str">
        <f t="shared" si="44"/>
        <v/>
      </c>
      <c r="X191" s="2" t="str">
        <f t="shared" si="44"/>
        <v/>
      </c>
      <c r="Y191" s="2" t="str">
        <f t="shared" si="44"/>
        <v/>
      </c>
      <c r="Z191" s="2" t="str">
        <f t="shared" si="44"/>
        <v/>
      </c>
      <c r="AA191" s="2" t="str">
        <f t="shared" si="44"/>
        <v/>
      </c>
      <c r="AB191" s="2" t="str">
        <f t="shared" si="44"/>
        <v/>
      </c>
      <c r="AC191" s="2" t="str">
        <f t="shared" si="39"/>
        <v/>
      </c>
      <c r="AD191" s="37">
        <v>9.8159999999999003E-4</v>
      </c>
      <c r="AE191" s="1" t="str">
        <f t="shared" si="40"/>
        <v/>
      </c>
      <c r="AF191" s="1" t="str">
        <f t="shared" si="41"/>
        <v/>
      </c>
    </row>
    <row r="192" spans="2:32" ht="24.95" customHeight="1" x14ac:dyDescent="0.25">
      <c r="B192" s="10" t="str">
        <f>IF(cad_pro!C194="","",cad_pro!C194)</f>
        <v/>
      </c>
      <c r="C192" s="11" t="str">
        <f>IF(B192="","",IFERROR(SUM(cad_cf!$D$7:$D$26)/SUM(cad_pro!$D$9:$D$508),0))</f>
        <v/>
      </c>
      <c r="D192" s="11" t="str">
        <f>IF(B192="","",IFERROR(VLOOKUP(B192,cad_pro!$C$9:$E$508,3,FALSE),0))</f>
        <v/>
      </c>
      <c r="E192" s="11" t="str">
        <f t="shared" si="31"/>
        <v/>
      </c>
      <c r="F192" s="108"/>
      <c r="G192" s="11" t="str">
        <f t="shared" si="32"/>
        <v/>
      </c>
      <c r="H192" s="11" t="str">
        <f t="shared" si="33"/>
        <v/>
      </c>
      <c r="I192" s="11" t="str">
        <f t="shared" si="34"/>
        <v/>
      </c>
      <c r="J192" s="11" t="str">
        <f t="shared" si="35"/>
        <v/>
      </c>
      <c r="K192" s="11" t="str">
        <f t="shared" si="36"/>
        <v/>
      </c>
      <c r="L192" s="33" t="str">
        <f t="shared" si="37"/>
        <v/>
      </c>
      <c r="M192" s="2" t="str">
        <f t="shared" si="38"/>
        <v/>
      </c>
      <c r="N192" s="2" t="str">
        <f t="shared" ref="N192:AB208" si="45">IF($B192="","",IFERROR($G192*N$6,0))</f>
        <v/>
      </c>
      <c r="O192" s="2" t="str">
        <f t="shared" si="45"/>
        <v/>
      </c>
      <c r="P192" s="2" t="str">
        <f t="shared" si="45"/>
        <v/>
      </c>
      <c r="Q192" s="2" t="str">
        <f t="shared" si="45"/>
        <v/>
      </c>
      <c r="R192" s="2" t="str">
        <f t="shared" si="45"/>
        <v/>
      </c>
      <c r="S192" s="2" t="str">
        <f t="shared" si="45"/>
        <v/>
      </c>
      <c r="T192" s="2" t="str">
        <f t="shared" si="45"/>
        <v/>
      </c>
      <c r="U192" s="2" t="str">
        <f t="shared" si="45"/>
        <v/>
      </c>
      <c r="V192" s="2" t="str">
        <f t="shared" si="45"/>
        <v/>
      </c>
      <c r="W192" s="2" t="str">
        <f t="shared" si="45"/>
        <v/>
      </c>
      <c r="X192" s="2" t="str">
        <f t="shared" si="45"/>
        <v/>
      </c>
      <c r="Y192" s="2" t="str">
        <f t="shared" si="45"/>
        <v/>
      </c>
      <c r="Z192" s="2" t="str">
        <f t="shared" si="45"/>
        <v/>
      </c>
      <c r="AA192" s="2" t="str">
        <f t="shared" si="45"/>
        <v/>
      </c>
      <c r="AB192" s="2" t="str">
        <f t="shared" si="45"/>
        <v/>
      </c>
      <c r="AC192" s="2" t="str">
        <f t="shared" si="39"/>
        <v/>
      </c>
      <c r="AD192" s="37">
        <v>9.8149999999998998E-4</v>
      </c>
      <c r="AE192" s="1" t="str">
        <f t="shared" si="40"/>
        <v/>
      </c>
      <c r="AF192" s="1" t="str">
        <f t="shared" si="41"/>
        <v/>
      </c>
    </row>
    <row r="193" spans="2:32" ht="24.95" customHeight="1" x14ac:dyDescent="0.25">
      <c r="B193" s="10" t="str">
        <f>IF(cad_pro!C195="","",cad_pro!C195)</f>
        <v/>
      </c>
      <c r="C193" s="11" t="str">
        <f>IF(B193="","",IFERROR(SUM(cad_cf!$D$7:$D$26)/SUM(cad_pro!$D$9:$D$508),0))</f>
        <v/>
      </c>
      <c r="D193" s="11" t="str">
        <f>IF(B193="","",IFERROR(VLOOKUP(B193,cad_pro!$C$9:$E$508,3,FALSE),0))</f>
        <v/>
      </c>
      <c r="E193" s="11" t="str">
        <f t="shared" si="31"/>
        <v/>
      </c>
      <c r="F193" s="108"/>
      <c r="G193" s="11" t="str">
        <f t="shared" si="32"/>
        <v/>
      </c>
      <c r="H193" s="11" t="str">
        <f t="shared" si="33"/>
        <v/>
      </c>
      <c r="I193" s="11" t="str">
        <f t="shared" si="34"/>
        <v/>
      </c>
      <c r="J193" s="11" t="str">
        <f t="shared" si="35"/>
        <v/>
      </c>
      <c r="K193" s="11" t="str">
        <f t="shared" si="36"/>
        <v/>
      </c>
      <c r="L193" s="33" t="str">
        <f t="shared" si="37"/>
        <v/>
      </c>
      <c r="M193" s="2" t="str">
        <f t="shared" si="38"/>
        <v/>
      </c>
      <c r="N193" s="2" t="str">
        <f t="shared" si="45"/>
        <v/>
      </c>
      <c r="O193" s="2" t="str">
        <f t="shared" si="45"/>
        <v/>
      </c>
      <c r="P193" s="2" t="str">
        <f t="shared" si="45"/>
        <v/>
      </c>
      <c r="Q193" s="2" t="str">
        <f t="shared" si="45"/>
        <v/>
      </c>
      <c r="R193" s="2" t="str">
        <f t="shared" si="45"/>
        <v/>
      </c>
      <c r="S193" s="2" t="str">
        <f t="shared" si="45"/>
        <v/>
      </c>
      <c r="T193" s="2" t="str">
        <f t="shared" si="45"/>
        <v/>
      </c>
      <c r="U193" s="2" t="str">
        <f t="shared" si="45"/>
        <v/>
      </c>
      <c r="V193" s="2" t="str">
        <f t="shared" si="45"/>
        <v/>
      </c>
      <c r="W193" s="2" t="str">
        <f t="shared" si="45"/>
        <v/>
      </c>
      <c r="X193" s="2" t="str">
        <f t="shared" si="45"/>
        <v/>
      </c>
      <c r="Y193" s="2" t="str">
        <f t="shared" si="45"/>
        <v/>
      </c>
      <c r="Z193" s="2" t="str">
        <f t="shared" si="45"/>
        <v/>
      </c>
      <c r="AA193" s="2" t="str">
        <f t="shared" si="45"/>
        <v/>
      </c>
      <c r="AB193" s="2" t="str">
        <f t="shared" si="45"/>
        <v/>
      </c>
      <c r="AC193" s="2" t="str">
        <f t="shared" si="39"/>
        <v/>
      </c>
      <c r="AD193" s="37">
        <v>9.8139999999998905E-4</v>
      </c>
      <c r="AE193" s="1" t="str">
        <f t="shared" si="40"/>
        <v/>
      </c>
      <c r="AF193" s="1" t="str">
        <f t="shared" si="41"/>
        <v/>
      </c>
    </row>
    <row r="194" spans="2:32" ht="24.95" customHeight="1" x14ac:dyDescent="0.25">
      <c r="B194" s="10" t="str">
        <f>IF(cad_pro!C196="","",cad_pro!C196)</f>
        <v/>
      </c>
      <c r="C194" s="11" t="str">
        <f>IF(B194="","",IFERROR(SUM(cad_cf!$D$7:$D$26)/SUM(cad_pro!$D$9:$D$508),0))</f>
        <v/>
      </c>
      <c r="D194" s="11" t="str">
        <f>IF(B194="","",IFERROR(VLOOKUP(B194,cad_pro!$C$9:$E$508,3,FALSE),0))</f>
        <v/>
      </c>
      <c r="E194" s="11" t="str">
        <f t="shared" si="31"/>
        <v/>
      </c>
      <c r="F194" s="108"/>
      <c r="G194" s="11" t="str">
        <f t="shared" si="32"/>
        <v/>
      </c>
      <c r="H194" s="11" t="str">
        <f t="shared" si="33"/>
        <v/>
      </c>
      <c r="I194" s="11" t="str">
        <f t="shared" si="34"/>
        <v/>
      </c>
      <c r="J194" s="11" t="str">
        <f t="shared" si="35"/>
        <v/>
      </c>
      <c r="K194" s="11" t="str">
        <f t="shared" si="36"/>
        <v/>
      </c>
      <c r="L194" s="33" t="str">
        <f t="shared" si="37"/>
        <v/>
      </c>
      <c r="M194" s="2" t="str">
        <f t="shared" si="38"/>
        <v/>
      </c>
      <c r="N194" s="2" t="str">
        <f t="shared" si="45"/>
        <v/>
      </c>
      <c r="O194" s="2" t="str">
        <f t="shared" si="45"/>
        <v/>
      </c>
      <c r="P194" s="2" t="str">
        <f t="shared" si="45"/>
        <v/>
      </c>
      <c r="Q194" s="2" t="str">
        <f t="shared" si="45"/>
        <v/>
      </c>
      <c r="R194" s="2" t="str">
        <f t="shared" si="45"/>
        <v/>
      </c>
      <c r="S194" s="2" t="str">
        <f t="shared" si="45"/>
        <v/>
      </c>
      <c r="T194" s="2" t="str">
        <f t="shared" si="45"/>
        <v/>
      </c>
      <c r="U194" s="2" t="str">
        <f t="shared" si="45"/>
        <v/>
      </c>
      <c r="V194" s="2" t="str">
        <f t="shared" si="45"/>
        <v/>
      </c>
      <c r="W194" s="2" t="str">
        <f t="shared" si="45"/>
        <v/>
      </c>
      <c r="X194" s="2" t="str">
        <f t="shared" si="45"/>
        <v/>
      </c>
      <c r="Y194" s="2" t="str">
        <f t="shared" si="45"/>
        <v/>
      </c>
      <c r="Z194" s="2" t="str">
        <f t="shared" si="45"/>
        <v/>
      </c>
      <c r="AA194" s="2" t="str">
        <f t="shared" si="45"/>
        <v/>
      </c>
      <c r="AB194" s="2" t="str">
        <f t="shared" si="45"/>
        <v/>
      </c>
      <c r="AC194" s="2" t="str">
        <f t="shared" si="39"/>
        <v/>
      </c>
      <c r="AD194" s="37">
        <v>9.81299999999989E-4</v>
      </c>
      <c r="AE194" s="1" t="str">
        <f t="shared" si="40"/>
        <v/>
      </c>
      <c r="AF194" s="1" t="str">
        <f t="shared" si="41"/>
        <v/>
      </c>
    </row>
    <row r="195" spans="2:32" ht="24.95" customHeight="1" x14ac:dyDescent="0.25">
      <c r="B195" s="10" t="str">
        <f>IF(cad_pro!C197="","",cad_pro!C197)</f>
        <v/>
      </c>
      <c r="C195" s="11" t="str">
        <f>IF(B195="","",IFERROR(SUM(cad_cf!$D$7:$D$26)/SUM(cad_pro!$D$9:$D$508),0))</f>
        <v/>
      </c>
      <c r="D195" s="11" t="str">
        <f>IF(B195="","",IFERROR(VLOOKUP(B195,cad_pro!$C$9:$E$508,3,FALSE),0))</f>
        <v/>
      </c>
      <c r="E195" s="11" t="str">
        <f t="shared" si="31"/>
        <v/>
      </c>
      <c r="F195" s="108"/>
      <c r="G195" s="11" t="str">
        <f t="shared" si="32"/>
        <v/>
      </c>
      <c r="H195" s="11" t="str">
        <f t="shared" si="33"/>
        <v/>
      </c>
      <c r="I195" s="11" t="str">
        <f t="shared" si="34"/>
        <v/>
      </c>
      <c r="J195" s="11" t="str">
        <f t="shared" si="35"/>
        <v/>
      </c>
      <c r="K195" s="11" t="str">
        <f t="shared" si="36"/>
        <v/>
      </c>
      <c r="L195" s="33" t="str">
        <f t="shared" si="37"/>
        <v/>
      </c>
      <c r="M195" s="2" t="str">
        <f t="shared" si="38"/>
        <v/>
      </c>
      <c r="N195" s="2" t="str">
        <f t="shared" si="45"/>
        <v/>
      </c>
      <c r="O195" s="2" t="str">
        <f t="shared" si="45"/>
        <v/>
      </c>
      <c r="P195" s="2" t="str">
        <f t="shared" si="45"/>
        <v/>
      </c>
      <c r="Q195" s="2" t="str">
        <f t="shared" si="45"/>
        <v/>
      </c>
      <c r="R195" s="2" t="str">
        <f t="shared" si="45"/>
        <v/>
      </c>
      <c r="S195" s="2" t="str">
        <f t="shared" si="45"/>
        <v/>
      </c>
      <c r="T195" s="2" t="str">
        <f t="shared" si="45"/>
        <v/>
      </c>
      <c r="U195" s="2" t="str">
        <f t="shared" si="45"/>
        <v/>
      </c>
      <c r="V195" s="2" t="str">
        <f t="shared" si="45"/>
        <v/>
      </c>
      <c r="W195" s="2" t="str">
        <f t="shared" si="45"/>
        <v/>
      </c>
      <c r="X195" s="2" t="str">
        <f t="shared" si="45"/>
        <v/>
      </c>
      <c r="Y195" s="2" t="str">
        <f t="shared" si="45"/>
        <v/>
      </c>
      <c r="Z195" s="2" t="str">
        <f t="shared" si="45"/>
        <v/>
      </c>
      <c r="AA195" s="2" t="str">
        <f t="shared" si="45"/>
        <v/>
      </c>
      <c r="AB195" s="2" t="str">
        <f t="shared" si="45"/>
        <v/>
      </c>
      <c r="AC195" s="2" t="str">
        <f t="shared" si="39"/>
        <v/>
      </c>
      <c r="AD195" s="37">
        <v>9.8119999999998894E-4</v>
      </c>
      <c r="AE195" s="1" t="str">
        <f t="shared" si="40"/>
        <v/>
      </c>
      <c r="AF195" s="1" t="str">
        <f t="shared" si="41"/>
        <v/>
      </c>
    </row>
    <row r="196" spans="2:32" ht="24.95" customHeight="1" x14ac:dyDescent="0.25">
      <c r="B196" s="10" t="str">
        <f>IF(cad_pro!C198="","",cad_pro!C198)</f>
        <v/>
      </c>
      <c r="C196" s="11" t="str">
        <f>IF(B196="","",IFERROR(SUM(cad_cf!$D$7:$D$26)/SUM(cad_pro!$D$9:$D$508),0))</f>
        <v/>
      </c>
      <c r="D196" s="11" t="str">
        <f>IF(B196="","",IFERROR(VLOOKUP(B196,cad_pro!$C$9:$E$508,3,FALSE),0))</f>
        <v/>
      </c>
      <c r="E196" s="11" t="str">
        <f t="shared" si="31"/>
        <v/>
      </c>
      <c r="F196" s="108"/>
      <c r="G196" s="11" t="str">
        <f t="shared" si="32"/>
        <v/>
      </c>
      <c r="H196" s="11" t="str">
        <f t="shared" si="33"/>
        <v/>
      </c>
      <c r="I196" s="11" t="str">
        <f t="shared" si="34"/>
        <v/>
      </c>
      <c r="J196" s="11" t="str">
        <f t="shared" si="35"/>
        <v/>
      </c>
      <c r="K196" s="11" t="str">
        <f t="shared" si="36"/>
        <v/>
      </c>
      <c r="L196" s="33" t="str">
        <f t="shared" si="37"/>
        <v/>
      </c>
      <c r="M196" s="2" t="str">
        <f t="shared" si="38"/>
        <v/>
      </c>
      <c r="N196" s="2" t="str">
        <f t="shared" si="45"/>
        <v/>
      </c>
      <c r="O196" s="2" t="str">
        <f t="shared" si="45"/>
        <v/>
      </c>
      <c r="P196" s="2" t="str">
        <f t="shared" si="45"/>
        <v/>
      </c>
      <c r="Q196" s="2" t="str">
        <f t="shared" si="45"/>
        <v/>
      </c>
      <c r="R196" s="2" t="str">
        <f t="shared" si="45"/>
        <v/>
      </c>
      <c r="S196" s="2" t="str">
        <f t="shared" si="45"/>
        <v/>
      </c>
      <c r="T196" s="2" t="str">
        <f t="shared" si="45"/>
        <v/>
      </c>
      <c r="U196" s="2" t="str">
        <f t="shared" si="45"/>
        <v/>
      </c>
      <c r="V196" s="2" t="str">
        <f t="shared" si="45"/>
        <v/>
      </c>
      <c r="W196" s="2" t="str">
        <f t="shared" si="45"/>
        <v/>
      </c>
      <c r="X196" s="2" t="str">
        <f t="shared" si="45"/>
        <v/>
      </c>
      <c r="Y196" s="2" t="str">
        <f t="shared" si="45"/>
        <v/>
      </c>
      <c r="Z196" s="2" t="str">
        <f t="shared" si="45"/>
        <v/>
      </c>
      <c r="AA196" s="2" t="str">
        <f t="shared" si="45"/>
        <v/>
      </c>
      <c r="AB196" s="2" t="str">
        <f t="shared" si="45"/>
        <v/>
      </c>
      <c r="AC196" s="2" t="str">
        <f t="shared" si="39"/>
        <v/>
      </c>
      <c r="AD196" s="37">
        <v>9.810999999999891E-4</v>
      </c>
      <c r="AE196" s="1" t="str">
        <f t="shared" si="40"/>
        <v/>
      </c>
      <c r="AF196" s="1" t="str">
        <f t="shared" si="41"/>
        <v/>
      </c>
    </row>
    <row r="197" spans="2:32" ht="24.95" customHeight="1" x14ac:dyDescent="0.25">
      <c r="B197" s="10" t="str">
        <f>IF(cad_pro!C199="","",cad_pro!C199)</f>
        <v/>
      </c>
      <c r="C197" s="11" t="str">
        <f>IF(B197="","",IFERROR(SUM(cad_cf!$D$7:$D$26)/SUM(cad_pro!$D$9:$D$508),0))</f>
        <v/>
      </c>
      <c r="D197" s="11" t="str">
        <f>IF(B197="","",IFERROR(VLOOKUP(B197,cad_pro!$C$9:$E$508,3,FALSE),0))</f>
        <v/>
      </c>
      <c r="E197" s="11" t="str">
        <f t="shared" si="31"/>
        <v/>
      </c>
      <c r="F197" s="108"/>
      <c r="G197" s="11" t="str">
        <f t="shared" si="32"/>
        <v/>
      </c>
      <c r="H197" s="11" t="str">
        <f t="shared" si="33"/>
        <v/>
      </c>
      <c r="I197" s="11" t="str">
        <f t="shared" si="34"/>
        <v/>
      </c>
      <c r="J197" s="11" t="str">
        <f t="shared" si="35"/>
        <v/>
      </c>
      <c r="K197" s="11" t="str">
        <f t="shared" si="36"/>
        <v/>
      </c>
      <c r="L197" s="33" t="str">
        <f t="shared" si="37"/>
        <v/>
      </c>
      <c r="M197" s="2" t="str">
        <f t="shared" si="38"/>
        <v/>
      </c>
      <c r="N197" s="2" t="str">
        <f t="shared" si="45"/>
        <v/>
      </c>
      <c r="O197" s="2" t="str">
        <f t="shared" si="45"/>
        <v/>
      </c>
      <c r="P197" s="2" t="str">
        <f t="shared" si="45"/>
        <v/>
      </c>
      <c r="Q197" s="2" t="str">
        <f t="shared" si="45"/>
        <v/>
      </c>
      <c r="R197" s="2" t="str">
        <f t="shared" si="45"/>
        <v/>
      </c>
      <c r="S197" s="2" t="str">
        <f t="shared" si="45"/>
        <v/>
      </c>
      <c r="T197" s="2" t="str">
        <f t="shared" si="45"/>
        <v/>
      </c>
      <c r="U197" s="2" t="str">
        <f t="shared" si="45"/>
        <v/>
      </c>
      <c r="V197" s="2" t="str">
        <f t="shared" si="45"/>
        <v/>
      </c>
      <c r="W197" s="2" t="str">
        <f t="shared" si="45"/>
        <v/>
      </c>
      <c r="X197" s="2" t="str">
        <f t="shared" si="45"/>
        <v/>
      </c>
      <c r="Y197" s="2" t="str">
        <f t="shared" si="45"/>
        <v/>
      </c>
      <c r="Z197" s="2" t="str">
        <f t="shared" si="45"/>
        <v/>
      </c>
      <c r="AA197" s="2" t="str">
        <f t="shared" si="45"/>
        <v/>
      </c>
      <c r="AB197" s="2" t="str">
        <f t="shared" si="45"/>
        <v/>
      </c>
      <c r="AC197" s="2" t="str">
        <f t="shared" si="39"/>
        <v/>
      </c>
      <c r="AD197" s="37">
        <v>9.8099999999998904E-4</v>
      </c>
      <c r="AE197" s="1" t="str">
        <f t="shared" si="40"/>
        <v/>
      </c>
      <c r="AF197" s="1" t="str">
        <f t="shared" si="41"/>
        <v/>
      </c>
    </row>
    <row r="198" spans="2:32" ht="24.95" customHeight="1" x14ac:dyDescent="0.25">
      <c r="B198" s="10" t="str">
        <f>IF(cad_pro!C200="","",cad_pro!C200)</f>
        <v/>
      </c>
      <c r="C198" s="11" t="str">
        <f>IF(B198="","",IFERROR(SUM(cad_cf!$D$7:$D$26)/SUM(cad_pro!$D$9:$D$508),0))</f>
        <v/>
      </c>
      <c r="D198" s="11" t="str">
        <f>IF(B198="","",IFERROR(VLOOKUP(B198,cad_pro!$C$9:$E$508,3,FALSE),0))</f>
        <v/>
      </c>
      <c r="E198" s="11" t="str">
        <f t="shared" si="31"/>
        <v/>
      </c>
      <c r="F198" s="108"/>
      <c r="G198" s="11" t="str">
        <f t="shared" si="32"/>
        <v/>
      </c>
      <c r="H198" s="11" t="str">
        <f t="shared" si="33"/>
        <v/>
      </c>
      <c r="I198" s="11" t="str">
        <f t="shared" si="34"/>
        <v/>
      </c>
      <c r="J198" s="11" t="str">
        <f t="shared" si="35"/>
        <v/>
      </c>
      <c r="K198" s="11" t="str">
        <f t="shared" si="36"/>
        <v/>
      </c>
      <c r="L198" s="33" t="str">
        <f t="shared" si="37"/>
        <v/>
      </c>
      <c r="M198" s="2" t="str">
        <f t="shared" si="38"/>
        <v/>
      </c>
      <c r="N198" s="2" t="str">
        <f t="shared" si="45"/>
        <v/>
      </c>
      <c r="O198" s="2" t="str">
        <f t="shared" si="45"/>
        <v/>
      </c>
      <c r="P198" s="2" t="str">
        <f t="shared" si="45"/>
        <v/>
      </c>
      <c r="Q198" s="2" t="str">
        <f t="shared" si="45"/>
        <v/>
      </c>
      <c r="R198" s="2" t="str">
        <f t="shared" si="45"/>
        <v/>
      </c>
      <c r="S198" s="2" t="str">
        <f t="shared" si="45"/>
        <v/>
      </c>
      <c r="T198" s="2" t="str">
        <f t="shared" si="45"/>
        <v/>
      </c>
      <c r="U198" s="2" t="str">
        <f t="shared" si="45"/>
        <v/>
      </c>
      <c r="V198" s="2" t="str">
        <f t="shared" si="45"/>
        <v/>
      </c>
      <c r="W198" s="2" t="str">
        <f t="shared" si="45"/>
        <v/>
      </c>
      <c r="X198" s="2" t="str">
        <f t="shared" si="45"/>
        <v/>
      </c>
      <c r="Y198" s="2" t="str">
        <f t="shared" si="45"/>
        <v/>
      </c>
      <c r="Z198" s="2" t="str">
        <f t="shared" si="45"/>
        <v/>
      </c>
      <c r="AA198" s="2" t="str">
        <f t="shared" si="45"/>
        <v/>
      </c>
      <c r="AB198" s="2" t="str">
        <f t="shared" si="45"/>
        <v/>
      </c>
      <c r="AC198" s="2" t="str">
        <f t="shared" si="39"/>
        <v/>
      </c>
      <c r="AD198" s="37">
        <v>9.8089999999998899E-4</v>
      </c>
      <c r="AE198" s="1" t="str">
        <f t="shared" si="40"/>
        <v/>
      </c>
      <c r="AF198" s="1" t="str">
        <f t="shared" si="41"/>
        <v/>
      </c>
    </row>
    <row r="199" spans="2:32" ht="24.95" customHeight="1" x14ac:dyDescent="0.25">
      <c r="B199" s="10" t="str">
        <f>IF(cad_pro!C201="","",cad_pro!C201)</f>
        <v/>
      </c>
      <c r="C199" s="11" t="str">
        <f>IF(B199="","",IFERROR(SUM(cad_cf!$D$7:$D$26)/SUM(cad_pro!$D$9:$D$508),0))</f>
        <v/>
      </c>
      <c r="D199" s="11" t="str">
        <f>IF(B199="","",IFERROR(VLOOKUP(B199,cad_pro!$C$9:$E$508,3,FALSE),0))</f>
        <v/>
      </c>
      <c r="E199" s="11" t="str">
        <f t="shared" si="31"/>
        <v/>
      </c>
      <c r="F199" s="108"/>
      <c r="G199" s="11" t="str">
        <f t="shared" si="32"/>
        <v/>
      </c>
      <c r="H199" s="11" t="str">
        <f t="shared" si="33"/>
        <v/>
      </c>
      <c r="I199" s="11" t="str">
        <f t="shared" si="34"/>
        <v/>
      </c>
      <c r="J199" s="11" t="str">
        <f t="shared" si="35"/>
        <v/>
      </c>
      <c r="K199" s="11" t="str">
        <f t="shared" si="36"/>
        <v/>
      </c>
      <c r="L199" s="33" t="str">
        <f t="shared" si="37"/>
        <v/>
      </c>
      <c r="M199" s="2" t="str">
        <f t="shared" si="38"/>
        <v/>
      </c>
      <c r="N199" s="2" t="str">
        <f t="shared" si="45"/>
        <v/>
      </c>
      <c r="O199" s="2" t="str">
        <f t="shared" si="45"/>
        <v/>
      </c>
      <c r="P199" s="2" t="str">
        <f t="shared" si="45"/>
        <v/>
      </c>
      <c r="Q199" s="2" t="str">
        <f t="shared" si="45"/>
        <v/>
      </c>
      <c r="R199" s="2" t="str">
        <f t="shared" si="45"/>
        <v/>
      </c>
      <c r="S199" s="2" t="str">
        <f t="shared" si="45"/>
        <v/>
      </c>
      <c r="T199" s="2" t="str">
        <f t="shared" si="45"/>
        <v/>
      </c>
      <c r="U199" s="2" t="str">
        <f t="shared" si="45"/>
        <v/>
      </c>
      <c r="V199" s="2" t="str">
        <f t="shared" si="45"/>
        <v/>
      </c>
      <c r="W199" s="2" t="str">
        <f t="shared" si="45"/>
        <v/>
      </c>
      <c r="X199" s="2" t="str">
        <f t="shared" si="45"/>
        <v/>
      </c>
      <c r="Y199" s="2" t="str">
        <f t="shared" si="45"/>
        <v/>
      </c>
      <c r="Z199" s="2" t="str">
        <f t="shared" si="45"/>
        <v/>
      </c>
      <c r="AA199" s="2" t="str">
        <f t="shared" si="45"/>
        <v/>
      </c>
      <c r="AB199" s="2" t="str">
        <f t="shared" si="45"/>
        <v/>
      </c>
      <c r="AC199" s="2" t="str">
        <f t="shared" si="39"/>
        <v/>
      </c>
      <c r="AD199" s="37">
        <v>9.8079999999998893E-4</v>
      </c>
      <c r="AE199" s="1" t="str">
        <f t="shared" si="40"/>
        <v/>
      </c>
      <c r="AF199" s="1" t="str">
        <f t="shared" si="41"/>
        <v/>
      </c>
    </row>
    <row r="200" spans="2:32" ht="24.95" customHeight="1" x14ac:dyDescent="0.25">
      <c r="B200" s="10" t="str">
        <f>IF(cad_pro!C202="","",cad_pro!C202)</f>
        <v/>
      </c>
      <c r="C200" s="11" t="str">
        <f>IF(B200="","",IFERROR(SUM(cad_cf!$D$7:$D$26)/SUM(cad_pro!$D$9:$D$508),0))</f>
        <v/>
      </c>
      <c r="D200" s="11" t="str">
        <f>IF(B200="","",IFERROR(VLOOKUP(B200,cad_pro!$C$9:$E$508,3,FALSE),0))</f>
        <v/>
      </c>
      <c r="E200" s="11" t="str">
        <f t="shared" ref="E200:E263" si="46">IF(B200="","",SUM(C200:D200))</f>
        <v/>
      </c>
      <c r="F200" s="108"/>
      <c r="G200" s="11" t="str">
        <f t="shared" ref="G200:G263" si="47">IF(B200="","",E200*(1+F200))</f>
        <v/>
      </c>
      <c r="H200" s="11" t="str">
        <f t="shared" ref="H200:H263" si="48">IF(B200="","",M200)</f>
        <v/>
      </c>
      <c r="I200" s="11" t="str">
        <f t="shared" ref="I200:I263" si="49">IF(B200="","",SUM(G200:H200))</f>
        <v/>
      </c>
      <c r="J200" s="11" t="str">
        <f t="shared" ref="J200:J263" si="50">IF(B200="","",IFERROR(I200-(D200+H200),0))</f>
        <v/>
      </c>
      <c r="K200" s="11" t="str">
        <f t="shared" ref="K200:K263" si="51">IF(B200="","",IFERROR(I200-(E200+H200),0))</f>
        <v/>
      </c>
      <c r="L200" s="33" t="str">
        <f t="shared" ref="L200:L263" si="52">IF(B200="","",IFERROR(K200/I200,0))</f>
        <v/>
      </c>
      <c r="M200" s="2" t="str">
        <f t="shared" ref="M200:M263" si="53">IF(B200="","",SUM(N200:AC200))</f>
        <v/>
      </c>
      <c r="N200" s="2" t="str">
        <f t="shared" si="45"/>
        <v/>
      </c>
      <c r="O200" s="2" t="str">
        <f t="shared" si="45"/>
        <v/>
      </c>
      <c r="P200" s="2" t="str">
        <f t="shared" si="45"/>
        <v/>
      </c>
      <c r="Q200" s="2" t="str">
        <f t="shared" si="45"/>
        <v/>
      </c>
      <c r="R200" s="2" t="str">
        <f t="shared" si="45"/>
        <v/>
      </c>
      <c r="S200" s="2" t="str">
        <f t="shared" si="45"/>
        <v/>
      </c>
      <c r="T200" s="2" t="str">
        <f t="shared" si="45"/>
        <v/>
      </c>
      <c r="U200" s="2" t="str">
        <f t="shared" si="45"/>
        <v/>
      </c>
      <c r="V200" s="2" t="str">
        <f t="shared" si="45"/>
        <v/>
      </c>
      <c r="W200" s="2" t="str">
        <f t="shared" si="45"/>
        <v/>
      </c>
      <c r="X200" s="2" t="str">
        <f t="shared" si="45"/>
        <v/>
      </c>
      <c r="Y200" s="2" t="str">
        <f t="shared" si="45"/>
        <v/>
      </c>
      <c r="Z200" s="2" t="str">
        <f t="shared" si="45"/>
        <v/>
      </c>
      <c r="AA200" s="2" t="str">
        <f t="shared" si="45"/>
        <v/>
      </c>
      <c r="AB200" s="2" t="str">
        <f t="shared" si="45"/>
        <v/>
      </c>
      <c r="AC200" s="2" t="str">
        <f t="shared" ref="AC200:AC263" si="54">IF(B200="","",$D200*AC$6)</f>
        <v/>
      </c>
      <c r="AD200" s="37">
        <v>9.8069999999998909E-4</v>
      </c>
      <c r="AE200" s="1" t="str">
        <f t="shared" ref="AE200:AE263" si="55">IF(B200="","",I200+$AD200)</f>
        <v/>
      </c>
      <c r="AF200" s="1" t="str">
        <f t="shared" ref="AF200:AF263" si="56">IF(C200="","",J200+$AD200)</f>
        <v/>
      </c>
    </row>
    <row r="201" spans="2:32" ht="24.95" customHeight="1" x14ac:dyDescent="0.25">
      <c r="B201" s="10" t="str">
        <f>IF(cad_pro!C203="","",cad_pro!C203)</f>
        <v/>
      </c>
      <c r="C201" s="11" t="str">
        <f>IF(B201="","",IFERROR(SUM(cad_cf!$D$7:$D$26)/SUM(cad_pro!$D$9:$D$508),0))</f>
        <v/>
      </c>
      <c r="D201" s="11" t="str">
        <f>IF(B201="","",IFERROR(VLOOKUP(B201,cad_pro!$C$9:$E$508,3,FALSE),0))</f>
        <v/>
      </c>
      <c r="E201" s="11" t="str">
        <f t="shared" si="46"/>
        <v/>
      </c>
      <c r="F201" s="108"/>
      <c r="G201" s="11" t="str">
        <f t="shared" si="47"/>
        <v/>
      </c>
      <c r="H201" s="11" t="str">
        <f t="shared" si="48"/>
        <v/>
      </c>
      <c r="I201" s="11" t="str">
        <f t="shared" si="49"/>
        <v/>
      </c>
      <c r="J201" s="11" t="str">
        <f t="shared" si="50"/>
        <v/>
      </c>
      <c r="K201" s="11" t="str">
        <f t="shared" si="51"/>
        <v/>
      </c>
      <c r="L201" s="33" t="str">
        <f t="shared" si="52"/>
        <v/>
      </c>
      <c r="M201" s="2" t="str">
        <f t="shared" si="53"/>
        <v/>
      </c>
      <c r="N201" s="2" t="str">
        <f t="shared" si="45"/>
        <v/>
      </c>
      <c r="O201" s="2" t="str">
        <f t="shared" si="45"/>
        <v/>
      </c>
      <c r="P201" s="2" t="str">
        <f t="shared" si="45"/>
        <v/>
      </c>
      <c r="Q201" s="2" t="str">
        <f t="shared" si="45"/>
        <v/>
      </c>
      <c r="R201" s="2" t="str">
        <f t="shared" si="45"/>
        <v/>
      </c>
      <c r="S201" s="2" t="str">
        <f t="shared" si="45"/>
        <v/>
      </c>
      <c r="T201" s="2" t="str">
        <f t="shared" si="45"/>
        <v/>
      </c>
      <c r="U201" s="2" t="str">
        <f t="shared" si="45"/>
        <v/>
      </c>
      <c r="V201" s="2" t="str">
        <f t="shared" si="45"/>
        <v/>
      </c>
      <c r="W201" s="2" t="str">
        <f t="shared" si="45"/>
        <v/>
      </c>
      <c r="X201" s="2" t="str">
        <f t="shared" si="45"/>
        <v/>
      </c>
      <c r="Y201" s="2" t="str">
        <f t="shared" si="45"/>
        <v/>
      </c>
      <c r="Z201" s="2" t="str">
        <f t="shared" si="45"/>
        <v/>
      </c>
      <c r="AA201" s="2" t="str">
        <f t="shared" si="45"/>
        <v/>
      </c>
      <c r="AB201" s="2" t="str">
        <f t="shared" si="45"/>
        <v/>
      </c>
      <c r="AC201" s="2" t="str">
        <f t="shared" si="54"/>
        <v/>
      </c>
      <c r="AD201" s="37">
        <v>9.8059999999998903E-4</v>
      </c>
      <c r="AE201" s="1" t="str">
        <f t="shared" si="55"/>
        <v/>
      </c>
      <c r="AF201" s="1" t="str">
        <f t="shared" si="56"/>
        <v/>
      </c>
    </row>
    <row r="202" spans="2:32" ht="24.95" customHeight="1" x14ac:dyDescent="0.25">
      <c r="B202" s="10" t="str">
        <f>IF(cad_pro!C204="","",cad_pro!C204)</f>
        <v/>
      </c>
      <c r="C202" s="11" t="str">
        <f>IF(B202="","",IFERROR(SUM(cad_cf!$D$7:$D$26)/SUM(cad_pro!$D$9:$D$508),0))</f>
        <v/>
      </c>
      <c r="D202" s="11" t="str">
        <f>IF(B202="","",IFERROR(VLOOKUP(B202,cad_pro!$C$9:$E$508,3,FALSE),0))</f>
        <v/>
      </c>
      <c r="E202" s="11" t="str">
        <f t="shared" si="46"/>
        <v/>
      </c>
      <c r="F202" s="108"/>
      <c r="G202" s="11" t="str">
        <f t="shared" si="47"/>
        <v/>
      </c>
      <c r="H202" s="11" t="str">
        <f t="shared" si="48"/>
        <v/>
      </c>
      <c r="I202" s="11" t="str">
        <f t="shared" si="49"/>
        <v/>
      </c>
      <c r="J202" s="11" t="str">
        <f t="shared" si="50"/>
        <v/>
      </c>
      <c r="K202" s="11" t="str">
        <f t="shared" si="51"/>
        <v/>
      </c>
      <c r="L202" s="33" t="str">
        <f t="shared" si="52"/>
        <v/>
      </c>
      <c r="M202" s="2" t="str">
        <f t="shared" si="53"/>
        <v/>
      </c>
      <c r="N202" s="2" t="str">
        <f t="shared" si="45"/>
        <v/>
      </c>
      <c r="O202" s="2" t="str">
        <f t="shared" si="45"/>
        <v/>
      </c>
      <c r="P202" s="2" t="str">
        <f t="shared" si="45"/>
        <v/>
      </c>
      <c r="Q202" s="2" t="str">
        <f t="shared" si="45"/>
        <v/>
      </c>
      <c r="R202" s="2" t="str">
        <f t="shared" si="45"/>
        <v/>
      </c>
      <c r="S202" s="2" t="str">
        <f t="shared" si="45"/>
        <v/>
      </c>
      <c r="T202" s="2" t="str">
        <f t="shared" si="45"/>
        <v/>
      </c>
      <c r="U202" s="2" t="str">
        <f t="shared" si="45"/>
        <v/>
      </c>
      <c r="V202" s="2" t="str">
        <f t="shared" si="45"/>
        <v/>
      </c>
      <c r="W202" s="2" t="str">
        <f t="shared" si="45"/>
        <v/>
      </c>
      <c r="X202" s="2" t="str">
        <f t="shared" si="45"/>
        <v/>
      </c>
      <c r="Y202" s="2" t="str">
        <f t="shared" si="45"/>
        <v/>
      </c>
      <c r="Z202" s="2" t="str">
        <f t="shared" si="45"/>
        <v/>
      </c>
      <c r="AA202" s="2" t="str">
        <f t="shared" si="45"/>
        <v/>
      </c>
      <c r="AB202" s="2" t="str">
        <f t="shared" si="45"/>
        <v/>
      </c>
      <c r="AC202" s="2" t="str">
        <f t="shared" si="54"/>
        <v/>
      </c>
      <c r="AD202" s="37">
        <v>9.8049999999998898E-4</v>
      </c>
      <c r="AE202" s="1" t="str">
        <f t="shared" si="55"/>
        <v/>
      </c>
      <c r="AF202" s="1" t="str">
        <f t="shared" si="56"/>
        <v/>
      </c>
    </row>
    <row r="203" spans="2:32" ht="24.95" customHeight="1" x14ac:dyDescent="0.25">
      <c r="B203" s="10" t="str">
        <f>IF(cad_pro!C205="","",cad_pro!C205)</f>
        <v/>
      </c>
      <c r="C203" s="11" t="str">
        <f>IF(B203="","",IFERROR(SUM(cad_cf!$D$7:$D$26)/SUM(cad_pro!$D$9:$D$508),0))</f>
        <v/>
      </c>
      <c r="D203" s="11" t="str">
        <f>IF(B203="","",IFERROR(VLOOKUP(B203,cad_pro!$C$9:$E$508,3,FALSE),0))</f>
        <v/>
      </c>
      <c r="E203" s="11" t="str">
        <f t="shared" si="46"/>
        <v/>
      </c>
      <c r="F203" s="108"/>
      <c r="G203" s="11" t="str">
        <f t="shared" si="47"/>
        <v/>
      </c>
      <c r="H203" s="11" t="str">
        <f t="shared" si="48"/>
        <v/>
      </c>
      <c r="I203" s="11" t="str">
        <f t="shared" si="49"/>
        <v/>
      </c>
      <c r="J203" s="11" t="str">
        <f t="shared" si="50"/>
        <v/>
      </c>
      <c r="K203" s="11" t="str">
        <f t="shared" si="51"/>
        <v/>
      </c>
      <c r="L203" s="33" t="str">
        <f t="shared" si="52"/>
        <v/>
      </c>
      <c r="M203" s="2" t="str">
        <f t="shared" si="53"/>
        <v/>
      </c>
      <c r="N203" s="2" t="str">
        <f t="shared" si="45"/>
        <v/>
      </c>
      <c r="O203" s="2" t="str">
        <f t="shared" si="45"/>
        <v/>
      </c>
      <c r="P203" s="2" t="str">
        <f t="shared" si="45"/>
        <v/>
      </c>
      <c r="Q203" s="2" t="str">
        <f t="shared" si="45"/>
        <v/>
      </c>
      <c r="R203" s="2" t="str">
        <f t="shared" si="45"/>
        <v/>
      </c>
      <c r="S203" s="2" t="str">
        <f t="shared" si="45"/>
        <v/>
      </c>
      <c r="T203" s="2" t="str">
        <f t="shared" si="45"/>
        <v/>
      </c>
      <c r="U203" s="2" t="str">
        <f t="shared" si="45"/>
        <v/>
      </c>
      <c r="V203" s="2" t="str">
        <f t="shared" si="45"/>
        <v/>
      </c>
      <c r="W203" s="2" t="str">
        <f t="shared" si="45"/>
        <v/>
      </c>
      <c r="X203" s="2" t="str">
        <f t="shared" si="45"/>
        <v/>
      </c>
      <c r="Y203" s="2" t="str">
        <f t="shared" si="45"/>
        <v/>
      </c>
      <c r="Z203" s="2" t="str">
        <f t="shared" si="45"/>
        <v/>
      </c>
      <c r="AA203" s="2" t="str">
        <f t="shared" si="45"/>
        <v/>
      </c>
      <c r="AB203" s="2" t="str">
        <f t="shared" si="45"/>
        <v/>
      </c>
      <c r="AC203" s="2" t="str">
        <f t="shared" si="54"/>
        <v/>
      </c>
      <c r="AD203" s="37">
        <v>9.8039999999998892E-4</v>
      </c>
      <c r="AE203" s="1" t="str">
        <f t="shared" si="55"/>
        <v/>
      </c>
      <c r="AF203" s="1" t="str">
        <f t="shared" si="56"/>
        <v/>
      </c>
    </row>
    <row r="204" spans="2:32" ht="24.95" customHeight="1" x14ac:dyDescent="0.25">
      <c r="B204" s="10" t="str">
        <f>IF(cad_pro!C206="","",cad_pro!C206)</f>
        <v/>
      </c>
      <c r="C204" s="11" t="str">
        <f>IF(B204="","",IFERROR(SUM(cad_cf!$D$7:$D$26)/SUM(cad_pro!$D$9:$D$508),0))</f>
        <v/>
      </c>
      <c r="D204" s="11" t="str">
        <f>IF(B204="","",IFERROR(VLOOKUP(B204,cad_pro!$C$9:$E$508,3,FALSE),0))</f>
        <v/>
      </c>
      <c r="E204" s="11" t="str">
        <f t="shared" si="46"/>
        <v/>
      </c>
      <c r="F204" s="108"/>
      <c r="G204" s="11" t="str">
        <f t="shared" si="47"/>
        <v/>
      </c>
      <c r="H204" s="11" t="str">
        <f t="shared" si="48"/>
        <v/>
      </c>
      <c r="I204" s="11" t="str">
        <f t="shared" si="49"/>
        <v/>
      </c>
      <c r="J204" s="11" t="str">
        <f t="shared" si="50"/>
        <v/>
      </c>
      <c r="K204" s="11" t="str">
        <f t="shared" si="51"/>
        <v/>
      </c>
      <c r="L204" s="33" t="str">
        <f t="shared" si="52"/>
        <v/>
      </c>
      <c r="M204" s="2" t="str">
        <f t="shared" si="53"/>
        <v/>
      </c>
      <c r="N204" s="2" t="str">
        <f t="shared" si="45"/>
        <v/>
      </c>
      <c r="O204" s="2" t="str">
        <f t="shared" si="45"/>
        <v/>
      </c>
      <c r="P204" s="2" t="str">
        <f t="shared" si="45"/>
        <v/>
      </c>
      <c r="Q204" s="2" t="str">
        <f t="shared" si="45"/>
        <v/>
      </c>
      <c r="R204" s="2" t="str">
        <f t="shared" si="45"/>
        <v/>
      </c>
      <c r="S204" s="2" t="str">
        <f t="shared" si="45"/>
        <v/>
      </c>
      <c r="T204" s="2" t="str">
        <f t="shared" si="45"/>
        <v/>
      </c>
      <c r="U204" s="2" t="str">
        <f t="shared" si="45"/>
        <v/>
      </c>
      <c r="V204" s="2" t="str">
        <f t="shared" si="45"/>
        <v/>
      </c>
      <c r="W204" s="2" t="str">
        <f t="shared" si="45"/>
        <v/>
      </c>
      <c r="X204" s="2" t="str">
        <f t="shared" si="45"/>
        <v/>
      </c>
      <c r="Y204" s="2" t="str">
        <f t="shared" si="45"/>
        <v/>
      </c>
      <c r="Z204" s="2" t="str">
        <f t="shared" si="45"/>
        <v/>
      </c>
      <c r="AA204" s="2" t="str">
        <f t="shared" si="45"/>
        <v/>
      </c>
      <c r="AB204" s="2" t="str">
        <f t="shared" si="45"/>
        <v/>
      </c>
      <c r="AC204" s="2" t="str">
        <f t="shared" si="54"/>
        <v/>
      </c>
      <c r="AD204" s="37">
        <v>9.8029999999998908E-4</v>
      </c>
      <c r="AE204" s="1" t="str">
        <f t="shared" si="55"/>
        <v/>
      </c>
      <c r="AF204" s="1" t="str">
        <f t="shared" si="56"/>
        <v/>
      </c>
    </row>
    <row r="205" spans="2:32" ht="24.95" customHeight="1" x14ac:dyDescent="0.25">
      <c r="B205" s="10" t="str">
        <f>IF(cad_pro!C207="","",cad_pro!C207)</f>
        <v/>
      </c>
      <c r="C205" s="11" t="str">
        <f>IF(B205="","",IFERROR(SUM(cad_cf!$D$7:$D$26)/SUM(cad_pro!$D$9:$D$508),0))</f>
        <v/>
      </c>
      <c r="D205" s="11" t="str">
        <f>IF(B205="","",IFERROR(VLOOKUP(B205,cad_pro!$C$9:$E$508,3,FALSE),0))</f>
        <v/>
      </c>
      <c r="E205" s="11" t="str">
        <f t="shared" si="46"/>
        <v/>
      </c>
      <c r="F205" s="108"/>
      <c r="G205" s="11" t="str">
        <f t="shared" si="47"/>
        <v/>
      </c>
      <c r="H205" s="11" t="str">
        <f t="shared" si="48"/>
        <v/>
      </c>
      <c r="I205" s="11" t="str">
        <f t="shared" si="49"/>
        <v/>
      </c>
      <c r="J205" s="11" t="str">
        <f t="shared" si="50"/>
        <v/>
      </c>
      <c r="K205" s="11" t="str">
        <f t="shared" si="51"/>
        <v/>
      </c>
      <c r="L205" s="33" t="str">
        <f t="shared" si="52"/>
        <v/>
      </c>
      <c r="M205" s="2" t="str">
        <f t="shared" si="53"/>
        <v/>
      </c>
      <c r="N205" s="2" t="str">
        <f t="shared" si="45"/>
        <v/>
      </c>
      <c r="O205" s="2" t="str">
        <f t="shared" si="45"/>
        <v/>
      </c>
      <c r="P205" s="2" t="str">
        <f t="shared" si="45"/>
        <v/>
      </c>
      <c r="Q205" s="2" t="str">
        <f t="shared" si="45"/>
        <v/>
      </c>
      <c r="R205" s="2" t="str">
        <f t="shared" si="45"/>
        <v/>
      </c>
      <c r="S205" s="2" t="str">
        <f t="shared" si="45"/>
        <v/>
      </c>
      <c r="T205" s="2" t="str">
        <f t="shared" si="45"/>
        <v/>
      </c>
      <c r="U205" s="2" t="str">
        <f t="shared" si="45"/>
        <v/>
      </c>
      <c r="V205" s="2" t="str">
        <f t="shared" si="45"/>
        <v/>
      </c>
      <c r="W205" s="2" t="str">
        <f t="shared" si="45"/>
        <v/>
      </c>
      <c r="X205" s="2" t="str">
        <f t="shared" si="45"/>
        <v/>
      </c>
      <c r="Y205" s="2" t="str">
        <f t="shared" si="45"/>
        <v/>
      </c>
      <c r="Z205" s="2" t="str">
        <f t="shared" si="45"/>
        <v/>
      </c>
      <c r="AA205" s="2" t="str">
        <f t="shared" si="45"/>
        <v/>
      </c>
      <c r="AB205" s="2" t="str">
        <f t="shared" si="45"/>
        <v/>
      </c>
      <c r="AC205" s="2" t="str">
        <f t="shared" si="54"/>
        <v/>
      </c>
      <c r="AD205" s="37">
        <v>9.8019999999998902E-4</v>
      </c>
      <c r="AE205" s="1" t="str">
        <f t="shared" si="55"/>
        <v/>
      </c>
      <c r="AF205" s="1" t="str">
        <f t="shared" si="56"/>
        <v/>
      </c>
    </row>
    <row r="206" spans="2:32" ht="24.95" customHeight="1" x14ac:dyDescent="0.25">
      <c r="B206" s="10" t="str">
        <f>IF(cad_pro!C208="","",cad_pro!C208)</f>
        <v/>
      </c>
      <c r="C206" s="11" t="str">
        <f>IF(B206="","",IFERROR(SUM(cad_cf!$D$7:$D$26)/SUM(cad_pro!$D$9:$D$508),0))</f>
        <v/>
      </c>
      <c r="D206" s="11" t="str">
        <f>IF(B206="","",IFERROR(VLOOKUP(B206,cad_pro!$C$9:$E$508,3,FALSE),0))</f>
        <v/>
      </c>
      <c r="E206" s="11" t="str">
        <f t="shared" si="46"/>
        <v/>
      </c>
      <c r="F206" s="108"/>
      <c r="G206" s="11" t="str">
        <f t="shared" si="47"/>
        <v/>
      </c>
      <c r="H206" s="11" t="str">
        <f t="shared" si="48"/>
        <v/>
      </c>
      <c r="I206" s="11" t="str">
        <f t="shared" si="49"/>
        <v/>
      </c>
      <c r="J206" s="11" t="str">
        <f t="shared" si="50"/>
        <v/>
      </c>
      <c r="K206" s="11" t="str">
        <f t="shared" si="51"/>
        <v/>
      </c>
      <c r="L206" s="33" t="str">
        <f t="shared" si="52"/>
        <v/>
      </c>
      <c r="M206" s="2" t="str">
        <f t="shared" si="53"/>
        <v/>
      </c>
      <c r="N206" s="2" t="str">
        <f t="shared" si="45"/>
        <v/>
      </c>
      <c r="O206" s="2" t="str">
        <f t="shared" si="45"/>
        <v/>
      </c>
      <c r="P206" s="2" t="str">
        <f t="shared" si="45"/>
        <v/>
      </c>
      <c r="Q206" s="2" t="str">
        <f t="shared" si="45"/>
        <v/>
      </c>
      <c r="R206" s="2" t="str">
        <f t="shared" si="45"/>
        <v/>
      </c>
      <c r="S206" s="2" t="str">
        <f t="shared" si="45"/>
        <v/>
      </c>
      <c r="T206" s="2" t="str">
        <f t="shared" si="45"/>
        <v/>
      </c>
      <c r="U206" s="2" t="str">
        <f t="shared" si="45"/>
        <v/>
      </c>
      <c r="V206" s="2" t="str">
        <f t="shared" si="45"/>
        <v/>
      </c>
      <c r="W206" s="2" t="str">
        <f t="shared" si="45"/>
        <v/>
      </c>
      <c r="X206" s="2" t="str">
        <f t="shared" si="45"/>
        <v/>
      </c>
      <c r="Y206" s="2" t="str">
        <f t="shared" si="45"/>
        <v/>
      </c>
      <c r="Z206" s="2" t="str">
        <f t="shared" si="45"/>
        <v/>
      </c>
      <c r="AA206" s="2" t="str">
        <f t="shared" si="45"/>
        <v/>
      </c>
      <c r="AB206" s="2" t="str">
        <f t="shared" si="45"/>
        <v/>
      </c>
      <c r="AC206" s="2" t="str">
        <f t="shared" si="54"/>
        <v/>
      </c>
      <c r="AD206" s="37">
        <v>9.8009999999998897E-4</v>
      </c>
      <c r="AE206" s="1" t="str">
        <f t="shared" si="55"/>
        <v/>
      </c>
      <c r="AF206" s="1" t="str">
        <f t="shared" si="56"/>
        <v/>
      </c>
    </row>
    <row r="207" spans="2:32" ht="24.95" customHeight="1" x14ac:dyDescent="0.25">
      <c r="B207" s="10" t="str">
        <f>IF(cad_pro!C209="","",cad_pro!C209)</f>
        <v/>
      </c>
      <c r="C207" s="11" t="str">
        <f>IF(B207="","",IFERROR(SUM(cad_cf!$D$7:$D$26)/SUM(cad_pro!$D$9:$D$508),0))</f>
        <v/>
      </c>
      <c r="D207" s="11" t="str">
        <f>IF(B207="","",IFERROR(VLOOKUP(B207,cad_pro!$C$9:$E$508,3,FALSE),0))</f>
        <v/>
      </c>
      <c r="E207" s="11" t="str">
        <f t="shared" si="46"/>
        <v/>
      </c>
      <c r="F207" s="108"/>
      <c r="G207" s="11" t="str">
        <f t="shared" si="47"/>
        <v/>
      </c>
      <c r="H207" s="11" t="str">
        <f t="shared" si="48"/>
        <v/>
      </c>
      <c r="I207" s="11" t="str">
        <f t="shared" si="49"/>
        <v/>
      </c>
      <c r="J207" s="11" t="str">
        <f t="shared" si="50"/>
        <v/>
      </c>
      <c r="K207" s="11" t="str">
        <f t="shared" si="51"/>
        <v/>
      </c>
      <c r="L207" s="33" t="str">
        <f t="shared" si="52"/>
        <v/>
      </c>
      <c r="M207" s="2" t="str">
        <f t="shared" si="53"/>
        <v/>
      </c>
      <c r="N207" s="2" t="str">
        <f t="shared" si="45"/>
        <v/>
      </c>
      <c r="O207" s="2" t="str">
        <f t="shared" si="45"/>
        <v/>
      </c>
      <c r="P207" s="2" t="str">
        <f t="shared" si="45"/>
        <v/>
      </c>
      <c r="Q207" s="2" t="str">
        <f t="shared" si="45"/>
        <v/>
      </c>
      <c r="R207" s="2" t="str">
        <f t="shared" si="45"/>
        <v/>
      </c>
      <c r="S207" s="2" t="str">
        <f t="shared" si="45"/>
        <v/>
      </c>
      <c r="T207" s="2" t="str">
        <f t="shared" si="45"/>
        <v/>
      </c>
      <c r="U207" s="2" t="str">
        <f t="shared" si="45"/>
        <v/>
      </c>
      <c r="V207" s="2" t="str">
        <f t="shared" si="45"/>
        <v/>
      </c>
      <c r="W207" s="2" t="str">
        <f t="shared" si="45"/>
        <v/>
      </c>
      <c r="X207" s="2" t="str">
        <f t="shared" si="45"/>
        <v/>
      </c>
      <c r="Y207" s="2" t="str">
        <f t="shared" si="45"/>
        <v/>
      </c>
      <c r="Z207" s="2" t="str">
        <f t="shared" si="45"/>
        <v/>
      </c>
      <c r="AA207" s="2" t="str">
        <f t="shared" si="45"/>
        <v/>
      </c>
      <c r="AB207" s="2" t="str">
        <f t="shared" si="45"/>
        <v/>
      </c>
      <c r="AC207" s="2" t="str">
        <f t="shared" si="54"/>
        <v/>
      </c>
      <c r="AD207" s="37">
        <v>9.7999999999998891E-4</v>
      </c>
      <c r="AE207" s="1" t="str">
        <f t="shared" si="55"/>
        <v/>
      </c>
      <c r="AF207" s="1" t="str">
        <f t="shared" si="56"/>
        <v/>
      </c>
    </row>
    <row r="208" spans="2:32" ht="24.95" customHeight="1" x14ac:dyDescent="0.25">
      <c r="B208" s="10" t="str">
        <f>IF(cad_pro!C210="","",cad_pro!C210)</f>
        <v/>
      </c>
      <c r="C208" s="11" t="str">
        <f>IF(B208="","",IFERROR(SUM(cad_cf!$D$7:$D$26)/SUM(cad_pro!$D$9:$D$508),0))</f>
        <v/>
      </c>
      <c r="D208" s="11" t="str">
        <f>IF(B208="","",IFERROR(VLOOKUP(B208,cad_pro!$C$9:$E$508,3,FALSE),0))</f>
        <v/>
      </c>
      <c r="E208" s="11" t="str">
        <f t="shared" si="46"/>
        <v/>
      </c>
      <c r="F208" s="108"/>
      <c r="G208" s="11" t="str">
        <f t="shared" si="47"/>
        <v/>
      </c>
      <c r="H208" s="11" t="str">
        <f t="shared" si="48"/>
        <v/>
      </c>
      <c r="I208" s="11" t="str">
        <f t="shared" si="49"/>
        <v/>
      </c>
      <c r="J208" s="11" t="str">
        <f t="shared" si="50"/>
        <v/>
      </c>
      <c r="K208" s="11" t="str">
        <f t="shared" si="51"/>
        <v/>
      </c>
      <c r="L208" s="33" t="str">
        <f t="shared" si="52"/>
        <v/>
      </c>
      <c r="M208" s="2" t="str">
        <f t="shared" si="53"/>
        <v/>
      </c>
      <c r="N208" s="2" t="str">
        <f t="shared" si="45"/>
        <v/>
      </c>
      <c r="O208" s="2" t="str">
        <f t="shared" si="45"/>
        <v/>
      </c>
      <c r="P208" s="2" t="str">
        <f t="shared" si="45"/>
        <v/>
      </c>
      <c r="Q208" s="2" t="str">
        <f t="shared" si="45"/>
        <v/>
      </c>
      <c r="R208" s="2" t="str">
        <f t="shared" si="45"/>
        <v/>
      </c>
      <c r="S208" s="2" t="str">
        <f t="shared" si="45"/>
        <v/>
      </c>
      <c r="T208" s="2" t="str">
        <f t="shared" si="45"/>
        <v/>
      </c>
      <c r="U208" s="2" t="str">
        <f t="shared" si="45"/>
        <v/>
      </c>
      <c r="V208" s="2" t="str">
        <f t="shared" si="45"/>
        <v/>
      </c>
      <c r="W208" s="2" t="str">
        <f t="shared" si="45"/>
        <v/>
      </c>
      <c r="X208" s="2" t="str">
        <f t="shared" si="45"/>
        <v/>
      </c>
      <c r="Y208" s="2" t="str">
        <f t="shared" si="45"/>
        <v/>
      </c>
      <c r="Z208" s="2" t="str">
        <f t="shared" si="45"/>
        <v/>
      </c>
      <c r="AA208" s="2" t="str">
        <f t="shared" si="45"/>
        <v/>
      </c>
      <c r="AB208" s="2" t="str">
        <f t="shared" si="45"/>
        <v/>
      </c>
      <c r="AC208" s="2" t="str">
        <f t="shared" si="54"/>
        <v/>
      </c>
      <c r="AD208" s="37">
        <v>9.7989999999998907E-4</v>
      </c>
      <c r="AE208" s="1" t="str">
        <f t="shared" si="55"/>
        <v/>
      </c>
      <c r="AF208" s="1" t="str">
        <f t="shared" si="56"/>
        <v/>
      </c>
    </row>
    <row r="209" spans="2:32" ht="24.95" customHeight="1" x14ac:dyDescent="0.25">
      <c r="B209" s="10" t="str">
        <f>IF(cad_pro!C211="","",cad_pro!C211)</f>
        <v/>
      </c>
      <c r="C209" s="11" t="str">
        <f>IF(B209="","",IFERROR(SUM(cad_cf!$D$7:$D$26)/SUM(cad_pro!$D$9:$D$508),0))</f>
        <v/>
      </c>
      <c r="D209" s="11" t="str">
        <f>IF(B209="","",IFERROR(VLOOKUP(B209,cad_pro!$C$9:$E$508,3,FALSE),0))</f>
        <v/>
      </c>
      <c r="E209" s="11" t="str">
        <f t="shared" si="46"/>
        <v/>
      </c>
      <c r="F209" s="108"/>
      <c r="G209" s="11" t="str">
        <f t="shared" si="47"/>
        <v/>
      </c>
      <c r="H209" s="11" t="str">
        <f t="shared" si="48"/>
        <v/>
      </c>
      <c r="I209" s="11" t="str">
        <f t="shared" si="49"/>
        <v/>
      </c>
      <c r="J209" s="11" t="str">
        <f t="shared" si="50"/>
        <v/>
      </c>
      <c r="K209" s="11" t="str">
        <f t="shared" si="51"/>
        <v/>
      </c>
      <c r="L209" s="33" t="str">
        <f t="shared" si="52"/>
        <v/>
      </c>
      <c r="M209" s="2" t="str">
        <f t="shared" si="53"/>
        <v/>
      </c>
      <c r="N209" s="2" t="str">
        <f t="shared" ref="N209:AB225" si="57">IF($B209="","",IFERROR($G209*N$6,0))</f>
        <v/>
      </c>
      <c r="O209" s="2" t="str">
        <f t="shared" si="57"/>
        <v/>
      </c>
      <c r="P209" s="2" t="str">
        <f t="shared" si="57"/>
        <v/>
      </c>
      <c r="Q209" s="2" t="str">
        <f t="shared" si="57"/>
        <v/>
      </c>
      <c r="R209" s="2" t="str">
        <f t="shared" si="57"/>
        <v/>
      </c>
      <c r="S209" s="2" t="str">
        <f t="shared" si="57"/>
        <v/>
      </c>
      <c r="T209" s="2" t="str">
        <f t="shared" si="57"/>
        <v/>
      </c>
      <c r="U209" s="2" t="str">
        <f t="shared" si="57"/>
        <v/>
      </c>
      <c r="V209" s="2" t="str">
        <f t="shared" si="57"/>
        <v/>
      </c>
      <c r="W209" s="2" t="str">
        <f t="shared" si="57"/>
        <v/>
      </c>
      <c r="X209" s="2" t="str">
        <f t="shared" si="57"/>
        <v/>
      </c>
      <c r="Y209" s="2" t="str">
        <f t="shared" si="57"/>
        <v/>
      </c>
      <c r="Z209" s="2" t="str">
        <f t="shared" si="57"/>
        <v/>
      </c>
      <c r="AA209" s="2" t="str">
        <f t="shared" si="57"/>
        <v/>
      </c>
      <c r="AB209" s="2" t="str">
        <f t="shared" si="57"/>
        <v/>
      </c>
      <c r="AC209" s="2" t="str">
        <f t="shared" si="54"/>
        <v/>
      </c>
      <c r="AD209" s="37">
        <v>9.7979999999998901E-4</v>
      </c>
      <c r="AE209" s="1" t="str">
        <f t="shared" si="55"/>
        <v/>
      </c>
      <c r="AF209" s="1" t="str">
        <f t="shared" si="56"/>
        <v/>
      </c>
    </row>
    <row r="210" spans="2:32" ht="24.95" customHeight="1" x14ac:dyDescent="0.25">
      <c r="B210" s="10" t="str">
        <f>IF(cad_pro!C212="","",cad_pro!C212)</f>
        <v/>
      </c>
      <c r="C210" s="11" t="str">
        <f>IF(B210="","",IFERROR(SUM(cad_cf!$D$7:$D$26)/SUM(cad_pro!$D$9:$D$508),0))</f>
        <v/>
      </c>
      <c r="D210" s="11" t="str">
        <f>IF(B210="","",IFERROR(VLOOKUP(B210,cad_pro!$C$9:$E$508,3,FALSE),0))</f>
        <v/>
      </c>
      <c r="E210" s="11" t="str">
        <f t="shared" si="46"/>
        <v/>
      </c>
      <c r="F210" s="108"/>
      <c r="G210" s="11" t="str">
        <f t="shared" si="47"/>
        <v/>
      </c>
      <c r="H210" s="11" t="str">
        <f t="shared" si="48"/>
        <v/>
      </c>
      <c r="I210" s="11" t="str">
        <f t="shared" si="49"/>
        <v/>
      </c>
      <c r="J210" s="11" t="str">
        <f t="shared" si="50"/>
        <v/>
      </c>
      <c r="K210" s="11" t="str">
        <f t="shared" si="51"/>
        <v/>
      </c>
      <c r="L210" s="33" t="str">
        <f t="shared" si="52"/>
        <v/>
      </c>
      <c r="M210" s="2" t="str">
        <f t="shared" si="53"/>
        <v/>
      </c>
      <c r="N210" s="2" t="str">
        <f t="shared" si="57"/>
        <v/>
      </c>
      <c r="O210" s="2" t="str">
        <f t="shared" si="57"/>
        <v/>
      </c>
      <c r="P210" s="2" t="str">
        <f t="shared" si="57"/>
        <v/>
      </c>
      <c r="Q210" s="2" t="str">
        <f t="shared" si="57"/>
        <v/>
      </c>
      <c r="R210" s="2" t="str">
        <f t="shared" si="57"/>
        <v/>
      </c>
      <c r="S210" s="2" t="str">
        <f t="shared" si="57"/>
        <v/>
      </c>
      <c r="T210" s="2" t="str">
        <f t="shared" si="57"/>
        <v/>
      </c>
      <c r="U210" s="2" t="str">
        <f t="shared" si="57"/>
        <v/>
      </c>
      <c r="V210" s="2" t="str">
        <f t="shared" si="57"/>
        <v/>
      </c>
      <c r="W210" s="2" t="str">
        <f t="shared" si="57"/>
        <v/>
      </c>
      <c r="X210" s="2" t="str">
        <f t="shared" si="57"/>
        <v/>
      </c>
      <c r="Y210" s="2" t="str">
        <f t="shared" si="57"/>
        <v/>
      </c>
      <c r="Z210" s="2" t="str">
        <f t="shared" si="57"/>
        <v/>
      </c>
      <c r="AA210" s="2" t="str">
        <f t="shared" si="57"/>
        <v/>
      </c>
      <c r="AB210" s="2" t="str">
        <f t="shared" si="57"/>
        <v/>
      </c>
      <c r="AC210" s="2" t="str">
        <f t="shared" si="54"/>
        <v/>
      </c>
      <c r="AD210" s="37">
        <v>9.7969999999998896E-4</v>
      </c>
      <c r="AE210" s="1" t="str">
        <f t="shared" si="55"/>
        <v/>
      </c>
      <c r="AF210" s="1" t="str">
        <f t="shared" si="56"/>
        <v/>
      </c>
    </row>
    <row r="211" spans="2:32" ht="24.95" customHeight="1" x14ac:dyDescent="0.25">
      <c r="B211" s="10" t="str">
        <f>IF(cad_pro!C213="","",cad_pro!C213)</f>
        <v/>
      </c>
      <c r="C211" s="11" t="str">
        <f>IF(B211="","",IFERROR(SUM(cad_cf!$D$7:$D$26)/SUM(cad_pro!$D$9:$D$508),0))</f>
        <v/>
      </c>
      <c r="D211" s="11" t="str">
        <f>IF(B211="","",IFERROR(VLOOKUP(B211,cad_pro!$C$9:$E$508,3,FALSE),0))</f>
        <v/>
      </c>
      <c r="E211" s="11" t="str">
        <f t="shared" si="46"/>
        <v/>
      </c>
      <c r="F211" s="108"/>
      <c r="G211" s="11" t="str">
        <f t="shared" si="47"/>
        <v/>
      </c>
      <c r="H211" s="11" t="str">
        <f t="shared" si="48"/>
        <v/>
      </c>
      <c r="I211" s="11" t="str">
        <f t="shared" si="49"/>
        <v/>
      </c>
      <c r="J211" s="11" t="str">
        <f t="shared" si="50"/>
        <v/>
      </c>
      <c r="K211" s="11" t="str">
        <f t="shared" si="51"/>
        <v/>
      </c>
      <c r="L211" s="33" t="str">
        <f t="shared" si="52"/>
        <v/>
      </c>
      <c r="M211" s="2" t="str">
        <f t="shared" si="53"/>
        <v/>
      </c>
      <c r="N211" s="2" t="str">
        <f t="shared" si="57"/>
        <v/>
      </c>
      <c r="O211" s="2" t="str">
        <f t="shared" si="57"/>
        <v/>
      </c>
      <c r="P211" s="2" t="str">
        <f t="shared" si="57"/>
        <v/>
      </c>
      <c r="Q211" s="2" t="str">
        <f t="shared" si="57"/>
        <v/>
      </c>
      <c r="R211" s="2" t="str">
        <f t="shared" si="57"/>
        <v/>
      </c>
      <c r="S211" s="2" t="str">
        <f t="shared" si="57"/>
        <v/>
      </c>
      <c r="T211" s="2" t="str">
        <f t="shared" si="57"/>
        <v/>
      </c>
      <c r="U211" s="2" t="str">
        <f t="shared" si="57"/>
        <v/>
      </c>
      <c r="V211" s="2" t="str">
        <f t="shared" si="57"/>
        <v/>
      </c>
      <c r="W211" s="2" t="str">
        <f t="shared" si="57"/>
        <v/>
      </c>
      <c r="X211" s="2" t="str">
        <f t="shared" si="57"/>
        <v/>
      </c>
      <c r="Y211" s="2" t="str">
        <f t="shared" si="57"/>
        <v/>
      </c>
      <c r="Z211" s="2" t="str">
        <f t="shared" si="57"/>
        <v/>
      </c>
      <c r="AA211" s="2" t="str">
        <f t="shared" si="57"/>
        <v/>
      </c>
      <c r="AB211" s="2" t="str">
        <f t="shared" si="57"/>
        <v/>
      </c>
      <c r="AC211" s="2" t="str">
        <f t="shared" si="54"/>
        <v/>
      </c>
      <c r="AD211" s="37">
        <v>9.7959999999998803E-4</v>
      </c>
      <c r="AE211" s="1" t="str">
        <f t="shared" si="55"/>
        <v/>
      </c>
      <c r="AF211" s="1" t="str">
        <f t="shared" si="56"/>
        <v/>
      </c>
    </row>
    <row r="212" spans="2:32" ht="24.95" customHeight="1" x14ac:dyDescent="0.25">
      <c r="B212" s="10" t="str">
        <f>IF(cad_pro!C214="","",cad_pro!C214)</f>
        <v/>
      </c>
      <c r="C212" s="11" t="str">
        <f>IF(B212="","",IFERROR(SUM(cad_cf!$D$7:$D$26)/SUM(cad_pro!$D$9:$D$508),0))</f>
        <v/>
      </c>
      <c r="D212" s="11" t="str">
        <f>IF(B212="","",IFERROR(VLOOKUP(B212,cad_pro!$C$9:$E$508,3,FALSE),0))</f>
        <v/>
      </c>
      <c r="E212" s="11" t="str">
        <f t="shared" si="46"/>
        <v/>
      </c>
      <c r="F212" s="108"/>
      <c r="G212" s="11" t="str">
        <f t="shared" si="47"/>
        <v/>
      </c>
      <c r="H212" s="11" t="str">
        <f t="shared" si="48"/>
        <v/>
      </c>
      <c r="I212" s="11" t="str">
        <f t="shared" si="49"/>
        <v/>
      </c>
      <c r="J212" s="11" t="str">
        <f t="shared" si="50"/>
        <v/>
      </c>
      <c r="K212" s="11" t="str">
        <f t="shared" si="51"/>
        <v/>
      </c>
      <c r="L212" s="33" t="str">
        <f t="shared" si="52"/>
        <v/>
      </c>
      <c r="M212" s="2" t="str">
        <f t="shared" si="53"/>
        <v/>
      </c>
      <c r="N212" s="2" t="str">
        <f t="shared" si="57"/>
        <v/>
      </c>
      <c r="O212" s="2" t="str">
        <f t="shared" si="57"/>
        <v/>
      </c>
      <c r="P212" s="2" t="str">
        <f t="shared" si="57"/>
        <v/>
      </c>
      <c r="Q212" s="2" t="str">
        <f t="shared" si="57"/>
        <v/>
      </c>
      <c r="R212" s="2" t="str">
        <f t="shared" si="57"/>
        <v/>
      </c>
      <c r="S212" s="2" t="str">
        <f t="shared" si="57"/>
        <v/>
      </c>
      <c r="T212" s="2" t="str">
        <f t="shared" si="57"/>
        <v/>
      </c>
      <c r="U212" s="2" t="str">
        <f t="shared" si="57"/>
        <v/>
      </c>
      <c r="V212" s="2" t="str">
        <f t="shared" si="57"/>
        <v/>
      </c>
      <c r="W212" s="2" t="str">
        <f t="shared" si="57"/>
        <v/>
      </c>
      <c r="X212" s="2" t="str">
        <f t="shared" si="57"/>
        <v/>
      </c>
      <c r="Y212" s="2" t="str">
        <f t="shared" si="57"/>
        <v/>
      </c>
      <c r="Z212" s="2" t="str">
        <f t="shared" si="57"/>
        <v/>
      </c>
      <c r="AA212" s="2" t="str">
        <f t="shared" si="57"/>
        <v/>
      </c>
      <c r="AB212" s="2" t="str">
        <f t="shared" si="57"/>
        <v/>
      </c>
      <c r="AC212" s="2" t="str">
        <f t="shared" si="54"/>
        <v/>
      </c>
      <c r="AD212" s="37">
        <v>9.7949999999998798E-4</v>
      </c>
      <c r="AE212" s="1" t="str">
        <f t="shared" si="55"/>
        <v/>
      </c>
      <c r="AF212" s="1" t="str">
        <f t="shared" si="56"/>
        <v/>
      </c>
    </row>
    <row r="213" spans="2:32" ht="24.95" customHeight="1" x14ac:dyDescent="0.25">
      <c r="B213" s="10" t="str">
        <f>IF(cad_pro!C215="","",cad_pro!C215)</f>
        <v/>
      </c>
      <c r="C213" s="11" t="str">
        <f>IF(B213="","",IFERROR(SUM(cad_cf!$D$7:$D$26)/SUM(cad_pro!$D$9:$D$508),0))</f>
        <v/>
      </c>
      <c r="D213" s="11" t="str">
        <f>IF(B213="","",IFERROR(VLOOKUP(B213,cad_pro!$C$9:$E$508,3,FALSE),0))</f>
        <v/>
      </c>
      <c r="E213" s="11" t="str">
        <f t="shared" si="46"/>
        <v/>
      </c>
      <c r="F213" s="108"/>
      <c r="G213" s="11" t="str">
        <f t="shared" si="47"/>
        <v/>
      </c>
      <c r="H213" s="11" t="str">
        <f t="shared" si="48"/>
        <v/>
      </c>
      <c r="I213" s="11" t="str">
        <f t="shared" si="49"/>
        <v/>
      </c>
      <c r="J213" s="11" t="str">
        <f t="shared" si="50"/>
        <v/>
      </c>
      <c r="K213" s="11" t="str">
        <f t="shared" si="51"/>
        <v/>
      </c>
      <c r="L213" s="33" t="str">
        <f t="shared" si="52"/>
        <v/>
      </c>
      <c r="M213" s="2" t="str">
        <f t="shared" si="53"/>
        <v/>
      </c>
      <c r="N213" s="2" t="str">
        <f t="shared" si="57"/>
        <v/>
      </c>
      <c r="O213" s="2" t="str">
        <f t="shared" si="57"/>
        <v/>
      </c>
      <c r="P213" s="2" t="str">
        <f t="shared" si="57"/>
        <v/>
      </c>
      <c r="Q213" s="2" t="str">
        <f t="shared" si="57"/>
        <v/>
      </c>
      <c r="R213" s="2" t="str">
        <f t="shared" si="57"/>
        <v/>
      </c>
      <c r="S213" s="2" t="str">
        <f t="shared" si="57"/>
        <v/>
      </c>
      <c r="T213" s="2" t="str">
        <f t="shared" si="57"/>
        <v/>
      </c>
      <c r="U213" s="2" t="str">
        <f t="shared" si="57"/>
        <v/>
      </c>
      <c r="V213" s="2" t="str">
        <f t="shared" si="57"/>
        <v/>
      </c>
      <c r="W213" s="2" t="str">
        <f t="shared" si="57"/>
        <v/>
      </c>
      <c r="X213" s="2" t="str">
        <f t="shared" si="57"/>
        <v/>
      </c>
      <c r="Y213" s="2" t="str">
        <f t="shared" si="57"/>
        <v/>
      </c>
      <c r="Z213" s="2" t="str">
        <f t="shared" si="57"/>
        <v/>
      </c>
      <c r="AA213" s="2" t="str">
        <f t="shared" si="57"/>
        <v/>
      </c>
      <c r="AB213" s="2" t="str">
        <f t="shared" si="57"/>
        <v/>
      </c>
      <c r="AC213" s="2" t="str">
        <f t="shared" si="54"/>
        <v/>
      </c>
      <c r="AD213" s="37">
        <v>9.7939999999998792E-4</v>
      </c>
      <c r="AE213" s="1" t="str">
        <f t="shared" si="55"/>
        <v/>
      </c>
      <c r="AF213" s="1" t="str">
        <f t="shared" si="56"/>
        <v/>
      </c>
    </row>
    <row r="214" spans="2:32" ht="24.95" customHeight="1" x14ac:dyDescent="0.25">
      <c r="B214" s="10" t="str">
        <f>IF(cad_pro!C216="","",cad_pro!C216)</f>
        <v/>
      </c>
      <c r="C214" s="11" t="str">
        <f>IF(B214="","",IFERROR(SUM(cad_cf!$D$7:$D$26)/SUM(cad_pro!$D$9:$D$508),0))</f>
        <v/>
      </c>
      <c r="D214" s="11" t="str">
        <f>IF(B214="","",IFERROR(VLOOKUP(B214,cad_pro!$C$9:$E$508,3,FALSE),0))</f>
        <v/>
      </c>
      <c r="E214" s="11" t="str">
        <f t="shared" si="46"/>
        <v/>
      </c>
      <c r="F214" s="108"/>
      <c r="G214" s="11" t="str">
        <f t="shared" si="47"/>
        <v/>
      </c>
      <c r="H214" s="11" t="str">
        <f t="shared" si="48"/>
        <v/>
      </c>
      <c r="I214" s="11" t="str">
        <f t="shared" si="49"/>
        <v/>
      </c>
      <c r="J214" s="11" t="str">
        <f t="shared" si="50"/>
        <v/>
      </c>
      <c r="K214" s="11" t="str">
        <f t="shared" si="51"/>
        <v/>
      </c>
      <c r="L214" s="33" t="str">
        <f t="shared" si="52"/>
        <v/>
      </c>
      <c r="M214" s="2" t="str">
        <f t="shared" si="53"/>
        <v/>
      </c>
      <c r="N214" s="2" t="str">
        <f t="shared" si="57"/>
        <v/>
      </c>
      <c r="O214" s="2" t="str">
        <f t="shared" si="57"/>
        <v/>
      </c>
      <c r="P214" s="2" t="str">
        <f t="shared" si="57"/>
        <v/>
      </c>
      <c r="Q214" s="2" t="str">
        <f t="shared" si="57"/>
        <v/>
      </c>
      <c r="R214" s="2" t="str">
        <f t="shared" si="57"/>
        <v/>
      </c>
      <c r="S214" s="2" t="str">
        <f t="shared" si="57"/>
        <v/>
      </c>
      <c r="T214" s="2" t="str">
        <f t="shared" si="57"/>
        <v/>
      </c>
      <c r="U214" s="2" t="str">
        <f t="shared" si="57"/>
        <v/>
      </c>
      <c r="V214" s="2" t="str">
        <f t="shared" si="57"/>
        <v/>
      </c>
      <c r="W214" s="2" t="str">
        <f t="shared" si="57"/>
        <v/>
      </c>
      <c r="X214" s="2" t="str">
        <f t="shared" si="57"/>
        <v/>
      </c>
      <c r="Y214" s="2" t="str">
        <f t="shared" si="57"/>
        <v/>
      </c>
      <c r="Z214" s="2" t="str">
        <f t="shared" si="57"/>
        <v/>
      </c>
      <c r="AA214" s="2" t="str">
        <f t="shared" si="57"/>
        <v/>
      </c>
      <c r="AB214" s="2" t="str">
        <f t="shared" si="57"/>
        <v/>
      </c>
      <c r="AC214" s="2" t="str">
        <f t="shared" si="54"/>
        <v/>
      </c>
      <c r="AD214" s="37">
        <v>9.7929999999998808E-4</v>
      </c>
      <c r="AE214" s="1" t="str">
        <f t="shared" si="55"/>
        <v/>
      </c>
      <c r="AF214" s="1" t="str">
        <f t="shared" si="56"/>
        <v/>
      </c>
    </row>
    <row r="215" spans="2:32" ht="24.95" customHeight="1" x14ac:dyDescent="0.25">
      <c r="B215" s="10" t="str">
        <f>IF(cad_pro!C217="","",cad_pro!C217)</f>
        <v/>
      </c>
      <c r="C215" s="11" t="str">
        <f>IF(B215="","",IFERROR(SUM(cad_cf!$D$7:$D$26)/SUM(cad_pro!$D$9:$D$508),0))</f>
        <v/>
      </c>
      <c r="D215" s="11" t="str">
        <f>IF(B215="","",IFERROR(VLOOKUP(B215,cad_pro!$C$9:$E$508,3,FALSE),0))</f>
        <v/>
      </c>
      <c r="E215" s="11" t="str">
        <f t="shared" si="46"/>
        <v/>
      </c>
      <c r="F215" s="108"/>
      <c r="G215" s="11" t="str">
        <f t="shared" si="47"/>
        <v/>
      </c>
      <c r="H215" s="11" t="str">
        <f t="shared" si="48"/>
        <v/>
      </c>
      <c r="I215" s="11" t="str">
        <f t="shared" si="49"/>
        <v/>
      </c>
      <c r="J215" s="11" t="str">
        <f t="shared" si="50"/>
        <v/>
      </c>
      <c r="K215" s="11" t="str">
        <f t="shared" si="51"/>
        <v/>
      </c>
      <c r="L215" s="33" t="str">
        <f t="shared" si="52"/>
        <v/>
      </c>
      <c r="M215" s="2" t="str">
        <f t="shared" si="53"/>
        <v/>
      </c>
      <c r="N215" s="2" t="str">
        <f t="shared" si="57"/>
        <v/>
      </c>
      <c r="O215" s="2" t="str">
        <f t="shared" si="57"/>
        <v/>
      </c>
      <c r="P215" s="2" t="str">
        <f t="shared" si="57"/>
        <v/>
      </c>
      <c r="Q215" s="2" t="str">
        <f t="shared" si="57"/>
        <v/>
      </c>
      <c r="R215" s="2" t="str">
        <f t="shared" si="57"/>
        <v/>
      </c>
      <c r="S215" s="2" t="str">
        <f t="shared" si="57"/>
        <v/>
      </c>
      <c r="T215" s="2" t="str">
        <f t="shared" si="57"/>
        <v/>
      </c>
      <c r="U215" s="2" t="str">
        <f t="shared" si="57"/>
        <v/>
      </c>
      <c r="V215" s="2" t="str">
        <f t="shared" si="57"/>
        <v/>
      </c>
      <c r="W215" s="2" t="str">
        <f t="shared" si="57"/>
        <v/>
      </c>
      <c r="X215" s="2" t="str">
        <f t="shared" si="57"/>
        <v/>
      </c>
      <c r="Y215" s="2" t="str">
        <f t="shared" si="57"/>
        <v/>
      </c>
      <c r="Z215" s="2" t="str">
        <f t="shared" si="57"/>
        <v/>
      </c>
      <c r="AA215" s="2" t="str">
        <f t="shared" si="57"/>
        <v/>
      </c>
      <c r="AB215" s="2" t="str">
        <f t="shared" si="57"/>
        <v/>
      </c>
      <c r="AC215" s="2" t="str">
        <f t="shared" si="54"/>
        <v/>
      </c>
      <c r="AD215" s="37">
        <v>9.7919999999998802E-4</v>
      </c>
      <c r="AE215" s="1" t="str">
        <f t="shared" si="55"/>
        <v/>
      </c>
      <c r="AF215" s="1" t="str">
        <f t="shared" si="56"/>
        <v/>
      </c>
    </row>
    <row r="216" spans="2:32" ht="24.95" customHeight="1" x14ac:dyDescent="0.25">
      <c r="B216" s="10" t="str">
        <f>IF(cad_pro!C218="","",cad_pro!C218)</f>
        <v/>
      </c>
      <c r="C216" s="11" t="str">
        <f>IF(B216="","",IFERROR(SUM(cad_cf!$D$7:$D$26)/SUM(cad_pro!$D$9:$D$508),0))</f>
        <v/>
      </c>
      <c r="D216" s="11" t="str">
        <f>IF(B216="","",IFERROR(VLOOKUP(B216,cad_pro!$C$9:$E$508,3,FALSE),0))</f>
        <v/>
      </c>
      <c r="E216" s="11" t="str">
        <f t="shared" si="46"/>
        <v/>
      </c>
      <c r="F216" s="108"/>
      <c r="G216" s="11" t="str">
        <f t="shared" si="47"/>
        <v/>
      </c>
      <c r="H216" s="11" t="str">
        <f t="shared" si="48"/>
        <v/>
      </c>
      <c r="I216" s="11" t="str">
        <f t="shared" si="49"/>
        <v/>
      </c>
      <c r="J216" s="11" t="str">
        <f t="shared" si="50"/>
        <v/>
      </c>
      <c r="K216" s="11" t="str">
        <f t="shared" si="51"/>
        <v/>
      </c>
      <c r="L216" s="33" t="str">
        <f t="shared" si="52"/>
        <v/>
      </c>
      <c r="M216" s="2" t="str">
        <f t="shared" si="53"/>
        <v/>
      </c>
      <c r="N216" s="2" t="str">
        <f t="shared" si="57"/>
        <v/>
      </c>
      <c r="O216" s="2" t="str">
        <f t="shared" si="57"/>
        <v/>
      </c>
      <c r="P216" s="2" t="str">
        <f t="shared" si="57"/>
        <v/>
      </c>
      <c r="Q216" s="2" t="str">
        <f t="shared" si="57"/>
        <v/>
      </c>
      <c r="R216" s="2" t="str">
        <f t="shared" si="57"/>
        <v/>
      </c>
      <c r="S216" s="2" t="str">
        <f t="shared" si="57"/>
        <v/>
      </c>
      <c r="T216" s="2" t="str">
        <f t="shared" si="57"/>
        <v/>
      </c>
      <c r="U216" s="2" t="str">
        <f t="shared" si="57"/>
        <v/>
      </c>
      <c r="V216" s="2" t="str">
        <f t="shared" si="57"/>
        <v/>
      </c>
      <c r="W216" s="2" t="str">
        <f t="shared" si="57"/>
        <v/>
      </c>
      <c r="X216" s="2" t="str">
        <f t="shared" si="57"/>
        <v/>
      </c>
      <c r="Y216" s="2" t="str">
        <f t="shared" si="57"/>
        <v/>
      </c>
      <c r="Z216" s="2" t="str">
        <f t="shared" si="57"/>
        <v/>
      </c>
      <c r="AA216" s="2" t="str">
        <f t="shared" si="57"/>
        <v/>
      </c>
      <c r="AB216" s="2" t="str">
        <f t="shared" si="57"/>
        <v/>
      </c>
      <c r="AC216" s="2" t="str">
        <f t="shared" si="54"/>
        <v/>
      </c>
      <c r="AD216" s="37">
        <v>9.7909999999998797E-4</v>
      </c>
      <c r="AE216" s="1" t="str">
        <f t="shared" si="55"/>
        <v/>
      </c>
      <c r="AF216" s="1" t="str">
        <f t="shared" si="56"/>
        <v/>
      </c>
    </row>
    <row r="217" spans="2:32" ht="24.95" customHeight="1" x14ac:dyDescent="0.25">
      <c r="B217" s="10" t="str">
        <f>IF(cad_pro!C219="","",cad_pro!C219)</f>
        <v/>
      </c>
      <c r="C217" s="11" t="str">
        <f>IF(B217="","",IFERROR(SUM(cad_cf!$D$7:$D$26)/SUM(cad_pro!$D$9:$D$508),0))</f>
        <v/>
      </c>
      <c r="D217" s="11" t="str">
        <f>IF(B217="","",IFERROR(VLOOKUP(B217,cad_pro!$C$9:$E$508,3,FALSE),0))</f>
        <v/>
      </c>
      <c r="E217" s="11" t="str">
        <f t="shared" si="46"/>
        <v/>
      </c>
      <c r="F217" s="108"/>
      <c r="G217" s="11" t="str">
        <f t="shared" si="47"/>
        <v/>
      </c>
      <c r="H217" s="11" t="str">
        <f t="shared" si="48"/>
        <v/>
      </c>
      <c r="I217" s="11" t="str">
        <f t="shared" si="49"/>
        <v/>
      </c>
      <c r="J217" s="11" t="str">
        <f t="shared" si="50"/>
        <v/>
      </c>
      <c r="K217" s="11" t="str">
        <f t="shared" si="51"/>
        <v/>
      </c>
      <c r="L217" s="33" t="str">
        <f t="shared" si="52"/>
        <v/>
      </c>
      <c r="M217" s="2" t="str">
        <f t="shared" si="53"/>
        <v/>
      </c>
      <c r="N217" s="2" t="str">
        <f t="shared" si="57"/>
        <v/>
      </c>
      <c r="O217" s="2" t="str">
        <f t="shared" si="57"/>
        <v/>
      </c>
      <c r="P217" s="2" t="str">
        <f t="shared" si="57"/>
        <v/>
      </c>
      <c r="Q217" s="2" t="str">
        <f t="shared" si="57"/>
        <v/>
      </c>
      <c r="R217" s="2" t="str">
        <f t="shared" si="57"/>
        <v/>
      </c>
      <c r="S217" s="2" t="str">
        <f t="shared" si="57"/>
        <v/>
      </c>
      <c r="T217" s="2" t="str">
        <f t="shared" si="57"/>
        <v/>
      </c>
      <c r="U217" s="2" t="str">
        <f t="shared" si="57"/>
        <v/>
      </c>
      <c r="V217" s="2" t="str">
        <f t="shared" si="57"/>
        <v/>
      </c>
      <c r="W217" s="2" t="str">
        <f t="shared" si="57"/>
        <v/>
      </c>
      <c r="X217" s="2" t="str">
        <f t="shared" si="57"/>
        <v/>
      </c>
      <c r="Y217" s="2" t="str">
        <f t="shared" si="57"/>
        <v/>
      </c>
      <c r="Z217" s="2" t="str">
        <f t="shared" si="57"/>
        <v/>
      </c>
      <c r="AA217" s="2" t="str">
        <f t="shared" si="57"/>
        <v/>
      </c>
      <c r="AB217" s="2" t="str">
        <f t="shared" si="57"/>
        <v/>
      </c>
      <c r="AC217" s="2" t="str">
        <f t="shared" si="54"/>
        <v/>
      </c>
      <c r="AD217" s="37">
        <v>9.7899999999998791E-4</v>
      </c>
      <c r="AE217" s="1" t="str">
        <f t="shared" si="55"/>
        <v/>
      </c>
      <c r="AF217" s="1" t="str">
        <f t="shared" si="56"/>
        <v/>
      </c>
    </row>
    <row r="218" spans="2:32" ht="24.95" customHeight="1" x14ac:dyDescent="0.25">
      <c r="B218" s="10" t="str">
        <f>IF(cad_pro!C220="","",cad_pro!C220)</f>
        <v/>
      </c>
      <c r="C218" s="11" t="str">
        <f>IF(B218="","",IFERROR(SUM(cad_cf!$D$7:$D$26)/SUM(cad_pro!$D$9:$D$508),0))</f>
        <v/>
      </c>
      <c r="D218" s="11" t="str">
        <f>IF(B218="","",IFERROR(VLOOKUP(B218,cad_pro!$C$9:$E$508,3,FALSE),0))</f>
        <v/>
      </c>
      <c r="E218" s="11" t="str">
        <f t="shared" si="46"/>
        <v/>
      </c>
      <c r="F218" s="108"/>
      <c r="G218" s="11" t="str">
        <f t="shared" si="47"/>
        <v/>
      </c>
      <c r="H218" s="11" t="str">
        <f t="shared" si="48"/>
        <v/>
      </c>
      <c r="I218" s="11" t="str">
        <f t="shared" si="49"/>
        <v/>
      </c>
      <c r="J218" s="11" t="str">
        <f t="shared" si="50"/>
        <v/>
      </c>
      <c r="K218" s="11" t="str">
        <f t="shared" si="51"/>
        <v/>
      </c>
      <c r="L218" s="33" t="str">
        <f t="shared" si="52"/>
        <v/>
      </c>
      <c r="M218" s="2" t="str">
        <f t="shared" si="53"/>
        <v/>
      </c>
      <c r="N218" s="2" t="str">
        <f t="shared" si="57"/>
        <v/>
      </c>
      <c r="O218" s="2" t="str">
        <f t="shared" si="57"/>
        <v/>
      </c>
      <c r="P218" s="2" t="str">
        <f t="shared" si="57"/>
        <v/>
      </c>
      <c r="Q218" s="2" t="str">
        <f t="shared" si="57"/>
        <v/>
      </c>
      <c r="R218" s="2" t="str">
        <f t="shared" si="57"/>
        <v/>
      </c>
      <c r="S218" s="2" t="str">
        <f t="shared" si="57"/>
        <v/>
      </c>
      <c r="T218" s="2" t="str">
        <f t="shared" si="57"/>
        <v/>
      </c>
      <c r="U218" s="2" t="str">
        <f t="shared" si="57"/>
        <v/>
      </c>
      <c r="V218" s="2" t="str">
        <f t="shared" si="57"/>
        <v/>
      </c>
      <c r="W218" s="2" t="str">
        <f t="shared" si="57"/>
        <v/>
      </c>
      <c r="X218" s="2" t="str">
        <f t="shared" si="57"/>
        <v/>
      </c>
      <c r="Y218" s="2" t="str">
        <f t="shared" si="57"/>
        <v/>
      </c>
      <c r="Z218" s="2" t="str">
        <f t="shared" si="57"/>
        <v/>
      </c>
      <c r="AA218" s="2" t="str">
        <f t="shared" si="57"/>
        <v/>
      </c>
      <c r="AB218" s="2" t="str">
        <f t="shared" si="57"/>
        <v/>
      </c>
      <c r="AC218" s="2" t="str">
        <f t="shared" si="54"/>
        <v/>
      </c>
      <c r="AD218" s="37">
        <v>9.7889999999998807E-4</v>
      </c>
      <c r="AE218" s="1" t="str">
        <f t="shared" si="55"/>
        <v/>
      </c>
      <c r="AF218" s="1" t="str">
        <f t="shared" si="56"/>
        <v/>
      </c>
    </row>
    <row r="219" spans="2:32" ht="24.95" customHeight="1" x14ac:dyDescent="0.25">
      <c r="B219" s="10" t="str">
        <f>IF(cad_pro!C221="","",cad_pro!C221)</f>
        <v/>
      </c>
      <c r="C219" s="11" t="str">
        <f>IF(B219="","",IFERROR(SUM(cad_cf!$D$7:$D$26)/SUM(cad_pro!$D$9:$D$508),0))</f>
        <v/>
      </c>
      <c r="D219" s="11" t="str">
        <f>IF(B219="","",IFERROR(VLOOKUP(B219,cad_pro!$C$9:$E$508,3,FALSE),0))</f>
        <v/>
      </c>
      <c r="E219" s="11" t="str">
        <f t="shared" si="46"/>
        <v/>
      </c>
      <c r="F219" s="108"/>
      <c r="G219" s="11" t="str">
        <f t="shared" si="47"/>
        <v/>
      </c>
      <c r="H219" s="11" t="str">
        <f t="shared" si="48"/>
        <v/>
      </c>
      <c r="I219" s="11" t="str">
        <f t="shared" si="49"/>
        <v/>
      </c>
      <c r="J219" s="11" t="str">
        <f t="shared" si="50"/>
        <v/>
      </c>
      <c r="K219" s="11" t="str">
        <f t="shared" si="51"/>
        <v/>
      </c>
      <c r="L219" s="33" t="str">
        <f t="shared" si="52"/>
        <v/>
      </c>
      <c r="M219" s="2" t="str">
        <f t="shared" si="53"/>
        <v/>
      </c>
      <c r="N219" s="2" t="str">
        <f t="shared" si="57"/>
        <v/>
      </c>
      <c r="O219" s="2" t="str">
        <f t="shared" si="57"/>
        <v/>
      </c>
      <c r="P219" s="2" t="str">
        <f t="shared" si="57"/>
        <v/>
      </c>
      <c r="Q219" s="2" t="str">
        <f t="shared" si="57"/>
        <v/>
      </c>
      <c r="R219" s="2" t="str">
        <f t="shared" si="57"/>
        <v/>
      </c>
      <c r="S219" s="2" t="str">
        <f t="shared" si="57"/>
        <v/>
      </c>
      <c r="T219" s="2" t="str">
        <f t="shared" si="57"/>
        <v/>
      </c>
      <c r="U219" s="2" t="str">
        <f t="shared" si="57"/>
        <v/>
      </c>
      <c r="V219" s="2" t="str">
        <f t="shared" si="57"/>
        <v/>
      </c>
      <c r="W219" s="2" t="str">
        <f t="shared" si="57"/>
        <v/>
      </c>
      <c r="X219" s="2" t="str">
        <f t="shared" si="57"/>
        <v/>
      </c>
      <c r="Y219" s="2" t="str">
        <f t="shared" si="57"/>
        <v/>
      </c>
      <c r="Z219" s="2" t="str">
        <f t="shared" si="57"/>
        <v/>
      </c>
      <c r="AA219" s="2" t="str">
        <f t="shared" si="57"/>
        <v/>
      </c>
      <c r="AB219" s="2" t="str">
        <f t="shared" si="57"/>
        <v/>
      </c>
      <c r="AC219" s="2" t="str">
        <f t="shared" si="54"/>
        <v/>
      </c>
      <c r="AD219" s="37">
        <v>9.7879999999998801E-4</v>
      </c>
      <c r="AE219" s="1" t="str">
        <f t="shared" si="55"/>
        <v/>
      </c>
      <c r="AF219" s="1" t="str">
        <f t="shared" si="56"/>
        <v/>
      </c>
    </row>
    <row r="220" spans="2:32" ht="24.95" customHeight="1" x14ac:dyDescent="0.25">
      <c r="B220" s="10" t="str">
        <f>IF(cad_pro!C222="","",cad_pro!C222)</f>
        <v/>
      </c>
      <c r="C220" s="11" t="str">
        <f>IF(B220="","",IFERROR(SUM(cad_cf!$D$7:$D$26)/SUM(cad_pro!$D$9:$D$508),0))</f>
        <v/>
      </c>
      <c r="D220" s="11" t="str">
        <f>IF(B220="","",IFERROR(VLOOKUP(B220,cad_pro!$C$9:$E$508,3,FALSE),0))</f>
        <v/>
      </c>
      <c r="E220" s="11" t="str">
        <f t="shared" si="46"/>
        <v/>
      </c>
      <c r="F220" s="108"/>
      <c r="G220" s="11" t="str">
        <f t="shared" si="47"/>
        <v/>
      </c>
      <c r="H220" s="11" t="str">
        <f t="shared" si="48"/>
        <v/>
      </c>
      <c r="I220" s="11" t="str">
        <f t="shared" si="49"/>
        <v/>
      </c>
      <c r="J220" s="11" t="str">
        <f t="shared" si="50"/>
        <v/>
      </c>
      <c r="K220" s="11" t="str">
        <f t="shared" si="51"/>
        <v/>
      </c>
      <c r="L220" s="33" t="str">
        <f t="shared" si="52"/>
        <v/>
      </c>
      <c r="M220" s="2" t="str">
        <f t="shared" si="53"/>
        <v/>
      </c>
      <c r="N220" s="2" t="str">
        <f t="shared" si="57"/>
        <v/>
      </c>
      <c r="O220" s="2" t="str">
        <f t="shared" si="57"/>
        <v/>
      </c>
      <c r="P220" s="2" t="str">
        <f t="shared" si="57"/>
        <v/>
      </c>
      <c r="Q220" s="2" t="str">
        <f t="shared" si="57"/>
        <v/>
      </c>
      <c r="R220" s="2" t="str">
        <f t="shared" si="57"/>
        <v/>
      </c>
      <c r="S220" s="2" t="str">
        <f t="shared" si="57"/>
        <v/>
      </c>
      <c r="T220" s="2" t="str">
        <f t="shared" si="57"/>
        <v/>
      </c>
      <c r="U220" s="2" t="str">
        <f t="shared" si="57"/>
        <v/>
      </c>
      <c r="V220" s="2" t="str">
        <f t="shared" si="57"/>
        <v/>
      </c>
      <c r="W220" s="2" t="str">
        <f t="shared" si="57"/>
        <v/>
      </c>
      <c r="X220" s="2" t="str">
        <f t="shared" si="57"/>
        <v/>
      </c>
      <c r="Y220" s="2" t="str">
        <f t="shared" si="57"/>
        <v/>
      </c>
      <c r="Z220" s="2" t="str">
        <f t="shared" si="57"/>
        <v/>
      </c>
      <c r="AA220" s="2" t="str">
        <f t="shared" si="57"/>
        <v/>
      </c>
      <c r="AB220" s="2" t="str">
        <f t="shared" si="57"/>
        <v/>
      </c>
      <c r="AC220" s="2" t="str">
        <f t="shared" si="54"/>
        <v/>
      </c>
      <c r="AD220" s="37">
        <v>9.7869999999998796E-4</v>
      </c>
      <c r="AE220" s="1" t="str">
        <f t="shared" si="55"/>
        <v/>
      </c>
      <c r="AF220" s="1" t="str">
        <f t="shared" si="56"/>
        <v/>
      </c>
    </row>
    <row r="221" spans="2:32" ht="24.95" customHeight="1" x14ac:dyDescent="0.25">
      <c r="B221" s="10" t="str">
        <f>IF(cad_pro!C223="","",cad_pro!C223)</f>
        <v/>
      </c>
      <c r="C221" s="11" t="str">
        <f>IF(B221="","",IFERROR(SUM(cad_cf!$D$7:$D$26)/SUM(cad_pro!$D$9:$D$508),0))</f>
        <v/>
      </c>
      <c r="D221" s="11" t="str">
        <f>IF(B221="","",IFERROR(VLOOKUP(B221,cad_pro!$C$9:$E$508,3,FALSE),0))</f>
        <v/>
      </c>
      <c r="E221" s="11" t="str">
        <f t="shared" si="46"/>
        <v/>
      </c>
      <c r="F221" s="108"/>
      <c r="G221" s="11" t="str">
        <f t="shared" si="47"/>
        <v/>
      </c>
      <c r="H221" s="11" t="str">
        <f t="shared" si="48"/>
        <v/>
      </c>
      <c r="I221" s="11" t="str">
        <f t="shared" si="49"/>
        <v/>
      </c>
      <c r="J221" s="11" t="str">
        <f t="shared" si="50"/>
        <v/>
      </c>
      <c r="K221" s="11" t="str">
        <f t="shared" si="51"/>
        <v/>
      </c>
      <c r="L221" s="33" t="str">
        <f t="shared" si="52"/>
        <v/>
      </c>
      <c r="M221" s="2" t="str">
        <f t="shared" si="53"/>
        <v/>
      </c>
      <c r="N221" s="2" t="str">
        <f t="shared" si="57"/>
        <v/>
      </c>
      <c r="O221" s="2" t="str">
        <f t="shared" si="57"/>
        <v/>
      </c>
      <c r="P221" s="2" t="str">
        <f t="shared" si="57"/>
        <v/>
      </c>
      <c r="Q221" s="2" t="str">
        <f t="shared" si="57"/>
        <v/>
      </c>
      <c r="R221" s="2" t="str">
        <f t="shared" si="57"/>
        <v/>
      </c>
      <c r="S221" s="2" t="str">
        <f t="shared" si="57"/>
        <v/>
      </c>
      <c r="T221" s="2" t="str">
        <f t="shared" si="57"/>
        <v/>
      </c>
      <c r="U221" s="2" t="str">
        <f t="shared" si="57"/>
        <v/>
      </c>
      <c r="V221" s="2" t="str">
        <f t="shared" si="57"/>
        <v/>
      </c>
      <c r="W221" s="2" t="str">
        <f t="shared" si="57"/>
        <v/>
      </c>
      <c r="X221" s="2" t="str">
        <f t="shared" si="57"/>
        <v/>
      </c>
      <c r="Y221" s="2" t="str">
        <f t="shared" si="57"/>
        <v/>
      </c>
      <c r="Z221" s="2" t="str">
        <f t="shared" si="57"/>
        <v/>
      </c>
      <c r="AA221" s="2" t="str">
        <f t="shared" si="57"/>
        <v/>
      </c>
      <c r="AB221" s="2" t="str">
        <f t="shared" si="57"/>
        <v/>
      </c>
      <c r="AC221" s="2" t="str">
        <f t="shared" si="54"/>
        <v/>
      </c>
      <c r="AD221" s="37">
        <v>9.785999999999879E-4</v>
      </c>
      <c r="AE221" s="1" t="str">
        <f t="shared" si="55"/>
        <v/>
      </c>
      <c r="AF221" s="1" t="str">
        <f t="shared" si="56"/>
        <v/>
      </c>
    </row>
    <row r="222" spans="2:32" ht="24.95" customHeight="1" x14ac:dyDescent="0.25">
      <c r="B222" s="10" t="str">
        <f>IF(cad_pro!C224="","",cad_pro!C224)</f>
        <v/>
      </c>
      <c r="C222" s="11" t="str">
        <f>IF(B222="","",IFERROR(SUM(cad_cf!$D$7:$D$26)/SUM(cad_pro!$D$9:$D$508),0))</f>
        <v/>
      </c>
      <c r="D222" s="11" t="str">
        <f>IF(B222="","",IFERROR(VLOOKUP(B222,cad_pro!$C$9:$E$508,3,FALSE),0))</f>
        <v/>
      </c>
      <c r="E222" s="11" t="str">
        <f t="shared" si="46"/>
        <v/>
      </c>
      <c r="F222" s="108"/>
      <c r="G222" s="11" t="str">
        <f t="shared" si="47"/>
        <v/>
      </c>
      <c r="H222" s="11" t="str">
        <f t="shared" si="48"/>
        <v/>
      </c>
      <c r="I222" s="11" t="str">
        <f t="shared" si="49"/>
        <v/>
      </c>
      <c r="J222" s="11" t="str">
        <f t="shared" si="50"/>
        <v/>
      </c>
      <c r="K222" s="11" t="str">
        <f t="shared" si="51"/>
        <v/>
      </c>
      <c r="L222" s="33" t="str">
        <f t="shared" si="52"/>
        <v/>
      </c>
      <c r="M222" s="2" t="str">
        <f t="shared" si="53"/>
        <v/>
      </c>
      <c r="N222" s="2" t="str">
        <f t="shared" si="57"/>
        <v/>
      </c>
      <c r="O222" s="2" t="str">
        <f t="shared" si="57"/>
        <v/>
      </c>
      <c r="P222" s="2" t="str">
        <f t="shared" si="57"/>
        <v/>
      </c>
      <c r="Q222" s="2" t="str">
        <f t="shared" si="57"/>
        <v/>
      </c>
      <c r="R222" s="2" t="str">
        <f t="shared" si="57"/>
        <v/>
      </c>
      <c r="S222" s="2" t="str">
        <f t="shared" si="57"/>
        <v/>
      </c>
      <c r="T222" s="2" t="str">
        <f t="shared" si="57"/>
        <v/>
      </c>
      <c r="U222" s="2" t="str">
        <f t="shared" si="57"/>
        <v/>
      </c>
      <c r="V222" s="2" t="str">
        <f t="shared" si="57"/>
        <v/>
      </c>
      <c r="W222" s="2" t="str">
        <f t="shared" si="57"/>
        <v/>
      </c>
      <c r="X222" s="2" t="str">
        <f t="shared" si="57"/>
        <v/>
      </c>
      <c r="Y222" s="2" t="str">
        <f t="shared" si="57"/>
        <v/>
      </c>
      <c r="Z222" s="2" t="str">
        <f t="shared" si="57"/>
        <v/>
      </c>
      <c r="AA222" s="2" t="str">
        <f t="shared" si="57"/>
        <v/>
      </c>
      <c r="AB222" s="2" t="str">
        <f t="shared" si="57"/>
        <v/>
      </c>
      <c r="AC222" s="2" t="str">
        <f t="shared" si="54"/>
        <v/>
      </c>
      <c r="AD222" s="37">
        <v>9.7849999999998806E-4</v>
      </c>
      <c r="AE222" s="1" t="str">
        <f t="shared" si="55"/>
        <v/>
      </c>
      <c r="AF222" s="1" t="str">
        <f t="shared" si="56"/>
        <v/>
      </c>
    </row>
    <row r="223" spans="2:32" ht="24.95" customHeight="1" x14ac:dyDescent="0.25">
      <c r="B223" s="10" t="str">
        <f>IF(cad_pro!C225="","",cad_pro!C225)</f>
        <v/>
      </c>
      <c r="C223" s="11" t="str">
        <f>IF(B223="","",IFERROR(SUM(cad_cf!$D$7:$D$26)/SUM(cad_pro!$D$9:$D$508),0))</f>
        <v/>
      </c>
      <c r="D223" s="11" t="str">
        <f>IF(B223="","",IFERROR(VLOOKUP(B223,cad_pro!$C$9:$E$508,3,FALSE),0))</f>
        <v/>
      </c>
      <c r="E223" s="11" t="str">
        <f t="shared" si="46"/>
        <v/>
      </c>
      <c r="F223" s="108"/>
      <c r="G223" s="11" t="str">
        <f t="shared" si="47"/>
        <v/>
      </c>
      <c r="H223" s="11" t="str">
        <f t="shared" si="48"/>
        <v/>
      </c>
      <c r="I223" s="11" t="str">
        <f t="shared" si="49"/>
        <v/>
      </c>
      <c r="J223" s="11" t="str">
        <f t="shared" si="50"/>
        <v/>
      </c>
      <c r="K223" s="11" t="str">
        <f t="shared" si="51"/>
        <v/>
      </c>
      <c r="L223" s="33" t="str">
        <f t="shared" si="52"/>
        <v/>
      </c>
      <c r="M223" s="2" t="str">
        <f t="shared" si="53"/>
        <v/>
      </c>
      <c r="N223" s="2" t="str">
        <f t="shared" si="57"/>
        <v/>
      </c>
      <c r="O223" s="2" t="str">
        <f t="shared" si="57"/>
        <v/>
      </c>
      <c r="P223" s="2" t="str">
        <f t="shared" si="57"/>
        <v/>
      </c>
      <c r="Q223" s="2" t="str">
        <f t="shared" si="57"/>
        <v/>
      </c>
      <c r="R223" s="2" t="str">
        <f t="shared" si="57"/>
        <v/>
      </c>
      <c r="S223" s="2" t="str">
        <f t="shared" si="57"/>
        <v/>
      </c>
      <c r="T223" s="2" t="str">
        <f t="shared" si="57"/>
        <v/>
      </c>
      <c r="U223" s="2" t="str">
        <f t="shared" si="57"/>
        <v/>
      </c>
      <c r="V223" s="2" t="str">
        <f t="shared" si="57"/>
        <v/>
      </c>
      <c r="W223" s="2" t="str">
        <f t="shared" si="57"/>
        <v/>
      </c>
      <c r="X223" s="2" t="str">
        <f t="shared" si="57"/>
        <v/>
      </c>
      <c r="Y223" s="2" t="str">
        <f t="shared" si="57"/>
        <v/>
      </c>
      <c r="Z223" s="2" t="str">
        <f t="shared" si="57"/>
        <v/>
      </c>
      <c r="AA223" s="2" t="str">
        <f t="shared" si="57"/>
        <v/>
      </c>
      <c r="AB223" s="2" t="str">
        <f t="shared" si="57"/>
        <v/>
      </c>
      <c r="AC223" s="2" t="str">
        <f t="shared" si="54"/>
        <v/>
      </c>
      <c r="AD223" s="37">
        <v>9.78399999999988E-4</v>
      </c>
      <c r="AE223" s="1" t="str">
        <f t="shared" si="55"/>
        <v/>
      </c>
      <c r="AF223" s="1" t="str">
        <f t="shared" si="56"/>
        <v/>
      </c>
    </row>
    <row r="224" spans="2:32" ht="24.95" customHeight="1" x14ac:dyDescent="0.25">
      <c r="B224" s="10" t="str">
        <f>IF(cad_pro!C226="","",cad_pro!C226)</f>
        <v/>
      </c>
      <c r="C224" s="11" t="str">
        <f>IF(B224="","",IFERROR(SUM(cad_cf!$D$7:$D$26)/SUM(cad_pro!$D$9:$D$508),0))</f>
        <v/>
      </c>
      <c r="D224" s="11" t="str">
        <f>IF(B224="","",IFERROR(VLOOKUP(B224,cad_pro!$C$9:$E$508,3,FALSE),0))</f>
        <v/>
      </c>
      <c r="E224" s="11" t="str">
        <f t="shared" si="46"/>
        <v/>
      </c>
      <c r="F224" s="108"/>
      <c r="G224" s="11" t="str">
        <f t="shared" si="47"/>
        <v/>
      </c>
      <c r="H224" s="11" t="str">
        <f t="shared" si="48"/>
        <v/>
      </c>
      <c r="I224" s="11" t="str">
        <f t="shared" si="49"/>
        <v/>
      </c>
      <c r="J224" s="11" t="str">
        <f t="shared" si="50"/>
        <v/>
      </c>
      <c r="K224" s="11" t="str">
        <f t="shared" si="51"/>
        <v/>
      </c>
      <c r="L224" s="33" t="str">
        <f t="shared" si="52"/>
        <v/>
      </c>
      <c r="M224" s="2" t="str">
        <f t="shared" si="53"/>
        <v/>
      </c>
      <c r="N224" s="2" t="str">
        <f t="shared" si="57"/>
        <v/>
      </c>
      <c r="O224" s="2" t="str">
        <f t="shared" si="57"/>
        <v/>
      </c>
      <c r="P224" s="2" t="str">
        <f t="shared" si="57"/>
        <v/>
      </c>
      <c r="Q224" s="2" t="str">
        <f t="shared" si="57"/>
        <v/>
      </c>
      <c r="R224" s="2" t="str">
        <f t="shared" si="57"/>
        <v/>
      </c>
      <c r="S224" s="2" t="str">
        <f t="shared" si="57"/>
        <v/>
      </c>
      <c r="T224" s="2" t="str">
        <f t="shared" si="57"/>
        <v/>
      </c>
      <c r="U224" s="2" t="str">
        <f t="shared" si="57"/>
        <v/>
      </c>
      <c r="V224" s="2" t="str">
        <f t="shared" si="57"/>
        <v/>
      </c>
      <c r="W224" s="2" t="str">
        <f t="shared" si="57"/>
        <v/>
      </c>
      <c r="X224" s="2" t="str">
        <f t="shared" si="57"/>
        <v/>
      </c>
      <c r="Y224" s="2" t="str">
        <f t="shared" si="57"/>
        <v/>
      </c>
      <c r="Z224" s="2" t="str">
        <f t="shared" si="57"/>
        <v/>
      </c>
      <c r="AA224" s="2" t="str">
        <f t="shared" si="57"/>
        <v/>
      </c>
      <c r="AB224" s="2" t="str">
        <f t="shared" si="57"/>
        <v/>
      </c>
      <c r="AC224" s="2" t="str">
        <f t="shared" si="54"/>
        <v/>
      </c>
      <c r="AD224" s="37">
        <v>9.7829999999998795E-4</v>
      </c>
      <c r="AE224" s="1" t="str">
        <f t="shared" si="55"/>
        <v/>
      </c>
      <c r="AF224" s="1" t="str">
        <f t="shared" si="56"/>
        <v/>
      </c>
    </row>
    <row r="225" spans="2:32" ht="24.95" customHeight="1" x14ac:dyDescent="0.25">
      <c r="B225" s="10" t="str">
        <f>IF(cad_pro!C227="","",cad_pro!C227)</f>
        <v/>
      </c>
      <c r="C225" s="11" t="str">
        <f>IF(B225="","",IFERROR(SUM(cad_cf!$D$7:$D$26)/SUM(cad_pro!$D$9:$D$508),0))</f>
        <v/>
      </c>
      <c r="D225" s="11" t="str">
        <f>IF(B225="","",IFERROR(VLOOKUP(B225,cad_pro!$C$9:$E$508,3,FALSE),0))</f>
        <v/>
      </c>
      <c r="E225" s="11" t="str">
        <f t="shared" si="46"/>
        <v/>
      </c>
      <c r="F225" s="108"/>
      <c r="G225" s="11" t="str">
        <f t="shared" si="47"/>
        <v/>
      </c>
      <c r="H225" s="11" t="str">
        <f t="shared" si="48"/>
        <v/>
      </c>
      <c r="I225" s="11" t="str">
        <f t="shared" si="49"/>
        <v/>
      </c>
      <c r="J225" s="11" t="str">
        <f t="shared" si="50"/>
        <v/>
      </c>
      <c r="K225" s="11" t="str">
        <f t="shared" si="51"/>
        <v/>
      </c>
      <c r="L225" s="33" t="str">
        <f t="shared" si="52"/>
        <v/>
      </c>
      <c r="M225" s="2" t="str">
        <f t="shared" si="53"/>
        <v/>
      </c>
      <c r="N225" s="2" t="str">
        <f t="shared" si="57"/>
        <v/>
      </c>
      <c r="O225" s="2" t="str">
        <f t="shared" si="57"/>
        <v/>
      </c>
      <c r="P225" s="2" t="str">
        <f t="shared" si="57"/>
        <v/>
      </c>
      <c r="Q225" s="2" t="str">
        <f t="shared" si="57"/>
        <v/>
      </c>
      <c r="R225" s="2" t="str">
        <f t="shared" si="57"/>
        <v/>
      </c>
      <c r="S225" s="2" t="str">
        <f t="shared" si="57"/>
        <v/>
      </c>
      <c r="T225" s="2" t="str">
        <f t="shared" si="57"/>
        <v/>
      </c>
      <c r="U225" s="2" t="str">
        <f t="shared" si="57"/>
        <v/>
      </c>
      <c r="V225" s="2" t="str">
        <f t="shared" si="57"/>
        <v/>
      </c>
      <c r="W225" s="2" t="str">
        <f t="shared" si="57"/>
        <v/>
      </c>
      <c r="X225" s="2" t="str">
        <f t="shared" si="57"/>
        <v/>
      </c>
      <c r="Y225" s="2" t="str">
        <f t="shared" si="57"/>
        <v/>
      </c>
      <c r="Z225" s="2" t="str">
        <f t="shared" si="57"/>
        <v/>
      </c>
      <c r="AA225" s="2" t="str">
        <f t="shared" si="57"/>
        <v/>
      </c>
      <c r="AB225" s="2" t="str">
        <f t="shared" si="57"/>
        <v/>
      </c>
      <c r="AC225" s="2" t="str">
        <f t="shared" si="54"/>
        <v/>
      </c>
      <c r="AD225" s="37">
        <v>9.7819999999998811E-4</v>
      </c>
      <c r="AE225" s="1" t="str">
        <f t="shared" si="55"/>
        <v/>
      </c>
      <c r="AF225" s="1" t="str">
        <f t="shared" si="56"/>
        <v/>
      </c>
    </row>
    <row r="226" spans="2:32" ht="24.95" customHeight="1" x14ac:dyDescent="0.25">
      <c r="B226" s="10" t="str">
        <f>IF(cad_pro!C228="","",cad_pro!C228)</f>
        <v/>
      </c>
      <c r="C226" s="11" t="str">
        <f>IF(B226="","",IFERROR(SUM(cad_cf!$D$7:$D$26)/SUM(cad_pro!$D$9:$D$508),0))</f>
        <v/>
      </c>
      <c r="D226" s="11" t="str">
        <f>IF(B226="","",IFERROR(VLOOKUP(B226,cad_pro!$C$9:$E$508,3,FALSE),0))</f>
        <v/>
      </c>
      <c r="E226" s="11" t="str">
        <f t="shared" si="46"/>
        <v/>
      </c>
      <c r="F226" s="108"/>
      <c r="G226" s="11" t="str">
        <f t="shared" si="47"/>
        <v/>
      </c>
      <c r="H226" s="11" t="str">
        <f t="shared" si="48"/>
        <v/>
      </c>
      <c r="I226" s="11" t="str">
        <f t="shared" si="49"/>
        <v/>
      </c>
      <c r="J226" s="11" t="str">
        <f t="shared" si="50"/>
        <v/>
      </c>
      <c r="K226" s="11" t="str">
        <f t="shared" si="51"/>
        <v/>
      </c>
      <c r="L226" s="33" t="str">
        <f t="shared" si="52"/>
        <v/>
      </c>
      <c r="M226" s="2" t="str">
        <f t="shared" si="53"/>
        <v/>
      </c>
      <c r="N226" s="2" t="str">
        <f t="shared" ref="N226:AB242" si="58">IF($B226="","",IFERROR($G226*N$6,0))</f>
        <v/>
      </c>
      <c r="O226" s="2" t="str">
        <f t="shared" si="58"/>
        <v/>
      </c>
      <c r="P226" s="2" t="str">
        <f t="shared" si="58"/>
        <v/>
      </c>
      <c r="Q226" s="2" t="str">
        <f t="shared" si="58"/>
        <v/>
      </c>
      <c r="R226" s="2" t="str">
        <f t="shared" si="58"/>
        <v/>
      </c>
      <c r="S226" s="2" t="str">
        <f t="shared" si="58"/>
        <v/>
      </c>
      <c r="T226" s="2" t="str">
        <f t="shared" si="58"/>
        <v/>
      </c>
      <c r="U226" s="2" t="str">
        <f t="shared" si="58"/>
        <v/>
      </c>
      <c r="V226" s="2" t="str">
        <f t="shared" si="58"/>
        <v/>
      </c>
      <c r="W226" s="2" t="str">
        <f t="shared" si="58"/>
        <v/>
      </c>
      <c r="X226" s="2" t="str">
        <f t="shared" si="58"/>
        <v/>
      </c>
      <c r="Y226" s="2" t="str">
        <f t="shared" si="58"/>
        <v/>
      </c>
      <c r="Z226" s="2" t="str">
        <f t="shared" si="58"/>
        <v/>
      </c>
      <c r="AA226" s="2" t="str">
        <f t="shared" si="58"/>
        <v/>
      </c>
      <c r="AB226" s="2" t="str">
        <f t="shared" si="58"/>
        <v/>
      </c>
      <c r="AC226" s="2" t="str">
        <f t="shared" si="54"/>
        <v/>
      </c>
      <c r="AD226" s="37">
        <v>9.7809999999998805E-4</v>
      </c>
      <c r="AE226" s="1" t="str">
        <f t="shared" si="55"/>
        <v/>
      </c>
      <c r="AF226" s="1" t="str">
        <f t="shared" si="56"/>
        <v/>
      </c>
    </row>
    <row r="227" spans="2:32" ht="24.95" customHeight="1" x14ac:dyDescent="0.25">
      <c r="B227" s="10" t="str">
        <f>IF(cad_pro!C229="","",cad_pro!C229)</f>
        <v/>
      </c>
      <c r="C227" s="11" t="str">
        <f>IF(B227="","",IFERROR(SUM(cad_cf!$D$7:$D$26)/SUM(cad_pro!$D$9:$D$508),0))</f>
        <v/>
      </c>
      <c r="D227" s="11" t="str">
        <f>IF(B227="","",IFERROR(VLOOKUP(B227,cad_pro!$C$9:$E$508,3,FALSE),0))</f>
        <v/>
      </c>
      <c r="E227" s="11" t="str">
        <f t="shared" si="46"/>
        <v/>
      </c>
      <c r="F227" s="108"/>
      <c r="G227" s="11" t="str">
        <f t="shared" si="47"/>
        <v/>
      </c>
      <c r="H227" s="11" t="str">
        <f t="shared" si="48"/>
        <v/>
      </c>
      <c r="I227" s="11" t="str">
        <f t="shared" si="49"/>
        <v/>
      </c>
      <c r="J227" s="11" t="str">
        <f t="shared" si="50"/>
        <v/>
      </c>
      <c r="K227" s="11" t="str">
        <f t="shared" si="51"/>
        <v/>
      </c>
      <c r="L227" s="33" t="str">
        <f t="shared" si="52"/>
        <v/>
      </c>
      <c r="M227" s="2" t="str">
        <f t="shared" si="53"/>
        <v/>
      </c>
      <c r="N227" s="2" t="str">
        <f t="shared" si="58"/>
        <v/>
      </c>
      <c r="O227" s="2" t="str">
        <f t="shared" si="58"/>
        <v/>
      </c>
      <c r="P227" s="2" t="str">
        <f t="shared" si="58"/>
        <v/>
      </c>
      <c r="Q227" s="2" t="str">
        <f t="shared" si="58"/>
        <v/>
      </c>
      <c r="R227" s="2" t="str">
        <f t="shared" si="58"/>
        <v/>
      </c>
      <c r="S227" s="2" t="str">
        <f t="shared" si="58"/>
        <v/>
      </c>
      <c r="T227" s="2" t="str">
        <f t="shared" si="58"/>
        <v/>
      </c>
      <c r="U227" s="2" t="str">
        <f t="shared" si="58"/>
        <v/>
      </c>
      <c r="V227" s="2" t="str">
        <f t="shared" si="58"/>
        <v/>
      </c>
      <c r="W227" s="2" t="str">
        <f t="shared" si="58"/>
        <v/>
      </c>
      <c r="X227" s="2" t="str">
        <f t="shared" si="58"/>
        <v/>
      </c>
      <c r="Y227" s="2" t="str">
        <f t="shared" si="58"/>
        <v/>
      </c>
      <c r="Z227" s="2" t="str">
        <f t="shared" si="58"/>
        <v/>
      </c>
      <c r="AA227" s="2" t="str">
        <f t="shared" si="58"/>
        <v/>
      </c>
      <c r="AB227" s="2" t="str">
        <f t="shared" si="58"/>
        <v/>
      </c>
      <c r="AC227" s="2" t="str">
        <f t="shared" si="54"/>
        <v/>
      </c>
      <c r="AD227" s="37">
        <v>9.7799999999998799E-4</v>
      </c>
      <c r="AE227" s="1" t="str">
        <f t="shared" si="55"/>
        <v/>
      </c>
      <c r="AF227" s="1" t="str">
        <f t="shared" si="56"/>
        <v/>
      </c>
    </row>
    <row r="228" spans="2:32" ht="24.95" customHeight="1" x14ac:dyDescent="0.25">
      <c r="B228" s="10" t="str">
        <f>IF(cad_pro!C230="","",cad_pro!C230)</f>
        <v/>
      </c>
      <c r="C228" s="11" t="str">
        <f>IF(B228="","",IFERROR(SUM(cad_cf!$D$7:$D$26)/SUM(cad_pro!$D$9:$D$508),0))</f>
        <v/>
      </c>
      <c r="D228" s="11" t="str">
        <f>IF(B228="","",IFERROR(VLOOKUP(B228,cad_pro!$C$9:$E$508,3,FALSE),0))</f>
        <v/>
      </c>
      <c r="E228" s="11" t="str">
        <f t="shared" si="46"/>
        <v/>
      </c>
      <c r="F228" s="108"/>
      <c r="G228" s="11" t="str">
        <f t="shared" si="47"/>
        <v/>
      </c>
      <c r="H228" s="11" t="str">
        <f t="shared" si="48"/>
        <v/>
      </c>
      <c r="I228" s="11" t="str">
        <f t="shared" si="49"/>
        <v/>
      </c>
      <c r="J228" s="11" t="str">
        <f t="shared" si="50"/>
        <v/>
      </c>
      <c r="K228" s="11" t="str">
        <f t="shared" si="51"/>
        <v/>
      </c>
      <c r="L228" s="33" t="str">
        <f t="shared" si="52"/>
        <v/>
      </c>
      <c r="M228" s="2" t="str">
        <f t="shared" si="53"/>
        <v/>
      </c>
      <c r="N228" s="2" t="str">
        <f t="shared" si="58"/>
        <v/>
      </c>
      <c r="O228" s="2" t="str">
        <f t="shared" si="58"/>
        <v/>
      </c>
      <c r="P228" s="2" t="str">
        <f t="shared" si="58"/>
        <v/>
      </c>
      <c r="Q228" s="2" t="str">
        <f t="shared" si="58"/>
        <v/>
      </c>
      <c r="R228" s="2" t="str">
        <f t="shared" si="58"/>
        <v/>
      </c>
      <c r="S228" s="2" t="str">
        <f t="shared" si="58"/>
        <v/>
      </c>
      <c r="T228" s="2" t="str">
        <f t="shared" si="58"/>
        <v/>
      </c>
      <c r="U228" s="2" t="str">
        <f t="shared" si="58"/>
        <v/>
      </c>
      <c r="V228" s="2" t="str">
        <f t="shared" si="58"/>
        <v/>
      </c>
      <c r="W228" s="2" t="str">
        <f t="shared" si="58"/>
        <v/>
      </c>
      <c r="X228" s="2" t="str">
        <f t="shared" si="58"/>
        <v/>
      </c>
      <c r="Y228" s="2" t="str">
        <f t="shared" si="58"/>
        <v/>
      </c>
      <c r="Z228" s="2" t="str">
        <f t="shared" si="58"/>
        <v/>
      </c>
      <c r="AA228" s="2" t="str">
        <f t="shared" si="58"/>
        <v/>
      </c>
      <c r="AB228" s="2" t="str">
        <f t="shared" si="58"/>
        <v/>
      </c>
      <c r="AC228" s="2" t="str">
        <f t="shared" si="54"/>
        <v/>
      </c>
      <c r="AD228" s="37">
        <v>9.7789999999998794E-4</v>
      </c>
      <c r="AE228" s="1" t="str">
        <f t="shared" si="55"/>
        <v/>
      </c>
      <c r="AF228" s="1" t="str">
        <f t="shared" si="56"/>
        <v/>
      </c>
    </row>
    <row r="229" spans="2:32" ht="24.95" customHeight="1" x14ac:dyDescent="0.25">
      <c r="B229" s="10" t="str">
        <f>IF(cad_pro!C231="","",cad_pro!C231)</f>
        <v/>
      </c>
      <c r="C229" s="11" t="str">
        <f>IF(B229="","",IFERROR(SUM(cad_cf!$D$7:$D$26)/SUM(cad_pro!$D$9:$D$508),0))</f>
        <v/>
      </c>
      <c r="D229" s="11" t="str">
        <f>IF(B229="","",IFERROR(VLOOKUP(B229,cad_pro!$C$9:$E$508,3,FALSE),0))</f>
        <v/>
      </c>
      <c r="E229" s="11" t="str">
        <f t="shared" si="46"/>
        <v/>
      </c>
      <c r="F229" s="108"/>
      <c r="G229" s="11" t="str">
        <f t="shared" si="47"/>
        <v/>
      </c>
      <c r="H229" s="11" t="str">
        <f t="shared" si="48"/>
        <v/>
      </c>
      <c r="I229" s="11" t="str">
        <f t="shared" si="49"/>
        <v/>
      </c>
      <c r="J229" s="11" t="str">
        <f t="shared" si="50"/>
        <v/>
      </c>
      <c r="K229" s="11" t="str">
        <f t="shared" si="51"/>
        <v/>
      </c>
      <c r="L229" s="33" t="str">
        <f t="shared" si="52"/>
        <v/>
      </c>
      <c r="M229" s="2" t="str">
        <f t="shared" si="53"/>
        <v/>
      </c>
      <c r="N229" s="2" t="str">
        <f t="shared" si="58"/>
        <v/>
      </c>
      <c r="O229" s="2" t="str">
        <f t="shared" si="58"/>
        <v/>
      </c>
      <c r="P229" s="2" t="str">
        <f t="shared" si="58"/>
        <v/>
      </c>
      <c r="Q229" s="2" t="str">
        <f t="shared" si="58"/>
        <v/>
      </c>
      <c r="R229" s="2" t="str">
        <f t="shared" si="58"/>
        <v/>
      </c>
      <c r="S229" s="2" t="str">
        <f t="shared" si="58"/>
        <v/>
      </c>
      <c r="T229" s="2" t="str">
        <f t="shared" si="58"/>
        <v/>
      </c>
      <c r="U229" s="2" t="str">
        <f t="shared" si="58"/>
        <v/>
      </c>
      <c r="V229" s="2" t="str">
        <f t="shared" si="58"/>
        <v/>
      </c>
      <c r="W229" s="2" t="str">
        <f t="shared" si="58"/>
        <v/>
      </c>
      <c r="X229" s="2" t="str">
        <f t="shared" si="58"/>
        <v/>
      </c>
      <c r="Y229" s="2" t="str">
        <f t="shared" si="58"/>
        <v/>
      </c>
      <c r="Z229" s="2" t="str">
        <f t="shared" si="58"/>
        <v/>
      </c>
      <c r="AA229" s="2" t="str">
        <f t="shared" si="58"/>
        <v/>
      </c>
      <c r="AB229" s="2" t="str">
        <f t="shared" si="58"/>
        <v/>
      </c>
      <c r="AC229" s="2" t="str">
        <f t="shared" si="54"/>
        <v/>
      </c>
      <c r="AD229" s="37">
        <v>9.7779999999998701E-4</v>
      </c>
      <c r="AE229" s="1" t="str">
        <f t="shared" si="55"/>
        <v/>
      </c>
      <c r="AF229" s="1" t="str">
        <f t="shared" si="56"/>
        <v/>
      </c>
    </row>
    <row r="230" spans="2:32" ht="24.95" customHeight="1" x14ac:dyDescent="0.25">
      <c r="B230" s="10" t="str">
        <f>IF(cad_pro!C232="","",cad_pro!C232)</f>
        <v/>
      </c>
      <c r="C230" s="11" t="str">
        <f>IF(B230="","",IFERROR(SUM(cad_cf!$D$7:$D$26)/SUM(cad_pro!$D$9:$D$508),0))</f>
        <v/>
      </c>
      <c r="D230" s="11" t="str">
        <f>IF(B230="","",IFERROR(VLOOKUP(B230,cad_pro!$C$9:$E$508,3,FALSE),0))</f>
        <v/>
      </c>
      <c r="E230" s="11" t="str">
        <f t="shared" si="46"/>
        <v/>
      </c>
      <c r="F230" s="108"/>
      <c r="G230" s="11" t="str">
        <f t="shared" si="47"/>
        <v/>
      </c>
      <c r="H230" s="11" t="str">
        <f t="shared" si="48"/>
        <v/>
      </c>
      <c r="I230" s="11" t="str">
        <f t="shared" si="49"/>
        <v/>
      </c>
      <c r="J230" s="11" t="str">
        <f t="shared" si="50"/>
        <v/>
      </c>
      <c r="K230" s="11" t="str">
        <f t="shared" si="51"/>
        <v/>
      </c>
      <c r="L230" s="33" t="str">
        <f t="shared" si="52"/>
        <v/>
      </c>
      <c r="M230" s="2" t="str">
        <f t="shared" si="53"/>
        <v/>
      </c>
      <c r="N230" s="2" t="str">
        <f t="shared" si="58"/>
        <v/>
      </c>
      <c r="O230" s="2" t="str">
        <f t="shared" si="58"/>
        <v/>
      </c>
      <c r="P230" s="2" t="str">
        <f t="shared" si="58"/>
        <v/>
      </c>
      <c r="Q230" s="2" t="str">
        <f t="shared" si="58"/>
        <v/>
      </c>
      <c r="R230" s="2" t="str">
        <f t="shared" si="58"/>
        <v/>
      </c>
      <c r="S230" s="2" t="str">
        <f t="shared" si="58"/>
        <v/>
      </c>
      <c r="T230" s="2" t="str">
        <f t="shared" si="58"/>
        <v/>
      </c>
      <c r="U230" s="2" t="str">
        <f t="shared" si="58"/>
        <v/>
      </c>
      <c r="V230" s="2" t="str">
        <f t="shared" si="58"/>
        <v/>
      </c>
      <c r="W230" s="2" t="str">
        <f t="shared" si="58"/>
        <v/>
      </c>
      <c r="X230" s="2" t="str">
        <f t="shared" si="58"/>
        <v/>
      </c>
      <c r="Y230" s="2" t="str">
        <f t="shared" si="58"/>
        <v/>
      </c>
      <c r="Z230" s="2" t="str">
        <f t="shared" si="58"/>
        <v/>
      </c>
      <c r="AA230" s="2" t="str">
        <f t="shared" si="58"/>
        <v/>
      </c>
      <c r="AB230" s="2" t="str">
        <f t="shared" si="58"/>
        <v/>
      </c>
      <c r="AC230" s="2" t="str">
        <f t="shared" si="54"/>
        <v/>
      </c>
      <c r="AD230" s="37">
        <v>9.7769999999998696E-4</v>
      </c>
      <c r="AE230" s="1" t="str">
        <f t="shared" si="55"/>
        <v/>
      </c>
      <c r="AF230" s="1" t="str">
        <f t="shared" si="56"/>
        <v/>
      </c>
    </row>
    <row r="231" spans="2:32" ht="24.95" customHeight="1" x14ac:dyDescent="0.25">
      <c r="B231" s="10" t="str">
        <f>IF(cad_pro!C233="","",cad_pro!C233)</f>
        <v/>
      </c>
      <c r="C231" s="11" t="str">
        <f>IF(B231="","",IFERROR(SUM(cad_cf!$D$7:$D$26)/SUM(cad_pro!$D$9:$D$508),0))</f>
        <v/>
      </c>
      <c r="D231" s="11" t="str">
        <f>IF(B231="","",IFERROR(VLOOKUP(B231,cad_pro!$C$9:$E$508,3,FALSE),0))</f>
        <v/>
      </c>
      <c r="E231" s="11" t="str">
        <f t="shared" si="46"/>
        <v/>
      </c>
      <c r="F231" s="108"/>
      <c r="G231" s="11" t="str">
        <f t="shared" si="47"/>
        <v/>
      </c>
      <c r="H231" s="11" t="str">
        <f t="shared" si="48"/>
        <v/>
      </c>
      <c r="I231" s="11" t="str">
        <f t="shared" si="49"/>
        <v/>
      </c>
      <c r="J231" s="11" t="str">
        <f t="shared" si="50"/>
        <v/>
      </c>
      <c r="K231" s="11" t="str">
        <f t="shared" si="51"/>
        <v/>
      </c>
      <c r="L231" s="33" t="str">
        <f t="shared" si="52"/>
        <v/>
      </c>
      <c r="M231" s="2" t="str">
        <f t="shared" si="53"/>
        <v/>
      </c>
      <c r="N231" s="2" t="str">
        <f t="shared" si="58"/>
        <v/>
      </c>
      <c r="O231" s="2" t="str">
        <f t="shared" si="58"/>
        <v/>
      </c>
      <c r="P231" s="2" t="str">
        <f t="shared" si="58"/>
        <v/>
      </c>
      <c r="Q231" s="2" t="str">
        <f t="shared" si="58"/>
        <v/>
      </c>
      <c r="R231" s="2" t="str">
        <f t="shared" si="58"/>
        <v/>
      </c>
      <c r="S231" s="2" t="str">
        <f t="shared" si="58"/>
        <v/>
      </c>
      <c r="T231" s="2" t="str">
        <f t="shared" si="58"/>
        <v/>
      </c>
      <c r="U231" s="2" t="str">
        <f t="shared" si="58"/>
        <v/>
      </c>
      <c r="V231" s="2" t="str">
        <f t="shared" si="58"/>
        <v/>
      </c>
      <c r="W231" s="2" t="str">
        <f t="shared" si="58"/>
        <v/>
      </c>
      <c r="X231" s="2" t="str">
        <f t="shared" si="58"/>
        <v/>
      </c>
      <c r="Y231" s="2" t="str">
        <f t="shared" si="58"/>
        <v/>
      </c>
      <c r="Z231" s="2" t="str">
        <f t="shared" si="58"/>
        <v/>
      </c>
      <c r="AA231" s="2" t="str">
        <f t="shared" si="58"/>
        <v/>
      </c>
      <c r="AB231" s="2" t="str">
        <f t="shared" si="58"/>
        <v/>
      </c>
      <c r="AC231" s="2" t="str">
        <f t="shared" si="54"/>
        <v/>
      </c>
      <c r="AD231" s="37">
        <v>9.775999999999869E-4</v>
      </c>
      <c r="AE231" s="1" t="str">
        <f t="shared" si="55"/>
        <v/>
      </c>
      <c r="AF231" s="1" t="str">
        <f t="shared" si="56"/>
        <v/>
      </c>
    </row>
    <row r="232" spans="2:32" ht="24.95" customHeight="1" x14ac:dyDescent="0.25">
      <c r="B232" s="10" t="str">
        <f>IF(cad_pro!C234="","",cad_pro!C234)</f>
        <v/>
      </c>
      <c r="C232" s="11" t="str">
        <f>IF(B232="","",IFERROR(SUM(cad_cf!$D$7:$D$26)/SUM(cad_pro!$D$9:$D$508),0))</f>
        <v/>
      </c>
      <c r="D232" s="11" t="str">
        <f>IF(B232="","",IFERROR(VLOOKUP(B232,cad_pro!$C$9:$E$508,3,FALSE),0))</f>
        <v/>
      </c>
      <c r="E232" s="11" t="str">
        <f t="shared" si="46"/>
        <v/>
      </c>
      <c r="F232" s="108"/>
      <c r="G232" s="11" t="str">
        <f t="shared" si="47"/>
        <v/>
      </c>
      <c r="H232" s="11" t="str">
        <f t="shared" si="48"/>
        <v/>
      </c>
      <c r="I232" s="11" t="str">
        <f t="shared" si="49"/>
        <v/>
      </c>
      <c r="J232" s="11" t="str">
        <f t="shared" si="50"/>
        <v/>
      </c>
      <c r="K232" s="11" t="str">
        <f t="shared" si="51"/>
        <v/>
      </c>
      <c r="L232" s="33" t="str">
        <f t="shared" si="52"/>
        <v/>
      </c>
      <c r="M232" s="2" t="str">
        <f t="shared" si="53"/>
        <v/>
      </c>
      <c r="N232" s="2" t="str">
        <f t="shared" si="58"/>
        <v/>
      </c>
      <c r="O232" s="2" t="str">
        <f t="shared" si="58"/>
        <v/>
      </c>
      <c r="P232" s="2" t="str">
        <f t="shared" si="58"/>
        <v/>
      </c>
      <c r="Q232" s="2" t="str">
        <f t="shared" si="58"/>
        <v/>
      </c>
      <c r="R232" s="2" t="str">
        <f t="shared" si="58"/>
        <v/>
      </c>
      <c r="S232" s="2" t="str">
        <f t="shared" si="58"/>
        <v/>
      </c>
      <c r="T232" s="2" t="str">
        <f t="shared" si="58"/>
        <v/>
      </c>
      <c r="U232" s="2" t="str">
        <f t="shared" si="58"/>
        <v/>
      </c>
      <c r="V232" s="2" t="str">
        <f t="shared" si="58"/>
        <v/>
      </c>
      <c r="W232" s="2" t="str">
        <f t="shared" si="58"/>
        <v/>
      </c>
      <c r="X232" s="2" t="str">
        <f t="shared" si="58"/>
        <v/>
      </c>
      <c r="Y232" s="2" t="str">
        <f t="shared" si="58"/>
        <v/>
      </c>
      <c r="Z232" s="2" t="str">
        <f t="shared" si="58"/>
        <v/>
      </c>
      <c r="AA232" s="2" t="str">
        <f t="shared" si="58"/>
        <v/>
      </c>
      <c r="AB232" s="2" t="str">
        <f t="shared" si="58"/>
        <v/>
      </c>
      <c r="AC232" s="2" t="str">
        <f t="shared" si="54"/>
        <v/>
      </c>
      <c r="AD232" s="37">
        <v>9.7749999999998706E-4</v>
      </c>
      <c r="AE232" s="1" t="str">
        <f t="shared" si="55"/>
        <v/>
      </c>
      <c r="AF232" s="1" t="str">
        <f t="shared" si="56"/>
        <v/>
      </c>
    </row>
    <row r="233" spans="2:32" ht="24.95" customHeight="1" x14ac:dyDescent="0.25">
      <c r="B233" s="10" t="str">
        <f>IF(cad_pro!C235="","",cad_pro!C235)</f>
        <v/>
      </c>
      <c r="C233" s="11" t="str">
        <f>IF(B233="","",IFERROR(SUM(cad_cf!$D$7:$D$26)/SUM(cad_pro!$D$9:$D$508),0))</f>
        <v/>
      </c>
      <c r="D233" s="11" t="str">
        <f>IF(B233="","",IFERROR(VLOOKUP(B233,cad_pro!$C$9:$E$508,3,FALSE),0))</f>
        <v/>
      </c>
      <c r="E233" s="11" t="str">
        <f t="shared" si="46"/>
        <v/>
      </c>
      <c r="F233" s="108"/>
      <c r="G233" s="11" t="str">
        <f t="shared" si="47"/>
        <v/>
      </c>
      <c r="H233" s="11" t="str">
        <f t="shared" si="48"/>
        <v/>
      </c>
      <c r="I233" s="11" t="str">
        <f t="shared" si="49"/>
        <v/>
      </c>
      <c r="J233" s="11" t="str">
        <f t="shared" si="50"/>
        <v/>
      </c>
      <c r="K233" s="11" t="str">
        <f t="shared" si="51"/>
        <v/>
      </c>
      <c r="L233" s="33" t="str">
        <f t="shared" si="52"/>
        <v/>
      </c>
      <c r="M233" s="2" t="str">
        <f t="shared" si="53"/>
        <v/>
      </c>
      <c r="N233" s="2" t="str">
        <f t="shared" si="58"/>
        <v/>
      </c>
      <c r="O233" s="2" t="str">
        <f t="shared" si="58"/>
        <v/>
      </c>
      <c r="P233" s="2" t="str">
        <f t="shared" si="58"/>
        <v/>
      </c>
      <c r="Q233" s="2" t="str">
        <f t="shared" si="58"/>
        <v/>
      </c>
      <c r="R233" s="2" t="str">
        <f t="shared" si="58"/>
        <v/>
      </c>
      <c r="S233" s="2" t="str">
        <f t="shared" si="58"/>
        <v/>
      </c>
      <c r="T233" s="2" t="str">
        <f t="shared" si="58"/>
        <v/>
      </c>
      <c r="U233" s="2" t="str">
        <f t="shared" si="58"/>
        <v/>
      </c>
      <c r="V233" s="2" t="str">
        <f t="shared" si="58"/>
        <v/>
      </c>
      <c r="W233" s="2" t="str">
        <f t="shared" si="58"/>
        <v/>
      </c>
      <c r="X233" s="2" t="str">
        <f t="shared" si="58"/>
        <v/>
      </c>
      <c r="Y233" s="2" t="str">
        <f t="shared" si="58"/>
        <v/>
      </c>
      <c r="Z233" s="2" t="str">
        <f t="shared" si="58"/>
        <v/>
      </c>
      <c r="AA233" s="2" t="str">
        <f t="shared" si="58"/>
        <v/>
      </c>
      <c r="AB233" s="2" t="str">
        <f t="shared" si="58"/>
        <v/>
      </c>
      <c r="AC233" s="2" t="str">
        <f t="shared" si="54"/>
        <v/>
      </c>
      <c r="AD233" s="37">
        <v>9.77399999999987E-4</v>
      </c>
      <c r="AE233" s="1" t="str">
        <f t="shared" si="55"/>
        <v/>
      </c>
      <c r="AF233" s="1" t="str">
        <f t="shared" si="56"/>
        <v/>
      </c>
    </row>
    <row r="234" spans="2:32" ht="24.95" customHeight="1" x14ac:dyDescent="0.25">
      <c r="B234" s="10" t="str">
        <f>IF(cad_pro!C236="","",cad_pro!C236)</f>
        <v/>
      </c>
      <c r="C234" s="11" t="str">
        <f>IF(B234="","",IFERROR(SUM(cad_cf!$D$7:$D$26)/SUM(cad_pro!$D$9:$D$508),0))</f>
        <v/>
      </c>
      <c r="D234" s="11" t="str">
        <f>IF(B234="","",IFERROR(VLOOKUP(B234,cad_pro!$C$9:$E$508,3,FALSE),0))</f>
        <v/>
      </c>
      <c r="E234" s="11" t="str">
        <f t="shared" si="46"/>
        <v/>
      </c>
      <c r="F234" s="108"/>
      <c r="G234" s="11" t="str">
        <f t="shared" si="47"/>
        <v/>
      </c>
      <c r="H234" s="11" t="str">
        <f t="shared" si="48"/>
        <v/>
      </c>
      <c r="I234" s="11" t="str">
        <f t="shared" si="49"/>
        <v/>
      </c>
      <c r="J234" s="11" t="str">
        <f t="shared" si="50"/>
        <v/>
      </c>
      <c r="K234" s="11" t="str">
        <f t="shared" si="51"/>
        <v/>
      </c>
      <c r="L234" s="33" t="str">
        <f t="shared" si="52"/>
        <v/>
      </c>
      <c r="M234" s="2" t="str">
        <f t="shared" si="53"/>
        <v/>
      </c>
      <c r="N234" s="2" t="str">
        <f t="shared" si="58"/>
        <v/>
      </c>
      <c r="O234" s="2" t="str">
        <f t="shared" si="58"/>
        <v/>
      </c>
      <c r="P234" s="2" t="str">
        <f t="shared" si="58"/>
        <v/>
      </c>
      <c r="Q234" s="2" t="str">
        <f t="shared" si="58"/>
        <v/>
      </c>
      <c r="R234" s="2" t="str">
        <f t="shared" si="58"/>
        <v/>
      </c>
      <c r="S234" s="2" t="str">
        <f t="shared" si="58"/>
        <v/>
      </c>
      <c r="T234" s="2" t="str">
        <f t="shared" si="58"/>
        <v/>
      </c>
      <c r="U234" s="2" t="str">
        <f t="shared" si="58"/>
        <v/>
      </c>
      <c r="V234" s="2" t="str">
        <f t="shared" si="58"/>
        <v/>
      </c>
      <c r="W234" s="2" t="str">
        <f t="shared" si="58"/>
        <v/>
      </c>
      <c r="X234" s="2" t="str">
        <f t="shared" si="58"/>
        <v/>
      </c>
      <c r="Y234" s="2" t="str">
        <f t="shared" si="58"/>
        <v/>
      </c>
      <c r="Z234" s="2" t="str">
        <f t="shared" si="58"/>
        <v/>
      </c>
      <c r="AA234" s="2" t="str">
        <f t="shared" si="58"/>
        <v/>
      </c>
      <c r="AB234" s="2" t="str">
        <f t="shared" si="58"/>
        <v/>
      </c>
      <c r="AC234" s="2" t="str">
        <f t="shared" si="54"/>
        <v/>
      </c>
      <c r="AD234" s="37">
        <v>9.7729999999998695E-4</v>
      </c>
      <c r="AE234" s="1" t="str">
        <f t="shared" si="55"/>
        <v/>
      </c>
      <c r="AF234" s="1" t="str">
        <f t="shared" si="56"/>
        <v/>
      </c>
    </row>
    <row r="235" spans="2:32" ht="24.95" customHeight="1" x14ac:dyDescent="0.25">
      <c r="B235" s="10" t="str">
        <f>IF(cad_pro!C237="","",cad_pro!C237)</f>
        <v/>
      </c>
      <c r="C235" s="11" t="str">
        <f>IF(B235="","",IFERROR(SUM(cad_cf!$D$7:$D$26)/SUM(cad_pro!$D$9:$D$508),0))</f>
        <v/>
      </c>
      <c r="D235" s="11" t="str">
        <f>IF(B235="","",IFERROR(VLOOKUP(B235,cad_pro!$C$9:$E$508,3,FALSE),0))</f>
        <v/>
      </c>
      <c r="E235" s="11" t="str">
        <f t="shared" si="46"/>
        <v/>
      </c>
      <c r="F235" s="108"/>
      <c r="G235" s="11" t="str">
        <f t="shared" si="47"/>
        <v/>
      </c>
      <c r="H235" s="11" t="str">
        <f t="shared" si="48"/>
        <v/>
      </c>
      <c r="I235" s="11" t="str">
        <f t="shared" si="49"/>
        <v/>
      </c>
      <c r="J235" s="11" t="str">
        <f t="shared" si="50"/>
        <v/>
      </c>
      <c r="K235" s="11" t="str">
        <f t="shared" si="51"/>
        <v/>
      </c>
      <c r="L235" s="33" t="str">
        <f t="shared" si="52"/>
        <v/>
      </c>
      <c r="M235" s="2" t="str">
        <f t="shared" si="53"/>
        <v/>
      </c>
      <c r="N235" s="2" t="str">
        <f t="shared" si="58"/>
        <v/>
      </c>
      <c r="O235" s="2" t="str">
        <f t="shared" si="58"/>
        <v/>
      </c>
      <c r="P235" s="2" t="str">
        <f t="shared" si="58"/>
        <v/>
      </c>
      <c r="Q235" s="2" t="str">
        <f t="shared" si="58"/>
        <v/>
      </c>
      <c r="R235" s="2" t="str">
        <f t="shared" si="58"/>
        <v/>
      </c>
      <c r="S235" s="2" t="str">
        <f t="shared" si="58"/>
        <v/>
      </c>
      <c r="T235" s="2" t="str">
        <f t="shared" si="58"/>
        <v/>
      </c>
      <c r="U235" s="2" t="str">
        <f t="shared" si="58"/>
        <v/>
      </c>
      <c r="V235" s="2" t="str">
        <f t="shared" si="58"/>
        <v/>
      </c>
      <c r="W235" s="2" t="str">
        <f t="shared" si="58"/>
        <v/>
      </c>
      <c r="X235" s="2" t="str">
        <f t="shared" si="58"/>
        <v/>
      </c>
      <c r="Y235" s="2" t="str">
        <f t="shared" si="58"/>
        <v/>
      </c>
      <c r="Z235" s="2" t="str">
        <f t="shared" si="58"/>
        <v/>
      </c>
      <c r="AA235" s="2" t="str">
        <f t="shared" si="58"/>
        <v/>
      </c>
      <c r="AB235" s="2" t="str">
        <f t="shared" si="58"/>
        <v/>
      </c>
      <c r="AC235" s="2" t="str">
        <f t="shared" si="54"/>
        <v/>
      </c>
      <c r="AD235" s="37">
        <v>9.7719999999998711E-4</v>
      </c>
      <c r="AE235" s="1" t="str">
        <f t="shared" si="55"/>
        <v/>
      </c>
      <c r="AF235" s="1" t="str">
        <f t="shared" si="56"/>
        <v/>
      </c>
    </row>
    <row r="236" spans="2:32" ht="24.95" customHeight="1" x14ac:dyDescent="0.25">
      <c r="B236" s="10" t="str">
        <f>IF(cad_pro!C238="","",cad_pro!C238)</f>
        <v/>
      </c>
      <c r="C236" s="11" t="str">
        <f>IF(B236="","",IFERROR(SUM(cad_cf!$D$7:$D$26)/SUM(cad_pro!$D$9:$D$508),0))</f>
        <v/>
      </c>
      <c r="D236" s="11" t="str">
        <f>IF(B236="","",IFERROR(VLOOKUP(B236,cad_pro!$C$9:$E$508,3,FALSE),0))</f>
        <v/>
      </c>
      <c r="E236" s="11" t="str">
        <f t="shared" si="46"/>
        <v/>
      </c>
      <c r="F236" s="108"/>
      <c r="G236" s="11" t="str">
        <f t="shared" si="47"/>
        <v/>
      </c>
      <c r="H236" s="11" t="str">
        <f t="shared" si="48"/>
        <v/>
      </c>
      <c r="I236" s="11" t="str">
        <f t="shared" si="49"/>
        <v/>
      </c>
      <c r="J236" s="11" t="str">
        <f t="shared" si="50"/>
        <v/>
      </c>
      <c r="K236" s="11" t="str">
        <f t="shared" si="51"/>
        <v/>
      </c>
      <c r="L236" s="33" t="str">
        <f t="shared" si="52"/>
        <v/>
      </c>
      <c r="M236" s="2" t="str">
        <f t="shared" si="53"/>
        <v/>
      </c>
      <c r="N236" s="2" t="str">
        <f t="shared" si="58"/>
        <v/>
      </c>
      <c r="O236" s="2" t="str">
        <f t="shared" si="58"/>
        <v/>
      </c>
      <c r="P236" s="2" t="str">
        <f t="shared" si="58"/>
        <v/>
      </c>
      <c r="Q236" s="2" t="str">
        <f t="shared" si="58"/>
        <v/>
      </c>
      <c r="R236" s="2" t="str">
        <f t="shared" si="58"/>
        <v/>
      </c>
      <c r="S236" s="2" t="str">
        <f t="shared" si="58"/>
        <v/>
      </c>
      <c r="T236" s="2" t="str">
        <f t="shared" si="58"/>
        <v/>
      </c>
      <c r="U236" s="2" t="str">
        <f t="shared" si="58"/>
        <v/>
      </c>
      <c r="V236" s="2" t="str">
        <f t="shared" si="58"/>
        <v/>
      </c>
      <c r="W236" s="2" t="str">
        <f t="shared" si="58"/>
        <v/>
      </c>
      <c r="X236" s="2" t="str">
        <f t="shared" si="58"/>
        <v/>
      </c>
      <c r="Y236" s="2" t="str">
        <f t="shared" si="58"/>
        <v/>
      </c>
      <c r="Z236" s="2" t="str">
        <f t="shared" si="58"/>
        <v/>
      </c>
      <c r="AA236" s="2" t="str">
        <f t="shared" si="58"/>
        <v/>
      </c>
      <c r="AB236" s="2" t="str">
        <f t="shared" si="58"/>
        <v/>
      </c>
      <c r="AC236" s="2" t="str">
        <f t="shared" si="54"/>
        <v/>
      </c>
      <c r="AD236" s="37">
        <v>9.7709999999998705E-4</v>
      </c>
      <c r="AE236" s="1" t="str">
        <f t="shared" si="55"/>
        <v/>
      </c>
      <c r="AF236" s="1" t="str">
        <f t="shared" si="56"/>
        <v/>
      </c>
    </row>
    <row r="237" spans="2:32" ht="24.95" customHeight="1" x14ac:dyDescent="0.25">
      <c r="B237" s="10" t="str">
        <f>IF(cad_pro!C239="","",cad_pro!C239)</f>
        <v/>
      </c>
      <c r="C237" s="11" t="str">
        <f>IF(B237="","",IFERROR(SUM(cad_cf!$D$7:$D$26)/SUM(cad_pro!$D$9:$D$508),0))</f>
        <v/>
      </c>
      <c r="D237" s="11" t="str">
        <f>IF(B237="","",IFERROR(VLOOKUP(B237,cad_pro!$C$9:$E$508,3,FALSE),0))</f>
        <v/>
      </c>
      <c r="E237" s="11" t="str">
        <f t="shared" si="46"/>
        <v/>
      </c>
      <c r="F237" s="108"/>
      <c r="G237" s="11" t="str">
        <f t="shared" si="47"/>
        <v/>
      </c>
      <c r="H237" s="11" t="str">
        <f t="shared" si="48"/>
        <v/>
      </c>
      <c r="I237" s="11" t="str">
        <f t="shared" si="49"/>
        <v/>
      </c>
      <c r="J237" s="11" t="str">
        <f t="shared" si="50"/>
        <v/>
      </c>
      <c r="K237" s="11" t="str">
        <f t="shared" si="51"/>
        <v/>
      </c>
      <c r="L237" s="33" t="str">
        <f t="shared" si="52"/>
        <v/>
      </c>
      <c r="M237" s="2" t="str">
        <f t="shared" si="53"/>
        <v/>
      </c>
      <c r="N237" s="2" t="str">
        <f t="shared" si="58"/>
        <v/>
      </c>
      <c r="O237" s="2" t="str">
        <f t="shared" si="58"/>
        <v/>
      </c>
      <c r="P237" s="2" t="str">
        <f t="shared" si="58"/>
        <v/>
      </c>
      <c r="Q237" s="2" t="str">
        <f t="shared" si="58"/>
        <v/>
      </c>
      <c r="R237" s="2" t="str">
        <f t="shared" si="58"/>
        <v/>
      </c>
      <c r="S237" s="2" t="str">
        <f t="shared" si="58"/>
        <v/>
      </c>
      <c r="T237" s="2" t="str">
        <f t="shared" si="58"/>
        <v/>
      </c>
      <c r="U237" s="2" t="str">
        <f t="shared" si="58"/>
        <v/>
      </c>
      <c r="V237" s="2" t="str">
        <f t="shared" si="58"/>
        <v/>
      </c>
      <c r="W237" s="2" t="str">
        <f t="shared" si="58"/>
        <v/>
      </c>
      <c r="X237" s="2" t="str">
        <f t="shared" si="58"/>
        <v/>
      </c>
      <c r="Y237" s="2" t="str">
        <f t="shared" si="58"/>
        <v/>
      </c>
      <c r="Z237" s="2" t="str">
        <f t="shared" si="58"/>
        <v/>
      </c>
      <c r="AA237" s="2" t="str">
        <f t="shared" si="58"/>
        <v/>
      </c>
      <c r="AB237" s="2" t="str">
        <f t="shared" si="58"/>
        <v/>
      </c>
      <c r="AC237" s="2" t="str">
        <f t="shared" si="54"/>
        <v/>
      </c>
      <c r="AD237" s="37">
        <v>9.7699999999998699E-4</v>
      </c>
      <c r="AE237" s="1" t="str">
        <f t="shared" si="55"/>
        <v/>
      </c>
      <c r="AF237" s="1" t="str">
        <f t="shared" si="56"/>
        <v/>
      </c>
    </row>
    <row r="238" spans="2:32" ht="24.95" customHeight="1" x14ac:dyDescent="0.25">
      <c r="B238" s="10" t="str">
        <f>IF(cad_pro!C240="","",cad_pro!C240)</f>
        <v/>
      </c>
      <c r="C238" s="11" t="str">
        <f>IF(B238="","",IFERROR(SUM(cad_cf!$D$7:$D$26)/SUM(cad_pro!$D$9:$D$508),0))</f>
        <v/>
      </c>
      <c r="D238" s="11" t="str">
        <f>IF(B238="","",IFERROR(VLOOKUP(B238,cad_pro!$C$9:$E$508,3,FALSE),0))</f>
        <v/>
      </c>
      <c r="E238" s="11" t="str">
        <f t="shared" si="46"/>
        <v/>
      </c>
      <c r="F238" s="108"/>
      <c r="G238" s="11" t="str">
        <f t="shared" si="47"/>
        <v/>
      </c>
      <c r="H238" s="11" t="str">
        <f t="shared" si="48"/>
        <v/>
      </c>
      <c r="I238" s="11" t="str">
        <f t="shared" si="49"/>
        <v/>
      </c>
      <c r="J238" s="11" t="str">
        <f t="shared" si="50"/>
        <v/>
      </c>
      <c r="K238" s="11" t="str">
        <f t="shared" si="51"/>
        <v/>
      </c>
      <c r="L238" s="33" t="str">
        <f t="shared" si="52"/>
        <v/>
      </c>
      <c r="M238" s="2" t="str">
        <f t="shared" si="53"/>
        <v/>
      </c>
      <c r="N238" s="2" t="str">
        <f t="shared" si="58"/>
        <v/>
      </c>
      <c r="O238" s="2" t="str">
        <f t="shared" si="58"/>
        <v/>
      </c>
      <c r="P238" s="2" t="str">
        <f t="shared" si="58"/>
        <v/>
      </c>
      <c r="Q238" s="2" t="str">
        <f t="shared" si="58"/>
        <v/>
      </c>
      <c r="R238" s="2" t="str">
        <f t="shared" si="58"/>
        <v/>
      </c>
      <c r="S238" s="2" t="str">
        <f t="shared" si="58"/>
        <v/>
      </c>
      <c r="T238" s="2" t="str">
        <f t="shared" si="58"/>
        <v/>
      </c>
      <c r="U238" s="2" t="str">
        <f t="shared" si="58"/>
        <v/>
      </c>
      <c r="V238" s="2" t="str">
        <f t="shared" si="58"/>
        <v/>
      </c>
      <c r="W238" s="2" t="str">
        <f t="shared" si="58"/>
        <v/>
      </c>
      <c r="X238" s="2" t="str">
        <f t="shared" si="58"/>
        <v/>
      </c>
      <c r="Y238" s="2" t="str">
        <f t="shared" si="58"/>
        <v/>
      </c>
      <c r="Z238" s="2" t="str">
        <f t="shared" si="58"/>
        <v/>
      </c>
      <c r="AA238" s="2" t="str">
        <f t="shared" si="58"/>
        <v/>
      </c>
      <c r="AB238" s="2" t="str">
        <f t="shared" si="58"/>
        <v/>
      </c>
      <c r="AC238" s="2" t="str">
        <f t="shared" si="54"/>
        <v/>
      </c>
      <c r="AD238" s="37">
        <v>9.7689999999998694E-4</v>
      </c>
      <c r="AE238" s="1" t="str">
        <f t="shared" si="55"/>
        <v/>
      </c>
      <c r="AF238" s="1" t="str">
        <f t="shared" si="56"/>
        <v/>
      </c>
    </row>
    <row r="239" spans="2:32" ht="24.95" customHeight="1" x14ac:dyDescent="0.25">
      <c r="B239" s="10" t="str">
        <f>IF(cad_pro!C241="","",cad_pro!C241)</f>
        <v/>
      </c>
      <c r="C239" s="11" t="str">
        <f>IF(B239="","",IFERROR(SUM(cad_cf!$D$7:$D$26)/SUM(cad_pro!$D$9:$D$508),0))</f>
        <v/>
      </c>
      <c r="D239" s="11" t="str">
        <f>IF(B239="","",IFERROR(VLOOKUP(B239,cad_pro!$C$9:$E$508,3,FALSE),0))</f>
        <v/>
      </c>
      <c r="E239" s="11" t="str">
        <f t="shared" si="46"/>
        <v/>
      </c>
      <c r="F239" s="108"/>
      <c r="G239" s="11" t="str">
        <f t="shared" si="47"/>
        <v/>
      </c>
      <c r="H239" s="11" t="str">
        <f t="shared" si="48"/>
        <v/>
      </c>
      <c r="I239" s="11" t="str">
        <f t="shared" si="49"/>
        <v/>
      </c>
      <c r="J239" s="11" t="str">
        <f t="shared" si="50"/>
        <v/>
      </c>
      <c r="K239" s="11" t="str">
        <f t="shared" si="51"/>
        <v/>
      </c>
      <c r="L239" s="33" t="str">
        <f t="shared" si="52"/>
        <v/>
      </c>
      <c r="M239" s="2" t="str">
        <f t="shared" si="53"/>
        <v/>
      </c>
      <c r="N239" s="2" t="str">
        <f t="shared" si="58"/>
        <v/>
      </c>
      <c r="O239" s="2" t="str">
        <f t="shared" si="58"/>
        <v/>
      </c>
      <c r="P239" s="2" t="str">
        <f t="shared" si="58"/>
        <v/>
      </c>
      <c r="Q239" s="2" t="str">
        <f t="shared" si="58"/>
        <v/>
      </c>
      <c r="R239" s="2" t="str">
        <f t="shared" si="58"/>
        <v/>
      </c>
      <c r="S239" s="2" t="str">
        <f t="shared" si="58"/>
        <v/>
      </c>
      <c r="T239" s="2" t="str">
        <f t="shared" si="58"/>
        <v/>
      </c>
      <c r="U239" s="2" t="str">
        <f t="shared" si="58"/>
        <v/>
      </c>
      <c r="V239" s="2" t="str">
        <f t="shared" si="58"/>
        <v/>
      </c>
      <c r="W239" s="2" t="str">
        <f t="shared" si="58"/>
        <v/>
      </c>
      <c r="X239" s="2" t="str">
        <f t="shared" si="58"/>
        <v/>
      </c>
      <c r="Y239" s="2" t="str">
        <f t="shared" si="58"/>
        <v/>
      </c>
      <c r="Z239" s="2" t="str">
        <f t="shared" si="58"/>
        <v/>
      </c>
      <c r="AA239" s="2" t="str">
        <f t="shared" si="58"/>
        <v/>
      </c>
      <c r="AB239" s="2" t="str">
        <f t="shared" si="58"/>
        <v/>
      </c>
      <c r="AC239" s="2" t="str">
        <f t="shared" si="54"/>
        <v/>
      </c>
      <c r="AD239" s="37">
        <v>9.767999999999871E-4</v>
      </c>
      <c r="AE239" s="1" t="str">
        <f t="shared" si="55"/>
        <v/>
      </c>
      <c r="AF239" s="1" t="str">
        <f t="shared" si="56"/>
        <v/>
      </c>
    </row>
    <row r="240" spans="2:32" ht="24.95" customHeight="1" x14ac:dyDescent="0.25">
      <c r="B240" s="10" t="str">
        <f>IF(cad_pro!C242="","",cad_pro!C242)</f>
        <v/>
      </c>
      <c r="C240" s="11" t="str">
        <f>IF(B240="","",IFERROR(SUM(cad_cf!$D$7:$D$26)/SUM(cad_pro!$D$9:$D$508),0))</f>
        <v/>
      </c>
      <c r="D240" s="11" t="str">
        <f>IF(B240="","",IFERROR(VLOOKUP(B240,cad_pro!$C$9:$E$508,3,FALSE),0))</f>
        <v/>
      </c>
      <c r="E240" s="11" t="str">
        <f t="shared" si="46"/>
        <v/>
      </c>
      <c r="F240" s="108"/>
      <c r="G240" s="11" t="str">
        <f t="shared" si="47"/>
        <v/>
      </c>
      <c r="H240" s="11" t="str">
        <f t="shared" si="48"/>
        <v/>
      </c>
      <c r="I240" s="11" t="str">
        <f t="shared" si="49"/>
        <v/>
      </c>
      <c r="J240" s="11" t="str">
        <f t="shared" si="50"/>
        <v/>
      </c>
      <c r="K240" s="11" t="str">
        <f t="shared" si="51"/>
        <v/>
      </c>
      <c r="L240" s="33" t="str">
        <f t="shared" si="52"/>
        <v/>
      </c>
      <c r="M240" s="2" t="str">
        <f t="shared" si="53"/>
        <v/>
      </c>
      <c r="N240" s="2" t="str">
        <f t="shared" si="58"/>
        <v/>
      </c>
      <c r="O240" s="2" t="str">
        <f t="shared" si="58"/>
        <v/>
      </c>
      <c r="P240" s="2" t="str">
        <f t="shared" si="58"/>
        <v/>
      </c>
      <c r="Q240" s="2" t="str">
        <f t="shared" si="58"/>
        <v/>
      </c>
      <c r="R240" s="2" t="str">
        <f t="shared" si="58"/>
        <v/>
      </c>
      <c r="S240" s="2" t="str">
        <f t="shared" si="58"/>
        <v/>
      </c>
      <c r="T240" s="2" t="str">
        <f t="shared" si="58"/>
        <v/>
      </c>
      <c r="U240" s="2" t="str">
        <f t="shared" si="58"/>
        <v/>
      </c>
      <c r="V240" s="2" t="str">
        <f t="shared" si="58"/>
        <v/>
      </c>
      <c r="W240" s="2" t="str">
        <f t="shared" si="58"/>
        <v/>
      </c>
      <c r="X240" s="2" t="str">
        <f t="shared" si="58"/>
        <v/>
      </c>
      <c r="Y240" s="2" t="str">
        <f t="shared" si="58"/>
        <v/>
      </c>
      <c r="Z240" s="2" t="str">
        <f t="shared" si="58"/>
        <v/>
      </c>
      <c r="AA240" s="2" t="str">
        <f t="shared" si="58"/>
        <v/>
      </c>
      <c r="AB240" s="2" t="str">
        <f t="shared" si="58"/>
        <v/>
      </c>
      <c r="AC240" s="2" t="str">
        <f t="shared" si="54"/>
        <v/>
      </c>
      <c r="AD240" s="37">
        <v>9.7669999999998704E-4</v>
      </c>
      <c r="AE240" s="1" t="str">
        <f t="shared" si="55"/>
        <v/>
      </c>
      <c r="AF240" s="1" t="str">
        <f t="shared" si="56"/>
        <v/>
      </c>
    </row>
    <row r="241" spans="2:32" ht="24.95" customHeight="1" x14ac:dyDescent="0.25">
      <c r="B241" s="10" t="str">
        <f>IF(cad_pro!C243="","",cad_pro!C243)</f>
        <v/>
      </c>
      <c r="C241" s="11" t="str">
        <f>IF(B241="","",IFERROR(SUM(cad_cf!$D$7:$D$26)/SUM(cad_pro!$D$9:$D$508),0))</f>
        <v/>
      </c>
      <c r="D241" s="11" t="str">
        <f>IF(B241="","",IFERROR(VLOOKUP(B241,cad_pro!$C$9:$E$508,3,FALSE),0))</f>
        <v/>
      </c>
      <c r="E241" s="11" t="str">
        <f t="shared" si="46"/>
        <v/>
      </c>
      <c r="F241" s="108"/>
      <c r="G241" s="11" t="str">
        <f t="shared" si="47"/>
        <v/>
      </c>
      <c r="H241" s="11" t="str">
        <f t="shared" si="48"/>
        <v/>
      </c>
      <c r="I241" s="11" t="str">
        <f t="shared" si="49"/>
        <v/>
      </c>
      <c r="J241" s="11" t="str">
        <f t="shared" si="50"/>
        <v/>
      </c>
      <c r="K241" s="11" t="str">
        <f t="shared" si="51"/>
        <v/>
      </c>
      <c r="L241" s="33" t="str">
        <f t="shared" si="52"/>
        <v/>
      </c>
      <c r="M241" s="2" t="str">
        <f t="shared" si="53"/>
        <v/>
      </c>
      <c r="N241" s="2" t="str">
        <f t="shared" si="58"/>
        <v/>
      </c>
      <c r="O241" s="2" t="str">
        <f t="shared" si="58"/>
        <v/>
      </c>
      <c r="P241" s="2" t="str">
        <f t="shared" si="58"/>
        <v/>
      </c>
      <c r="Q241" s="2" t="str">
        <f t="shared" si="58"/>
        <v/>
      </c>
      <c r="R241" s="2" t="str">
        <f t="shared" si="58"/>
        <v/>
      </c>
      <c r="S241" s="2" t="str">
        <f t="shared" si="58"/>
        <v/>
      </c>
      <c r="T241" s="2" t="str">
        <f t="shared" si="58"/>
        <v/>
      </c>
      <c r="U241" s="2" t="str">
        <f t="shared" si="58"/>
        <v/>
      </c>
      <c r="V241" s="2" t="str">
        <f t="shared" si="58"/>
        <v/>
      </c>
      <c r="W241" s="2" t="str">
        <f t="shared" si="58"/>
        <v/>
      </c>
      <c r="X241" s="2" t="str">
        <f t="shared" si="58"/>
        <v/>
      </c>
      <c r="Y241" s="2" t="str">
        <f t="shared" si="58"/>
        <v/>
      </c>
      <c r="Z241" s="2" t="str">
        <f t="shared" si="58"/>
        <v/>
      </c>
      <c r="AA241" s="2" t="str">
        <f t="shared" si="58"/>
        <v/>
      </c>
      <c r="AB241" s="2" t="str">
        <f t="shared" si="58"/>
        <v/>
      </c>
      <c r="AC241" s="2" t="str">
        <f t="shared" si="54"/>
        <v/>
      </c>
      <c r="AD241" s="37">
        <v>9.7659999999998698E-4</v>
      </c>
      <c r="AE241" s="1" t="str">
        <f t="shared" si="55"/>
        <v/>
      </c>
      <c r="AF241" s="1" t="str">
        <f t="shared" si="56"/>
        <v/>
      </c>
    </row>
    <row r="242" spans="2:32" ht="24.95" customHeight="1" x14ac:dyDescent="0.25">
      <c r="B242" s="10" t="str">
        <f>IF(cad_pro!C244="","",cad_pro!C244)</f>
        <v/>
      </c>
      <c r="C242" s="11" t="str">
        <f>IF(B242="","",IFERROR(SUM(cad_cf!$D$7:$D$26)/SUM(cad_pro!$D$9:$D$508),0))</f>
        <v/>
      </c>
      <c r="D242" s="11" t="str">
        <f>IF(B242="","",IFERROR(VLOOKUP(B242,cad_pro!$C$9:$E$508,3,FALSE),0))</f>
        <v/>
      </c>
      <c r="E242" s="11" t="str">
        <f t="shared" si="46"/>
        <v/>
      </c>
      <c r="F242" s="108"/>
      <c r="G242" s="11" t="str">
        <f t="shared" si="47"/>
        <v/>
      </c>
      <c r="H242" s="11" t="str">
        <f t="shared" si="48"/>
        <v/>
      </c>
      <c r="I242" s="11" t="str">
        <f t="shared" si="49"/>
        <v/>
      </c>
      <c r="J242" s="11" t="str">
        <f t="shared" si="50"/>
        <v/>
      </c>
      <c r="K242" s="11" t="str">
        <f t="shared" si="51"/>
        <v/>
      </c>
      <c r="L242" s="33" t="str">
        <f t="shared" si="52"/>
        <v/>
      </c>
      <c r="M242" s="2" t="str">
        <f t="shared" si="53"/>
        <v/>
      </c>
      <c r="N242" s="2" t="str">
        <f t="shared" si="58"/>
        <v/>
      </c>
      <c r="O242" s="2" t="str">
        <f t="shared" si="58"/>
        <v/>
      </c>
      <c r="P242" s="2" t="str">
        <f t="shared" si="58"/>
        <v/>
      </c>
      <c r="Q242" s="2" t="str">
        <f t="shared" si="58"/>
        <v/>
      </c>
      <c r="R242" s="2" t="str">
        <f t="shared" si="58"/>
        <v/>
      </c>
      <c r="S242" s="2" t="str">
        <f t="shared" si="58"/>
        <v/>
      </c>
      <c r="T242" s="2" t="str">
        <f t="shared" si="58"/>
        <v/>
      </c>
      <c r="U242" s="2" t="str">
        <f t="shared" si="58"/>
        <v/>
      </c>
      <c r="V242" s="2" t="str">
        <f t="shared" si="58"/>
        <v/>
      </c>
      <c r="W242" s="2" t="str">
        <f t="shared" si="58"/>
        <v/>
      </c>
      <c r="X242" s="2" t="str">
        <f t="shared" si="58"/>
        <v/>
      </c>
      <c r="Y242" s="2" t="str">
        <f t="shared" si="58"/>
        <v/>
      </c>
      <c r="Z242" s="2" t="str">
        <f t="shared" si="58"/>
        <v/>
      </c>
      <c r="AA242" s="2" t="str">
        <f t="shared" si="58"/>
        <v/>
      </c>
      <c r="AB242" s="2" t="str">
        <f t="shared" si="58"/>
        <v/>
      </c>
      <c r="AC242" s="2" t="str">
        <f t="shared" si="54"/>
        <v/>
      </c>
      <c r="AD242" s="37">
        <v>9.7649999999998704E-4</v>
      </c>
      <c r="AE242" s="1" t="str">
        <f t="shared" si="55"/>
        <v/>
      </c>
      <c r="AF242" s="1" t="str">
        <f t="shared" si="56"/>
        <v/>
      </c>
    </row>
    <row r="243" spans="2:32" ht="24.95" customHeight="1" x14ac:dyDescent="0.25">
      <c r="B243" s="10" t="str">
        <f>IF(cad_pro!C245="","",cad_pro!C245)</f>
        <v/>
      </c>
      <c r="C243" s="11" t="str">
        <f>IF(B243="","",IFERROR(SUM(cad_cf!$D$7:$D$26)/SUM(cad_pro!$D$9:$D$508),0))</f>
        <v/>
      </c>
      <c r="D243" s="11" t="str">
        <f>IF(B243="","",IFERROR(VLOOKUP(B243,cad_pro!$C$9:$E$508,3,FALSE),0))</f>
        <v/>
      </c>
      <c r="E243" s="11" t="str">
        <f t="shared" si="46"/>
        <v/>
      </c>
      <c r="F243" s="108"/>
      <c r="G243" s="11" t="str">
        <f t="shared" si="47"/>
        <v/>
      </c>
      <c r="H243" s="11" t="str">
        <f t="shared" si="48"/>
        <v/>
      </c>
      <c r="I243" s="11" t="str">
        <f t="shared" si="49"/>
        <v/>
      </c>
      <c r="J243" s="11" t="str">
        <f t="shared" si="50"/>
        <v/>
      </c>
      <c r="K243" s="11" t="str">
        <f t="shared" si="51"/>
        <v/>
      </c>
      <c r="L243" s="33" t="str">
        <f t="shared" si="52"/>
        <v/>
      </c>
      <c r="M243" s="2" t="str">
        <f t="shared" si="53"/>
        <v/>
      </c>
      <c r="N243" s="2" t="str">
        <f t="shared" ref="N243:AB259" si="59">IF($B243="","",IFERROR($G243*N$6,0))</f>
        <v/>
      </c>
      <c r="O243" s="2" t="str">
        <f t="shared" si="59"/>
        <v/>
      </c>
      <c r="P243" s="2" t="str">
        <f t="shared" si="59"/>
        <v/>
      </c>
      <c r="Q243" s="2" t="str">
        <f t="shared" si="59"/>
        <v/>
      </c>
      <c r="R243" s="2" t="str">
        <f t="shared" si="59"/>
        <v/>
      </c>
      <c r="S243" s="2" t="str">
        <f t="shared" si="59"/>
        <v/>
      </c>
      <c r="T243" s="2" t="str">
        <f t="shared" si="59"/>
        <v/>
      </c>
      <c r="U243" s="2" t="str">
        <f t="shared" si="59"/>
        <v/>
      </c>
      <c r="V243" s="2" t="str">
        <f t="shared" si="59"/>
        <v/>
      </c>
      <c r="W243" s="2" t="str">
        <f t="shared" si="59"/>
        <v/>
      </c>
      <c r="X243" s="2" t="str">
        <f t="shared" si="59"/>
        <v/>
      </c>
      <c r="Y243" s="2" t="str">
        <f t="shared" si="59"/>
        <v/>
      </c>
      <c r="Z243" s="2" t="str">
        <f t="shared" si="59"/>
        <v/>
      </c>
      <c r="AA243" s="2" t="str">
        <f t="shared" si="59"/>
        <v/>
      </c>
      <c r="AB243" s="2" t="str">
        <f t="shared" si="59"/>
        <v/>
      </c>
      <c r="AC243" s="2" t="str">
        <f t="shared" si="54"/>
        <v/>
      </c>
      <c r="AD243" s="37">
        <v>9.7639999999998698E-4</v>
      </c>
      <c r="AE243" s="1" t="str">
        <f t="shared" si="55"/>
        <v/>
      </c>
      <c r="AF243" s="1" t="str">
        <f t="shared" si="56"/>
        <v/>
      </c>
    </row>
    <row r="244" spans="2:32" ht="24.95" customHeight="1" x14ac:dyDescent="0.25">
      <c r="B244" s="10" t="str">
        <f>IF(cad_pro!C246="","",cad_pro!C246)</f>
        <v/>
      </c>
      <c r="C244" s="11" t="str">
        <f>IF(B244="","",IFERROR(SUM(cad_cf!$D$7:$D$26)/SUM(cad_pro!$D$9:$D$508),0))</f>
        <v/>
      </c>
      <c r="D244" s="11" t="str">
        <f>IF(B244="","",IFERROR(VLOOKUP(B244,cad_pro!$C$9:$E$508,3,FALSE),0))</f>
        <v/>
      </c>
      <c r="E244" s="11" t="str">
        <f t="shared" si="46"/>
        <v/>
      </c>
      <c r="F244" s="108"/>
      <c r="G244" s="11" t="str">
        <f t="shared" si="47"/>
        <v/>
      </c>
      <c r="H244" s="11" t="str">
        <f t="shared" si="48"/>
        <v/>
      </c>
      <c r="I244" s="11" t="str">
        <f t="shared" si="49"/>
        <v/>
      </c>
      <c r="J244" s="11" t="str">
        <f t="shared" si="50"/>
        <v/>
      </c>
      <c r="K244" s="11" t="str">
        <f t="shared" si="51"/>
        <v/>
      </c>
      <c r="L244" s="33" t="str">
        <f t="shared" si="52"/>
        <v/>
      </c>
      <c r="M244" s="2" t="str">
        <f t="shared" si="53"/>
        <v/>
      </c>
      <c r="N244" s="2" t="str">
        <f t="shared" si="59"/>
        <v/>
      </c>
      <c r="O244" s="2" t="str">
        <f t="shared" si="59"/>
        <v/>
      </c>
      <c r="P244" s="2" t="str">
        <f t="shared" si="59"/>
        <v/>
      </c>
      <c r="Q244" s="2" t="str">
        <f t="shared" si="59"/>
        <v/>
      </c>
      <c r="R244" s="2" t="str">
        <f t="shared" si="59"/>
        <v/>
      </c>
      <c r="S244" s="2" t="str">
        <f t="shared" si="59"/>
        <v/>
      </c>
      <c r="T244" s="2" t="str">
        <f t="shared" si="59"/>
        <v/>
      </c>
      <c r="U244" s="2" t="str">
        <f t="shared" si="59"/>
        <v/>
      </c>
      <c r="V244" s="2" t="str">
        <f t="shared" si="59"/>
        <v/>
      </c>
      <c r="W244" s="2" t="str">
        <f t="shared" si="59"/>
        <v/>
      </c>
      <c r="X244" s="2" t="str">
        <f t="shared" si="59"/>
        <v/>
      </c>
      <c r="Y244" s="2" t="str">
        <f t="shared" si="59"/>
        <v/>
      </c>
      <c r="Z244" s="2" t="str">
        <f t="shared" si="59"/>
        <v/>
      </c>
      <c r="AA244" s="2" t="str">
        <f t="shared" si="59"/>
        <v/>
      </c>
      <c r="AB244" s="2" t="str">
        <f t="shared" si="59"/>
        <v/>
      </c>
      <c r="AC244" s="2" t="str">
        <f t="shared" si="54"/>
        <v/>
      </c>
      <c r="AD244" s="37">
        <v>9.7629999999998703E-4</v>
      </c>
      <c r="AE244" s="1" t="str">
        <f t="shared" si="55"/>
        <v/>
      </c>
      <c r="AF244" s="1" t="str">
        <f t="shared" si="56"/>
        <v/>
      </c>
    </row>
    <row r="245" spans="2:32" ht="24.95" customHeight="1" x14ac:dyDescent="0.25">
      <c r="B245" s="10" t="str">
        <f>IF(cad_pro!C247="","",cad_pro!C247)</f>
        <v/>
      </c>
      <c r="C245" s="11" t="str">
        <f>IF(B245="","",IFERROR(SUM(cad_cf!$D$7:$D$26)/SUM(cad_pro!$D$9:$D$508),0))</f>
        <v/>
      </c>
      <c r="D245" s="11" t="str">
        <f>IF(B245="","",IFERROR(VLOOKUP(B245,cad_pro!$C$9:$E$508,3,FALSE),0))</f>
        <v/>
      </c>
      <c r="E245" s="11" t="str">
        <f t="shared" si="46"/>
        <v/>
      </c>
      <c r="F245" s="108"/>
      <c r="G245" s="11" t="str">
        <f t="shared" si="47"/>
        <v/>
      </c>
      <c r="H245" s="11" t="str">
        <f t="shared" si="48"/>
        <v/>
      </c>
      <c r="I245" s="11" t="str">
        <f t="shared" si="49"/>
        <v/>
      </c>
      <c r="J245" s="11" t="str">
        <f t="shared" si="50"/>
        <v/>
      </c>
      <c r="K245" s="11" t="str">
        <f t="shared" si="51"/>
        <v/>
      </c>
      <c r="L245" s="33" t="str">
        <f t="shared" si="52"/>
        <v/>
      </c>
      <c r="M245" s="2" t="str">
        <f t="shared" si="53"/>
        <v/>
      </c>
      <c r="N245" s="2" t="str">
        <f t="shared" si="59"/>
        <v/>
      </c>
      <c r="O245" s="2" t="str">
        <f t="shared" si="59"/>
        <v/>
      </c>
      <c r="P245" s="2" t="str">
        <f t="shared" si="59"/>
        <v/>
      </c>
      <c r="Q245" s="2" t="str">
        <f t="shared" si="59"/>
        <v/>
      </c>
      <c r="R245" s="2" t="str">
        <f t="shared" si="59"/>
        <v/>
      </c>
      <c r="S245" s="2" t="str">
        <f t="shared" si="59"/>
        <v/>
      </c>
      <c r="T245" s="2" t="str">
        <f t="shared" si="59"/>
        <v/>
      </c>
      <c r="U245" s="2" t="str">
        <f t="shared" si="59"/>
        <v/>
      </c>
      <c r="V245" s="2" t="str">
        <f t="shared" si="59"/>
        <v/>
      </c>
      <c r="W245" s="2" t="str">
        <f t="shared" si="59"/>
        <v/>
      </c>
      <c r="X245" s="2" t="str">
        <f t="shared" si="59"/>
        <v/>
      </c>
      <c r="Y245" s="2" t="str">
        <f t="shared" si="59"/>
        <v/>
      </c>
      <c r="Z245" s="2" t="str">
        <f t="shared" si="59"/>
        <v/>
      </c>
      <c r="AA245" s="2" t="str">
        <f t="shared" si="59"/>
        <v/>
      </c>
      <c r="AB245" s="2" t="str">
        <f t="shared" si="59"/>
        <v/>
      </c>
      <c r="AC245" s="2" t="str">
        <f t="shared" si="54"/>
        <v/>
      </c>
      <c r="AD245" s="37">
        <v>9.7619999999998697E-4</v>
      </c>
      <c r="AE245" s="1" t="str">
        <f t="shared" si="55"/>
        <v/>
      </c>
      <c r="AF245" s="1" t="str">
        <f t="shared" si="56"/>
        <v/>
      </c>
    </row>
    <row r="246" spans="2:32" ht="24.95" customHeight="1" x14ac:dyDescent="0.25">
      <c r="B246" s="10" t="str">
        <f>IF(cad_pro!C248="","",cad_pro!C248)</f>
        <v/>
      </c>
      <c r="C246" s="11" t="str">
        <f>IF(B246="","",IFERROR(SUM(cad_cf!$D$7:$D$26)/SUM(cad_pro!$D$9:$D$508),0))</f>
        <v/>
      </c>
      <c r="D246" s="11" t="str">
        <f>IF(B246="","",IFERROR(VLOOKUP(B246,cad_pro!$C$9:$E$508,3,FALSE),0))</f>
        <v/>
      </c>
      <c r="E246" s="11" t="str">
        <f t="shared" si="46"/>
        <v/>
      </c>
      <c r="F246" s="108"/>
      <c r="G246" s="11" t="str">
        <f t="shared" si="47"/>
        <v/>
      </c>
      <c r="H246" s="11" t="str">
        <f t="shared" si="48"/>
        <v/>
      </c>
      <c r="I246" s="11" t="str">
        <f t="shared" si="49"/>
        <v/>
      </c>
      <c r="J246" s="11" t="str">
        <f t="shared" si="50"/>
        <v/>
      </c>
      <c r="K246" s="11" t="str">
        <f t="shared" si="51"/>
        <v/>
      </c>
      <c r="L246" s="33" t="str">
        <f t="shared" si="52"/>
        <v/>
      </c>
      <c r="M246" s="2" t="str">
        <f t="shared" si="53"/>
        <v/>
      </c>
      <c r="N246" s="2" t="str">
        <f t="shared" si="59"/>
        <v/>
      </c>
      <c r="O246" s="2" t="str">
        <f t="shared" si="59"/>
        <v/>
      </c>
      <c r="P246" s="2" t="str">
        <f t="shared" si="59"/>
        <v/>
      </c>
      <c r="Q246" s="2" t="str">
        <f t="shared" si="59"/>
        <v/>
      </c>
      <c r="R246" s="2" t="str">
        <f t="shared" si="59"/>
        <v/>
      </c>
      <c r="S246" s="2" t="str">
        <f t="shared" si="59"/>
        <v/>
      </c>
      <c r="T246" s="2" t="str">
        <f t="shared" si="59"/>
        <v/>
      </c>
      <c r="U246" s="2" t="str">
        <f t="shared" si="59"/>
        <v/>
      </c>
      <c r="V246" s="2" t="str">
        <f t="shared" si="59"/>
        <v/>
      </c>
      <c r="W246" s="2" t="str">
        <f t="shared" si="59"/>
        <v/>
      </c>
      <c r="X246" s="2" t="str">
        <f t="shared" si="59"/>
        <v/>
      </c>
      <c r="Y246" s="2" t="str">
        <f t="shared" si="59"/>
        <v/>
      </c>
      <c r="Z246" s="2" t="str">
        <f t="shared" si="59"/>
        <v/>
      </c>
      <c r="AA246" s="2" t="str">
        <f t="shared" si="59"/>
        <v/>
      </c>
      <c r="AB246" s="2" t="str">
        <f t="shared" si="59"/>
        <v/>
      </c>
      <c r="AC246" s="2" t="str">
        <f t="shared" si="54"/>
        <v/>
      </c>
      <c r="AD246" s="37">
        <v>9.7609999999998605E-4</v>
      </c>
      <c r="AE246" s="1" t="str">
        <f t="shared" si="55"/>
        <v/>
      </c>
      <c r="AF246" s="1" t="str">
        <f t="shared" si="56"/>
        <v/>
      </c>
    </row>
    <row r="247" spans="2:32" ht="24.95" customHeight="1" x14ac:dyDescent="0.25">
      <c r="B247" s="10" t="str">
        <f>IF(cad_pro!C249="","",cad_pro!C249)</f>
        <v/>
      </c>
      <c r="C247" s="11" t="str">
        <f>IF(B247="","",IFERROR(SUM(cad_cf!$D$7:$D$26)/SUM(cad_pro!$D$9:$D$508),0))</f>
        <v/>
      </c>
      <c r="D247" s="11" t="str">
        <f>IF(B247="","",IFERROR(VLOOKUP(B247,cad_pro!$C$9:$E$508,3,FALSE),0))</f>
        <v/>
      </c>
      <c r="E247" s="11" t="str">
        <f t="shared" si="46"/>
        <v/>
      </c>
      <c r="F247" s="108"/>
      <c r="G247" s="11" t="str">
        <f t="shared" si="47"/>
        <v/>
      </c>
      <c r="H247" s="11" t="str">
        <f t="shared" si="48"/>
        <v/>
      </c>
      <c r="I247" s="11" t="str">
        <f t="shared" si="49"/>
        <v/>
      </c>
      <c r="J247" s="11" t="str">
        <f t="shared" si="50"/>
        <v/>
      </c>
      <c r="K247" s="11" t="str">
        <f t="shared" si="51"/>
        <v/>
      </c>
      <c r="L247" s="33" t="str">
        <f t="shared" si="52"/>
        <v/>
      </c>
      <c r="M247" s="2" t="str">
        <f t="shared" si="53"/>
        <v/>
      </c>
      <c r="N247" s="2" t="str">
        <f t="shared" si="59"/>
        <v/>
      </c>
      <c r="O247" s="2" t="str">
        <f t="shared" si="59"/>
        <v/>
      </c>
      <c r="P247" s="2" t="str">
        <f t="shared" si="59"/>
        <v/>
      </c>
      <c r="Q247" s="2" t="str">
        <f t="shared" si="59"/>
        <v/>
      </c>
      <c r="R247" s="2" t="str">
        <f t="shared" si="59"/>
        <v/>
      </c>
      <c r="S247" s="2" t="str">
        <f t="shared" si="59"/>
        <v/>
      </c>
      <c r="T247" s="2" t="str">
        <f t="shared" si="59"/>
        <v/>
      </c>
      <c r="U247" s="2" t="str">
        <f t="shared" si="59"/>
        <v/>
      </c>
      <c r="V247" s="2" t="str">
        <f t="shared" si="59"/>
        <v/>
      </c>
      <c r="W247" s="2" t="str">
        <f t="shared" si="59"/>
        <v/>
      </c>
      <c r="X247" s="2" t="str">
        <f t="shared" si="59"/>
        <v/>
      </c>
      <c r="Y247" s="2" t="str">
        <f t="shared" si="59"/>
        <v/>
      </c>
      <c r="Z247" s="2" t="str">
        <f t="shared" si="59"/>
        <v/>
      </c>
      <c r="AA247" s="2" t="str">
        <f t="shared" si="59"/>
        <v/>
      </c>
      <c r="AB247" s="2" t="str">
        <f t="shared" si="59"/>
        <v/>
      </c>
      <c r="AC247" s="2" t="str">
        <f t="shared" si="54"/>
        <v/>
      </c>
      <c r="AD247" s="37">
        <v>9.7599999999998599E-4</v>
      </c>
      <c r="AE247" s="1" t="str">
        <f t="shared" si="55"/>
        <v/>
      </c>
      <c r="AF247" s="1" t="str">
        <f t="shared" si="56"/>
        <v/>
      </c>
    </row>
    <row r="248" spans="2:32" ht="24.95" customHeight="1" x14ac:dyDescent="0.25">
      <c r="B248" s="10" t="str">
        <f>IF(cad_pro!C250="","",cad_pro!C250)</f>
        <v/>
      </c>
      <c r="C248" s="11" t="str">
        <f>IF(B248="","",IFERROR(SUM(cad_cf!$D$7:$D$26)/SUM(cad_pro!$D$9:$D$508),0))</f>
        <v/>
      </c>
      <c r="D248" s="11" t="str">
        <f>IF(B248="","",IFERROR(VLOOKUP(B248,cad_pro!$C$9:$E$508,3,FALSE),0))</f>
        <v/>
      </c>
      <c r="E248" s="11" t="str">
        <f t="shared" si="46"/>
        <v/>
      </c>
      <c r="F248" s="108"/>
      <c r="G248" s="11" t="str">
        <f t="shared" si="47"/>
        <v/>
      </c>
      <c r="H248" s="11" t="str">
        <f t="shared" si="48"/>
        <v/>
      </c>
      <c r="I248" s="11" t="str">
        <f t="shared" si="49"/>
        <v/>
      </c>
      <c r="J248" s="11" t="str">
        <f t="shared" si="50"/>
        <v/>
      </c>
      <c r="K248" s="11" t="str">
        <f t="shared" si="51"/>
        <v/>
      </c>
      <c r="L248" s="33" t="str">
        <f t="shared" si="52"/>
        <v/>
      </c>
      <c r="M248" s="2" t="str">
        <f t="shared" si="53"/>
        <v/>
      </c>
      <c r="N248" s="2" t="str">
        <f t="shared" si="59"/>
        <v/>
      </c>
      <c r="O248" s="2" t="str">
        <f t="shared" si="59"/>
        <v/>
      </c>
      <c r="P248" s="2" t="str">
        <f t="shared" si="59"/>
        <v/>
      </c>
      <c r="Q248" s="2" t="str">
        <f t="shared" si="59"/>
        <v/>
      </c>
      <c r="R248" s="2" t="str">
        <f t="shared" si="59"/>
        <v/>
      </c>
      <c r="S248" s="2" t="str">
        <f t="shared" si="59"/>
        <v/>
      </c>
      <c r="T248" s="2" t="str">
        <f t="shared" si="59"/>
        <v/>
      </c>
      <c r="U248" s="2" t="str">
        <f t="shared" si="59"/>
        <v/>
      </c>
      <c r="V248" s="2" t="str">
        <f t="shared" si="59"/>
        <v/>
      </c>
      <c r="W248" s="2" t="str">
        <f t="shared" si="59"/>
        <v/>
      </c>
      <c r="X248" s="2" t="str">
        <f t="shared" si="59"/>
        <v/>
      </c>
      <c r="Y248" s="2" t="str">
        <f t="shared" si="59"/>
        <v/>
      </c>
      <c r="Z248" s="2" t="str">
        <f t="shared" si="59"/>
        <v/>
      </c>
      <c r="AA248" s="2" t="str">
        <f t="shared" si="59"/>
        <v/>
      </c>
      <c r="AB248" s="2" t="str">
        <f t="shared" si="59"/>
        <v/>
      </c>
      <c r="AC248" s="2" t="str">
        <f t="shared" si="54"/>
        <v/>
      </c>
      <c r="AD248" s="37">
        <v>9.7589999999998605E-4</v>
      </c>
      <c r="AE248" s="1" t="str">
        <f t="shared" si="55"/>
        <v/>
      </c>
      <c r="AF248" s="1" t="str">
        <f t="shared" si="56"/>
        <v/>
      </c>
    </row>
    <row r="249" spans="2:32" ht="24.95" customHeight="1" x14ac:dyDescent="0.25">
      <c r="B249" s="10" t="str">
        <f>IF(cad_pro!C251="","",cad_pro!C251)</f>
        <v/>
      </c>
      <c r="C249" s="11" t="str">
        <f>IF(B249="","",IFERROR(SUM(cad_cf!$D$7:$D$26)/SUM(cad_pro!$D$9:$D$508),0))</f>
        <v/>
      </c>
      <c r="D249" s="11" t="str">
        <f>IF(B249="","",IFERROR(VLOOKUP(B249,cad_pro!$C$9:$E$508,3,FALSE),0))</f>
        <v/>
      </c>
      <c r="E249" s="11" t="str">
        <f t="shared" si="46"/>
        <v/>
      </c>
      <c r="F249" s="108"/>
      <c r="G249" s="11" t="str">
        <f t="shared" si="47"/>
        <v/>
      </c>
      <c r="H249" s="11" t="str">
        <f t="shared" si="48"/>
        <v/>
      </c>
      <c r="I249" s="11" t="str">
        <f t="shared" si="49"/>
        <v/>
      </c>
      <c r="J249" s="11" t="str">
        <f t="shared" si="50"/>
        <v/>
      </c>
      <c r="K249" s="11" t="str">
        <f t="shared" si="51"/>
        <v/>
      </c>
      <c r="L249" s="33" t="str">
        <f t="shared" si="52"/>
        <v/>
      </c>
      <c r="M249" s="2" t="str">
        <f t="shared" si="53"/>
        <v/>
      </c>
      <c r="N249" s="2" t="str">
        <f t="shared" si="59"/>
        <v/>
      </c>
      <c r="O249" s="2" t="str">
        <f t="shared" si="59"/>
        <v/>
      </c>
      <c r="P249" s="2" t="str">
        <f t="shared" si="59"/>
        <v/>
      </c>
      <c r="Q249" s="2" t="str">
        <f t="shared" si="59"/>
        <v/>
      </c>
      <c r="R249" s="2" t="str">
        <f t="shared" si="59"/>
        <v/>
      </c>
      <c r="S249" s="2" t="str">
        <f t="shared" si="59"/>
        <v/>
      </c>
      <c r="T249" s="2" t="str">
        <f t="shared" si="59"/>
        <v/>
      </c>
      <c r="U249" s="2" t="str">
        <f t="shared" si="59"/>
        <v/>
      </c>
      <c r="V249" s="2" t="str">
        <f t="shared" si="59"/>
        <v/>
      </c>
      <c r="W249" s="2" t="str">
        <f t="shared" si="59"/>
        <v/>
      </c>
      <c r="X249" s="2" t="str">
        <f t="shared" si="59"/>
        <v/>
      </c>
      <c r="Y249" s="2" t="str">
        <f t="shared" si="59"/>
        <v/>
      </c>
      <c r="Z249" s="2" t="str">
        <f t="shared" si="59"/>
        <v/>
      </c>
      <c r="AA249" s="2" t="str">
        <f t="shared" si="59"/>
        <v/>
      </c>
      <c r="AB249" s="2" t="str">
        <f t="shared" si="59"/>
        <v/>
      </c>
      <c r="AC249" s="2" t="str">
        <f t="shared" si="54"/>
        <v/>
      </c>
      <c r="AD249" s="37">
        <v>9.7579999999998599E-4</v>
      </c>
      <c r="AE249" s="1" t="str">
        <f t="shared" si="55"/>
        <v/>
      </c>
      <c r="AF249" s="1" t="str">
        <f t="shared" si="56"/>
        <v/>
      </c>
    </row>
    <row r="250" spans="2:32" ht="24.95" customHeight="1" x14ac:dyDescent="0.25">
      <c r="B250" s="10" t="str">
        <f>IF(cad_pro!C252="","",cad_pro!C252)</f>
        <v/>
      </c>
      <c r="C250" s="11" t="str">
        <f>IF(B250="","",IFERROR(SUM(cad_cf!$D$7:$D$26)/SUM(cad_pro!$D$9:$D$508),0))</f>
        <v/>
      </c>
      <c r="D250" s="11" t="str">
        <f>IF(B250="","",IFERROR(VLOOKUP(B250,cad_pro!$C$9:$E$508,3,FALSE),0))</f>
        <v/>
      </c>
      <c r="E250" s="11" t="str">
        <f t="shared" si="46"/>
        <v/>
      </c>
      <c r="F250" s="108"/>
      <c r="G250" s="11" t="str">
        <f t="shared" si="47"/>
        <v/>
      </c>
      <c r="H250" s="11" t="str">
        <f t="shared" si="48"/>
        <v/>
      </c>
      <c r="I250" s="11" t="str">
        <f t="shared" si="49"/>
        <v/>
      </c>
      <c r="J250" s="11" t="str">
        <f t="shared" si="50"/>
        <v/>
      </c>
      <c r="K250" s="11" t="str">
        <f t="shared" si="51"/>
        <v/>
      </c>
      <c r="L250" s="33" t="str">
        <f t="shared" si="52"/>
        <v/>
      </c>
      <c r="M250" s="2" t="str">
        <f t="shared" si="53"/>
        <v/>
      </c>
      <c r="N250" s="2" t="str">
        <f t="shared" si="59"/>
        <v/>
      </c>
      <c r="O250" s="2" t="str">
        <f t="shared" si="59"/>
        <v/>
      </c>
      <c r="P250" s="2" t="str">
        <f t="shared" si="59"/>
        <v/>
      </c>
      <c r="Q250" s="2" t="str">
        <f t="shared" si="59"/>
        <v/>
      </c>
      <c r="R250" s="2" t="str">
        <f t="shared" si="59"/>
        <v/>
      </c>
      <c r="S250" s="2" t="str">
        <f t="shared" si="59"/>
        <v/>
      </c>
      <c r="T250" s="2" t="str">
        <f t="shared" si="59"/>
        <v/>
      </c>
      <c r="U250" s="2" t="str">
        <f t="shared" si="59"/>
        <v/>
      </c>
      <c r="V250" s="2" t="str">
        <f t="shared" si="59"/>
        <v/>
      </c>
      <c r="W250" s="2" t="str">
        <f t="shared" si="59"/>
        <v/>
      </c>
      <c r="X250" s="2" t="str">
        <f t="shared" si="59"/>
        <v/>
      </c>
      <c r="Y250" s="2" t="str">
        <f t="shared" si="59"/>
        <v/>
      </c>
      <c r="Z250" s="2" t="str">
        <f t="shared" si="59"/>
        <v/>
      </c>
      <c r="AA250" s="2" t="str">
        <f t="shared" si="59"/>
        <v/>
      </c>
      <c r="AB250" s="2" t="str">
        <f t="shared" si="59"/>
        <v/>
      </c>
      <c r="AC250" s="2" t="str">
        <f t="shared" si="54"/>
        <v/>
      </c>
      <c r="AD250" s="37">
        <v>9.7569999999998604E-4</v>
      </c>
      <c r="AE250" s="1" t="str">
        <f t="shared" si="55"/>
        <v/>
      </c>
      <c r="AF250" s="1" t="str">
        <f t="shared" si="56"/>
        <v/>
      </c>
    </row>
    <row r="251" spans="2:32" ht="24.95" customHeight="1" x14ac:dyDescent="0.25">
      <c r="B251" s="10" t="str">
        <f>IF(cad_pro!C253="","",cad_pro!C253)</f>
        <v/>
      </c>
      <c r="C251" s="11" t="str">
        <f>IF(B251="","",IFERROR(SUM(cad_cf!$D$7:$D$26)/SUM(cad_pro!$D$9:$D$508),0))</f>
        <v/>
      </c>
      <c r="D251" s="11" t="str">
        <f>IF(B251="","",IFERROR(VLOOKUP(B251,cad_pro!$C$9:$E$508,3,FALSE),0))</f>
        <v/>
      </c>
      <c r="E251" s="11" t="str">
        <f t="shared" si="46"/>
        <v/>
      </c>
      <c r="F251" s="108"/>
      <c r="G251" s="11" t="str">
        <f t="shared" si="47"/>
        <v/>
      </c>
      <c r="H251" s="11" t="str">
        <f t="shared" si="48"/>
        <v/>
      </c>
      <c r="I251" s="11" t="str">
        <f t="shared" si="49"/>
        <v/>
      </c>
      <c r="J251" s="11" t="str">
        <f t="shared" si="50"/>
        <v/>
      </c>
      <c r="K251" s="11" t="str">
        <f t="shared" si="51"/>
        <v/>
      </c>
      <c r="L251" s="33" t="str">
        <f t="shared" si="52"/>
        <v/>
      </c>
      <c r="M251" s="2" t="str">
        <f t="shared" si="53"/>
        <v/>
      </c>
      <c r="N251" s="2" t="str">
        <f t="shared" si="59"/>
        <v/>
      </c>
      <c r="O251" s="2" t="str">
        <f t="shared" si="59"/>
        <v/>
      </c>
      <c r="P251" s="2" t="str">
        <f t="shared" si="59"/>
        <v/>
      </c>
      <c r="Q251" s="2" t="str">
        <f t="shared" si="59"/>
        <v/>
      </c>
      <c r="R251" s="2" t="str">
        <f t="shared" si="59"/>
        <v/>
      </c>
      <c r="S251" s="2" t="str">
        <f t="shared" si="59"/>
        <v/>
      </c>
      <c r="T251" s="2" t="str">
        <f t="shared" si="59"/>
        <v/>
      </c>
      <c r="U251" s="2" t="str">
        <f t="shared" si="59"/>
        <v/>
      </c>
      <c r="V251" s="2" t="str">
        <f t="shared" si="59"/>
        <v/>
      </c>
      <c r="W251" s="2" t="str">
        <f t="shared" si="59"/>
        <v/>
      </c>
      <c r="X251" s="2" t="str">
        <f t="shared" si="59"/>
        <v/>
      </c>
      <c r="Y251" s="2" t="str">
        <f t="shared" si="59"/>
        <v/>
      </c>
      <c r="Z251" s="2" t="str">
        <f t="shared" si="59"/>
        <v/>
      </c>
      <c r="AA251" s="2" t="str">
        <f t="shared" si="59"/>
        <v/>
      </c>
      <c r="AB251" s="2" t="str">
        <f t="shared" si="59"/>
        <v/>
      </c>
      <c r="AC251" s="2" t="str">
        <f t="shared" si="54"/>
        <v/>
      </c>
      <c r="AD251" s="37">
        <v>9.7559999999998598E-4</v>
      </c>
      <c r="AE251" s="1" t="str">
        <f t="shared" si="55"/>
        <v/>
      </c>
      <c r="AF251" s="1" t="str">
        <f t="shared" si="56"/>
        <v/>
      </c>
    </row>
    <row r="252" spans="2:32" ht="24.95" customHeight="1" x14ac:dyDescent="0.25">
      <c r="B252" s="10" t="str">
        <f>IF(cad_pro!C254="","",cad_pro!C254)</f>
        <v/>
      </c>
      <c r="C252" s="11" t="str">
        <f>IF(B252="","",IFERROR(SUM(cad_cf!$D$7:$D$26)/SUM(cad_pro!$D$9:$D$508),0))</f>
        <v/>
      </c>
      <c r="D252" s="11" t="str">
        <f>IF(B252="","",IFERROR(VLOOKUP(B252,cad_pro!$C$9:$E$508,3,FALSE),0))</f>
        <v/>
      </c>
      <c r="E252" s="11" t="str">
        <f t="shared" si="46"/>
        <v/>
      </c>
      <c r="F252" s="108"/>
      <c r="G252" s="11" t="str">
        <f t="shared" si="47"/>
        <v/>
      </c>
      <c r="H252" s="11" t="str">
        <f t="shared" si="48"/>
        <v/>
      </c>
      <c r="I252" s="11" t="str">
        <f t="shared" si="49"/>
        <v/>
      </c>
      <c r="J252" s="11" t="str">
        <f t="shared" si="50"/>
        <v/>
      </c>
      <c r="K252" s="11" t="str">
        <f t="shared" si="51"/>
        <v/>
      </c>
      <c r="L252" s="33" t="str">
        <f t="shared" si="52"/>
        <v/>
      </c>
      <c r="M252" s="2" t="str">
        <f t="shared" si="53"/>
        <v/>
      </c>
      <c r="N252" s="2" t="str">
        <f t="shared" si="59"/>
        <v/>
      </c>
      <c r="O252" s="2" t="str">
        <f t="shared" si="59"/>
        <v/>
      </c>
      <c r="P252" s="2" t="str">
        <f t="shared" si="59"/>
        <v/>
      </c>
      <c r="Q252" s="2" t="str">
        <f t="shared" si="59"/>
        <v/>
      </c>
      <c r="R252" s="2" t="str">
        <f t="shared" si="59"/>
        <v/>
      </c>
      <c r="S252" s="2" t="str">
        <f t="shared" si="59"/>
        <v/>
      </c>
      <c r="T252" s="2" t="str">
        <f t="shared" si="59"/>
        <v/>
      </c>
      <c r="U252" s="2" t="str">
        <f t="shared" si="59"/>
        <v/>
      </c>
      <c r="V252" s="2" t="str">
        <f t="shared" si="59"/>
        <v/>
      </c>
      <c r="W252" s="2" t="str">
        <f t="shared" si="59"/>
        <v/>
      </c>
      <c r="X252" s="2" t="str">
        <f t="shared" si="59"/>
        <v/>
      </c>
      <c r="Y252" s="2" t="str">
        <f t="shared" si="59"/>
        <v/>
      </c>
      <c r="Z252" s="2" t="str">
        <f t="shared" si="59"/>
        <v/>
      </c>
      <c r="AA252" s="2" t="str">
        <f t="shared" si="59"/>
        <v/>
      </c>
      <c r="AB252" s="2" t="str">
        <f t="shared" si="59"/>
        <v/>
      </c>
      <c r="AC252" s="2" t="str">
        <f t="shared" si="54"/>
        <v/>
      </c>
      <c r="AD252" s="37">
        <v>9.7549999999998604E-4</v>
      </c>
      <c r="AE252" s="1" t="str">
        <f t="shared" si="55"/>
        <v/>
      </c>
      <c r="AF252" s="1" t="str">
        <f t="shared" si="56"/>
        <v/>
      </c>
    </row>
    <row r="253" spans="2:32" ht="24.95" customHeight="1" x14ac:dyDescent="0.25">
      <c r="B253" s="10" t="str">
        <f>IF(cad_pro!C255="","",cad_pro!C255)</f>
        <v/>
      </c>
      <c r="C253" s="11" t="str">
        <f>IF(B253="","",IFERROR(SUM(cad_cf!$D$7:$D$26)/SUM(cad_pro!$D$9:$D$508),0))</f>
        <v/>
      </c>
      <c r="D253" s="11" t="str">
        <f>IF(B253="","",IFERROR(VLOOKUP(B253,cad_pro!$C$9:$E$508,3,FALSE),0))</f>
        <v/>
      </c>
      <c r="E253" s="11" t="str">
        <f t="shared" si="46"/>
        <v/>
      </c>
      <c r="F253" s="108"/>
      <c r="G253" s="11" t="str">
        <f t="shared" si="47"/>
        <v/>
      </c>
      <c r="H253" s="11" t="str">
        <f t="shared" si="48"/>
        <v/>
      </c>
      <c r="I253" s="11" t="str">
        <f t="shared" si="49"/>
        <v/>
      </c>
      <c r="J253" s="11" t="str">
        <f t="shared" si="50"/>
        <v/>
      </c>
      <c r="K253" s="11" t="str">
        <f t="shared" si="51"/>
        <v/>
      </c>
      <c r="L253" s="33" t="str">
        <f t="shared" si="52"/>
        <v/>
      </c>
      <c r="M253" s="2" t="str">
        <f t="shared" si="53"/>
        <v/>
      </c>
      <c r="N253" s="2" t="str">
        <f t="shared" si="59"/>
        <v/>
      </c>
      <c r="O253" s="2" t="str">
        <f t="shared" si="59"/>
        <v/>
      </c>
      <c r="P253" s="2" t="str">
        <f t="shared" si="59"/>
        <v/>
      </c>
      <c r="Q253" s="2" t="str">
        <f t="shared" si="59"/>
        <v/>
      </c>
      <c r="R253" s="2" t="str">
        <f t="shared" si="59"/>
        <v/>
      </c>
      <c r="S253" s="2" t="str">
        <f t="shared" si="59"/>
        <v/>
      </c>
      <c r="T253" s="2" t="str">
        <f t="shared" si="59"/>
        <v/>
      </c>
      <c r="U253" s="2" t="str">
        <f t="shared" si="59"/>
        <v/>
      </c>
      <c r="V253" s="2" t="str">
        <f t="shared" si="59"/>
        <v/>
      </c>
      <c r="W253" s="2" t="str">
        <f t="shared" si="59"/>
        <v/>
      </c>
      <c r="X253" s="2" t="str">
        <f t="shared" si="59"/>
        <v/>
      </c>
      <c r="Y253" s="2" t="str">
        <f t="shared" si="59"/>
        <v/>
      </c>
      <c r="Z253" s="2" t="str">
        <f t="shared" si="59"/>
        <v/>
      </c>
      <c r="AA253" s="2" t="str">
        <f t="shared" si="59"/>
        <v/>
      </c>
      <c r="AB253" s="2" t="str">
        <f t="shared" si="59"/>
        <v/>
      </c>
      <c r="AC253" s="2" t="str">
        <f t="shared" si="54"/>
        <v/>
      </c>
      <c r="AD253" s="37">
        <v>9.7539999999998598E-4</v>
      </c>
      <c r="AE253" s="1" t="str">
        <f t="shared" si="55"/>
        <v/>
      </c>
      <c r="AF253" s="1" t="str">
        <f t="shared" si="56"/>
        <v/>
      </c>
    </row>
    <row r="254" spans="2:32" ht="24.95" customHeight="1" x14ac:dyDescent="0.25">
      <c r="B254" s="10" t="str">
        <f>IF(cad_pro!C256="","",cad_pro!C256)</f>
        <v/>
      </c>
      <c r="C254" s="11" t="str">
        <f>IF(B254="","",IFERROR(SUM(cad_cf!$D$7:$D$26)/SUM(cad_pro!$D$9:$D$508),0))</f>
        <v/>
      </c>
      <c r="D254" s="11" t="str">
        <f>IF(B254="","",IFERROR(VLOOKUP(B254,cad_pro!$C$9:$E$508,3,FALSE),0))</f>
        <v/>
      </c>
      <c r="E254" s="11" t="str">
        <f t="shared" si="46"/>
        <v/>
      </c>
      <c r="F254" s="108"/>
      <c r="G254" s="11" t="str">
        <f t="shared" si="47"/>
        <v/>
      </c>
      <c r="H254" s="11" t="str">
        <f t="shared" si="48"/>
        <v/>
      </c>
      <c r="I254" s="11" t="str">
        <f t="shared" si="49"/>
        <v/>
      </c>
      <c r="J254" s="11" t="str">
        <f t="shared" si="50"/>
        <v/>
      </c>
      <c r="K254" s="11" t="str">
        <f t="shared" si="51"/>
        <v/>
      </c>
      <c r="L254" s="33" t="str">
        <f t="shared" si="52"/>
        <v/>
      </c>
      <c r="M254" s="2" t="str">
        <f t="shared" si="53"/>
        <v/>
      </c>
      <c r="N254" s="2" t="str">
        <f t="shared" si="59"/>
        <v/>
      </c>
      <c r="O254" s="2" t="str">
        <f t="shared" si="59"/>
        <v/>
      </c>
      <c r="P254" s="2" t="str">
        <f t="shared" si="59"/>
        <v/>
      </c>
      <c r="Q254" s="2" t="str">
        <f t="shared" si="59"/>
        <v/>
      </c>
      <c r="R254" s="2" t="str">
        <f t="shared" si="59"/>
        <v/>
      </c>
      <c r="S254" s="2" t="str">
        <f t="shared" si="59"/>
        <v/>
      </c>
      <c r="T254" s="2" t="str">
        <f t="shared" si="59"/>
        <v/>
      </c>
      <c r="U254" s="2" t="str">
        <f t="shared" si="59"/>
        <v/>
      </c>
      <c r="V254" s="2" t="str">
        <f t="shared" si="59"/>
        <v/>
      </c>
      <c r="W254" s="2" t="str">
        <f t="shared" si="59"/>
        <v/>
      </c>
      <c r="X254" s="2" t="str">
        <f t="shared" si="59"/>
        <v/>
      </c>
      <c r="Y254" s="2" t="str">
        <f t="shared" si="59"/>
        <v/>
      </c>
      <c r="Z254" s="2" t="str">
        <f t="shared" si="59"/>
        <v/>
      </c>
      <c r="AA254" s="2" t="str">
        <f t="shared" si="59"/>
        <v/>
      </c>
      <c r="AB254" s="2" t="str">
        <f t="shared" si="59"/>
        <v/>
      </c>
      <c r="AC254" s="2" t="str">
        <f t="shared" si="54"/>
        <v/>
      </c>
      <c r="AD254" s="37">
        <v>9.7529999999998603E-4</v>
      </c>
      <c r="AE254" s="1" t="str">
        <f t="shared" si="55"/>
        <v/>
      </c>
      <c r="AF254" s="1" t="str">
        <f t="shared" si="56"/>
        <v/>
      </c>
    </row>
    <row r="255" spans="2:32" ht="24.95" customHeight="1" x14ac:dyDescent="0.25">
      <c r="B255" s="10" t="str">
        <f>IF(cad_pro!C257="","",cad_pro!C257)</f>
        <v/>
      </c>
      <c r="C255" s="11" t="str">
        <f>IF(B255="","",IFERROR(SUM(cad_cf!$D$7:$D$26)/SUM(cad_pro!$D$9:$D$508),0))</f>
        <v/>
      </c>
      <c r="D255" s="11" t="str">
        <f>IF(B255="","",IFERROR(VLOOKUP(B255,cad_pro!$C$9:$E$508,3,FALSE),0))</f>
        <v/>
      </c>
      <c r="E255" s="11" t="str">
        <f t="shared" si="46"/>
        <v/>
      </c>
      <c r="F255" s="108"/>
      <c r="G255" s="11" t="str">
        <f t="shared" si="47"/>
        <v/>
      </c>
      <c r="H255" s="11" t="str">
        <f t="shared" si="48"/>
        <v/>
      </c>
      <c r="I255" s="11" t="str">
        <f t="shared" si="49"/>
        <v/>
      </c>
      <c r="J255" s="11" t="str">
        <f t="shared" si="50"/>
        <v/>
      </c>
      <c r="K255" s="11" t="str">
        <f t="shared" si="51"/>
        <v/>
      </c>
      <c r="L255" s="33" t="str">
        <f t="shared" si="52"/>
        <v/>
      </c>
      <c r="M255" s="2" t="str">
        <f t="shared" si="53"/>
        <v/>
      </c>
      <c r="N255" s="2" t="str">
        <f t="shared" si="59"/>
        <v/>
      </c>
      <c r="O255" s="2" t="str">
        <f t="shared" si="59"/>
        <v/>
      </c>
      <c r="P255" s="2" t="str">
        <f t="shared" si="59"/>
        <v/>
      </c>
      <c r="Q255" s="2" t="str">
        <f t="shared" si="59"/>
        <v/>
      </c>
      <c r="R255" s="2" t="str">
        <f t="shared" si="59"/>
        <v/>
      </c>
      <c r="S255" s="2" t="str">
        <f t="shared" si="59"/>
        <v/>
      </c>
      <c r="T255" s="2" t="str">
        <f t="shared" si="59"/>
        <v/>
      </c>
      <c r="U255" s="2" t="str">
        <f t="shared" si="59"/>
        <v/>
      </c>
      <c r="V255" s="2" t="str">
        <f t="shared" si="59"/>
        <v/>
      </c>
      <c r="W255" s="2" t="str">
        <f t="shared" si="59"/>
        <v/>
      </c>
      <c r="X255" s="2" t="str">
        <f t="shared" si="59"/>
        <v/>
      </c>
      <c r="Y255" s="2" t="str">
        <f t="shared" si="59"/>
        <v/>
      </c>
      <c r="Z255" s="2" t="str">
        <f t="shared" si="59"/>
        <v/>
      </c>
      <c r="AA255" s="2" t="str">
        <f t="shared" si="59"/>
        <v/>
      </c>
      <c r="AB255" s="2" t="str">
        <f t="shared" si="59"/>
        <v/>
      </c>
      <c r="AC255" s="2" t="str">
        <f t="shared" si="54"/>
        <v/>
      </c>
      <c r="AD255" s="37">
        <v>9.7519999999998597E-4</v>
      </c>
      <c r="AE255" s="1" t="str">
        <f t="shared" si="55"/>
        <v/>
      </c>
      <c r="AF255" s="1" t="str">
        <f t="shared" si="56"/>
        <v/>
      </c>
    </row>
    <row r="256" spans="2:32" ht="24.95" customHeight="1" x14ac:dyDescent="0.25">
      <c r="B256" s="10" t="str">
        <f>IF(cad_pro!C258="","",cad_pro!C258)</f>
        <v/>
      </c>
      <c r="C256" s="11" t="str">
        <f>IF(B256="","",IFERROR(SUM(cad_cf!$D$7:$D$26)/SUM(cad_pro!$D$9:$D$508),0))</f>
        <v/>
      </c>
      <c r="D256" s="11" t="str">
        <f>IF(B256="","",IFERROR(VLOOKUP(B256,cad_pro!$C$9:$E$508,3,FALSE),0))</f>
        <v/>
      </c>
      <c r="E256" s="11" t="str">
        <f t="shared" si="46"/>
        <v/>
      </c>
      <c r="F256" s="108"/>
      <c r="G256" s="11" t="str">
        <f t="shared" si="47"/>
        <v/>
      </c>
      <c r="H256" s="11" t="str">
        <f t="shared" si="48"/>
        <v/>
      </c>
      <c r="I256" s="11" t="str">
        <f t="shared" si="49"/>
        <v/>
      </c>
      <c r="J256" s="11" t="str">
        <f t="shared" si="50"/>
        <v/>
      </c>
      <c r="K256" s="11" t="str">
        <f t="shared" si="51"/>
        <v/>
      </c>
      <c r="L256" s="33" t="str">
        <f t="shared" si="52"/>
        <v/>
      </c>
      <c r="M256" s="2" t="str">
        <f t="shared" si="53"/>
        <v/>
      </c>
      <c r="N256" s="2" t="str">
        <f t="shared" si="59"/>
        <v/>
      </c>
      <c r="O256" s="2" t="str">
        <f t="shared" si="59"/>
        <v/>
      </c>
      <c r="P256" s="2" t="str">
        <f t="shared" si="59"/>
        <v/>
      </c>
      <c r="Q256" s="2" t="str">
        <f t="shared" si="59"/>
        <v/>
      </c>
      <c r="R256" s="2" t="str">
        <f t="shared" si="59"/>
        <v/>
      </c>
      <c r="S256" s="2" t="str">
        <f t="shared" si="59"/>
        <v/>
      </c>
      <c r="T256" s="2" t="str">
        <f t="shared" si="59"/>
        <v/>
      </c>
      <c r="U256" s="2" t="str">
        <f t="shared" si="59"/>
        <v/>
      </c>
      <c r="V256" s="2" t="str">
        <f t="shared" si="59"/>
        <v/>
      </c>
      <c r="W256" s="2" t="str">
        <f t="shared" si="59"/>
        <v/>
      </c>
      <c r="X256" s="2" t="str">
        <f t="shared" si="59"/>
        <v/>
      </c>
      <c r="Y256" s="2" t="str">
        <f t="shared" si="59"/>
        <v/>
      </c>
      <c r="Z256" s="2" t="str">
        <f t="shared" si="59"/>
        <v/>
      </c>
      <c r="AA256" s="2" t="str">
        <f t="shared" si="59"/>
        <v/>
      </c>
      <c r="AB256" s="2" t="str">
        <f t="shared" si="59"/>
        <v/>
      </c>
      <c r="AC256" s="2" t="str">
        <f t="shared" si="54"/>
        <v/>
      </c>
      <c r="AD256" s="37">
        <v>9.7509999999998603E-4</v>
      </c>
      <c r="AE256" s="1" t="str">
        <f t="shared" si="55"/>
        <v/>
      </c>
      <c r="AF256" s="1" t="str">
        <f t="shared" si="56"/>
        <v/>
      </c>
    </row>
    <row r="257" spans="2:32" ht="24.95" customHeight="1" x14ac:dyDescent="0.25">
      <c r="B257" s="10" t="str">
        <f>IF(cad_pro!C259="","",cad_pro!C259)</f>
        <v/>
      </c>
      <c r="C257" s="11" t="str">
        <f>IF(B257="","",IFERROR(SUM(cad_cf!$D$7:$D$26)/SUM(cad_pro!$D$9:$D$508),0))</f>
        <v/>
      </c>
      <c r="D257" s="11" t="str">
        <f>IF(B257="","",IFERROR(VLOOKUP(B257,cad_pro!$C$9:$E$508,3,FALSE),0))</f>
        <v/>
      </c>
      <c r="E257" s="11" t="str">
        <f t="shared" si="46"/>
        <v/>
      </c>
      <c r="F257" s="108"/>
      <c r="G257" s="11" t="str">
        <f t="shared" si="47"/>
        <v/>
      </c>
      <c r="H257" s="11" t="str">
        <f t="shared" si="48"/>
        <v/>
      </c>
      <c r="I257" s="11" t="str">
        <f t="shared" si="49"/>
        <v/>
      </c>
      <c r="J257" s="11" t="str">
        <f t="shared" si="50"/>
        <v/>
      </c>
      <c r="K257" s="11" t="str">
        <f t="shared" si="51"/>
        <v/>
      </c>
      <c r="L257" s="33" t="str">
        <f t="shared" si="52"/>
        <v/>
      </c>
      <c r="M257" s="2" t="str">
        <f t="shared" si="53"/>
        <v/>
      </c>
      <c r="N257" s="2" t="str">
        <f t="shared" si="59"/>
        <v/>
      </c>
      <c r="O257" s="2" t="str">
        <f t="shared" si="59"/>
        <v/>
      </c>
      <c r="P257" s="2" t="str">
        <f t="shared" si="59"/>
        <v/>
      </c>
      <c r="Q257" s="2" t="str">
        <f t="shared" si="59"/>
        <v/>
      </c>
      <c r="R257" s="2" t="str">
        <f t="shared" si="59"/>
        <v/>
      </c>
      <c r="S257" s="2" t="str">
        <f t="shared" si="59"/>
        <v/>
      </c>
      <c r="T257" s="2" t="str">
        <f t="shared" si="59"/>
        <v/>
      </c>
      <c r="U257" s="2" t="str">
        <f t="shared" si="59"/>
        <v/>
      </c>
      <c r="V257" s="2" t="str">
        <f t="shared" si="59"/>
        <v/>
      </c>
      <c r="W257" s="2" t="str">
        <f t="shared" si="59"/>
        <v/>
      </c>
      <c r="X257" s="2" t="str">
        <f t="shared" si="59"/>
        <v/>
      </c>
      <c r="Y257" s="2" t="str">
        <f t="shared" si="59"/>
        <v/>
      </c>
      <c r="Z257" s="2" t="str">
        <f t="shared" si="59"/>
        <v/>
      </c>
      <c r="AA257" s="2" t="str">
        <f t="shared" si="59"/>
        <v/>
      </c>
      <c r="AB257" s="2" t="str">
        <f t="shared" si="59"/>
        <v/>
      </c>
      <c r="AC257" s="2" t="str">
        <f t="shared" si="54"/>
        <v/>
      </c>
      <c r="AD257" s="37">
        <v>9.7499999999998597E-4</v>
      </c>
      <c r="AE257" s="1" t="str">
        <f t="shared" si="55"/>
        <v/>
      </c>
      <c r="AF257" s="1" t="str">
        <f t="shared" si="56"/>
        <v/>
      </c>
    </row>
    <row r="258" spans="2:32" ht="24.95" customHeight="1" x14ac:dyDescent="0.25">
      <c r="B258" s="10" t="str">
        <f>IF(cad_pro!C260="","",cad_pro!C260)</f>
        <v/>
      </c>
      <c r="C258" s="11" t="str">
        <f>IF(B258="","",IFERROR(SUM(cad_cf!$D$7:$D$26)/SUM(cad_pro!$D$9:$D$508),0))</f>
        <v/>
      </c>
      <c r="D258" s="11" t="str">
        <f>IF(B258="","",IFERROR(VLOOKUP(B258,cad_pro!$C$9:$E$508,3,FALSE),0))</f>
        <v/>
      </c>
      <c r="E258" s="11" t="str">
        <f t="shared" si="46"/>
        <v/>
      </c>
      <c r="F258" s="108"/>
      <c r="G258" s="11" t="str">
        <f t="shared" si="47"/>
        <v/>
      </c>
      <c r="H258" s="11" t="str">
        <f t="shared" si="48"/>
        <v/>
      </c>
      <c r="I258" s="11" t="str">
        <f t="shared" si="49"/>
        <v/>
      </c>
      <c r="J258" s="11" t="str">
        <f t="shared" si="50"/>
        <v/>
      </c>
      <c r="K258" s="11" t="str">
        <f t="shared" si="51"/>
        <v/>
      </c>
      <c r="L258" s="33" t="str">
        <f t="shared" si="52"/>
        <v/>
      </c>
      <c r="M258" s="2" t="str">
        <f t="shared" si="53"/>
        <v/>
      </c>
      <c r="N258" s="2" t="str">
        <f t="shared" si="59"/>
        <v/>
      </c>
      <c r="O258" s="2" t="str">
        <f t="shared" si="59"/>
        <v/>
      </c>
      <c r="P258" s="2" t="str">
        <f t="shared" si="59"/>
        <v/>
      </c>
      <c r="Q258" s="2" t="str">
        <f t="shared" si="59"/>
        <v/>
      </c>
      <c r="R258" s="2" t="str">
        <f t="shared" si="59"/>
        <v/>
      </c>
      <c r="S258" s="2" t="str">
        <f t="shared" si="59"/>
        <v/>
      </c>
      <c r="T258" s="2" t="str">
        <f t="shared" si="59"/>
        <v/>
      </c>
      <c r="U258" s="2" t="str">
        <f t="shared" si="59"/>
        <v/>
      </c>
      <c r="V258" s="2" t="str">
        <f t="shared" si="59"/>
        <v/>
      </c>
      <c r="W258" s="2" t="str">
        <f t="shared" si="59"/>
        <v/>
      </c>
      <c r="X258" s="2" t="str">
        <f t="shared" si="59"/>
        <v/>
      </c>
      <c r="Y258" s="2" t="str">
        <f t="shared" si="59"/>
        <v/>
      </c>
      <c r="Z258" s="2" t="str">
        <f t="shared" si="59"/>
        <v/>
      </c>
      <c r="AA258" s="2" t="str">
        <f t="shared" si="59"/>
        <v/>
      </c>
      <c r="AB258" s="2" t="str">
        <f t="shared" si="59"/>
        <v/>
      </c>
      <c r="AC258" s="2" t="str">
        <f t="shared" si="54"/>
        <v/>
      </c>
      <c r="AD258" s="37">
        <v>9.7489999999998602E-4</v>
      </c>
      <c r="AE258" s="1" t="str">
        <f t="shared" si="55"/>
        <v/>
      </c>
      <c r="AF258" s="1" t="str">
        <f t="shared" si="56"/>
        <v/>
      </c>
    </row>
    <row r="259" spans="2:32" ht="24.95" customHeight="1" x14ac:dyDescent="0.25">
      <c r="B259" s="10" t="str">
        <f>IF(cad_pro!C261="","",cad_pro!C261)</f>
        <v/>
      </c>
      <c r="C259" s="11" t="str">
        <f>IF(B259="","",IFERROR(SUM(cad_cf!$D$7:$D$26)/SUM(cad_pro!$D$9:$D$508),0))</f>
        <v/>
      </c>
      <c r="D259" s="11" t="str">
        <f>IF(B259="","",IFERROR(VLOOKUP(B259,cad_pro!$C$9:$E$508,3,FALSE),0))</f>
        <v/>
      </c>
      <c r="E259" s="11" t="str">
        <f t="shared" si="46"/>
        <v/>
      </c>
      <c r="F259" s="108"/>
      <c r="G259" s="11" t="str">
        <f t="shared" si="47"/>
        <v/>
      </c>
      <c r="H259" s="11" t="str">
        <f t="shared" si="48"/>
        <v/>
      </c>
      <c r="I259" s="11" t="str">
        <f t="shared" si="49"/>
        <v/>
      </c>
      <c r="J259" s="11" t="str">
        <f t="shared" si="50"/>
        <v/>
      </c>
      <c r="K259" s="11" t="str">
        <f t="shared" si="51"/>
        <v/>
      </c>
      <c r="L259" s="33" t="str">
        <f t="shared" si="52"/>
        <v/>
      </c>
      <c r="M259" s="2" t="str">
        <f t="shared" si="53"/>
        <v/>
      </c>
      <c r="N259" s="2" t="str">
        <f t="shared" si="59"/>
        <v/>
      </c>
      <c r="O259" s="2" t="str">
        <f t="shared" si="59"/>
        <v/>
      </c>
      <c r="P259" s="2" t="str">
        <f t="shared" si="59"/>
        <v/>
      </c>
      <c r="Q259" s="2" t="str">
        <f t="shared" si="59"/>
        <v/>
      </c>
      <c r="R259" s="2" t="str">
        <f t="shared" si="59"/>
        <v/>
      </c>
      <c r="S259" s="2" t="str">
        <f t="shared" si="59"/>
        <v/>
      </c>
      <c r="T259" s="2" t="str">
        <f t="shared" si="59"/>
        <v/>
      </c>
      <c r="U259" s="2" t="str">
        <f t="shared" si="59"/>
        <v/>
      </c>
      <c r="V259" s="2" t="str">
        <f t="shared" si="59"/>
        <v/>
      </c>
      <c r="W259" s="2" t="str">
        <f t="shared" si="59"/>
        <v/>
      </c>
      <c r="X259" s="2" t="str">
        <f t="shared" si="59"/>
        <v/>
      </c>
      <c r="Y259" s="2" t="str">
        <f t="shared" si="59"/>
        <v/>
      </c>
      <c r="Z259" s="2" t="str">
        <f t="shared" si="59"/>
        <v/>
      </c>
      <c r="AA259" s="2" t="str">
        <f t="shared" si="59"/>
        <v/>
      </c>
      <c r="AB259" s="2" t="str">
        <f t="shared" si="59"/>
        <v/>
      </c>
      <c r="AC259" s="2" t="str">
        <f t="shared" si="54"/>
        <v/>
      </c>
      <c r="AD259" s="37">
        <v>9.7479999999998596E-4</v>
      </c>
      <c r="AE259" s="1" t="str">
        <f t="shared" si="55"/>
        <v/>
      </c>
      <c r="AF259" s="1" t="str">
        <f t="shared" si="56"/>
        <v/>
      </c>
    </row>
    <row r="260" spans="2:32" ht="24.95" customHeight="1" x14ac:dyDescent="0.25">
      <c r="B260" s="10" t="str">
        <f>IF(cad_pro!C262="","",cad_pro!C262)</f>
        <v/>
      </c>
      <c r="C260" s="11" t="str">
        <f>IF(B260="","",IFERROR(SUM(cad_cf!$D$7:$D$26)/SUM(cad_pro!$D$9:$D$508),0))</f>
        <v/>
      </c>
      <c r="D260" s="11" t="str">
        <f>IF(B260="","",IFERROR(VLOOKUP(B260,cad_pro!$C$9:$E$508,3,FALSE),0))</f>
        <v/>
      </c>
      <c r="E260" s="11" t="str">
        <f t="shared" si="46"/>
        <v/>
      </c>
      <c r="F260" s="108"/>
      <c r="G260" s="11" t="str">
        <f t="shared" si="47"/>
        <v/>
      </c>
      <c r="H260" s="11" t="str">
        <f t="shared" si="48"/>
        <v/>
      </c>
      <c r="I260" s="11" t="str">
        <f t="shared" si="49"/>
        <v/>
      </c>
      <c r="J260" s="11" t="str">
        <f t="shared" si="50"/>
        <v/>
      </c>
      <c r="K260" s="11" t="str">
        <f t="shared" si="51"/>
        <v/>
      </c>
      <c r="L260" s="33" t="str">
        <f t="shared" si="52"/>
        <v/>
      </c>
      <c r="M260" s="2" t="str">
        <f t="shared" si="53"/>
        <v/>
      </c>
      <c r="N260" s="2" t="str">
        <f t="shared" ref="N260:AB276" si="60">IF($B260="","",IFERROR($G260*N$6,0))</f>
        <v/>
      </c>
      <c r="O260" s="2" t="str">
        <f t="shared" si="60"/>
        <v/>
      </c>
      <c r="P260" s="2" t="str">
        <f t="shared" si="60"/>
        <v/>
      </c>
      <c r="Q260" s="2" t="str">
        <f t="shared" si="60"/>
        <v/>
      </c>
      <c r="R260" s="2" t="str">
        <f t="shared" si="60"/>
        <v/>
      </c>
      <c r="S260" s="2" t="str">
        <f t="shared" si="60"/>
        <v/>
      </c>
      <c r="T260" s="2" t="str">
        <f t="shared" si="60"/>
        <v/>
      </c>
      <c r="U260" s="2" t="str">
        <f t="shared" si="60"/>
        <v/>
      </c>
      <c r="V260" s="2" t="str">
        <f t="shared" si="60"/>
        <v/>
      </c>
      <c r="W260" s="2" t="str">
        <f t="shared" si="60"/>
        <v/>
      </c>
      <c r="X260" s="2" t="str">
        <f t="shared" si="60"/>
        <v/>
      </c>
      <c r="Y260" s="2" t="str">
        <f t="shared" si="60"/>
        <v/>
      </c>
      <c r="Z260" s="2" t="str">
        <f t="shared" si="60"/>
        <v/>
      </c>
      <c r="AA260" s="2" t="str">
        <f t="shared" si="60"/>
        <v/>
      </c>
      <c r="AB260" s="2" t="str">
        <f t="shared" si="60"/>
        <v/>
      </c>
      <c r="AC260" s="2" t="str">
        <f t="shared" si="54"/>
        <v/>
      </c>
      <c r="AD260" s="37">
        <v>9.7469999999998602E-4</v>
      </c>
      <c r="AE260" s="1" t="str">
        <f t="shared" si="55"/>
        <v/>
      </c>
      <c r="AF260" s="1" t="str">
        <f t="shared" si="56"/>
        <v/>
      </c>
    </row>
    <row r="261" spans="2:32" ht="24.95" customHeight="1" x14ac:dyDescent="0.25">
      <c r="B261" s="10" t="str">
        <f>IF(cad_pro!C263="","",cad_pro!C263)</f>
        <v/>
      </c>
      <c r="C261" s="11" t="str">
        <f>IF(B261="","",IFERROR(SUM(cad_cf!$D$7:$D$26)/SUM(cad_pro!$D$9:$D$508),0))</f>
        <v/>
      </c>
      <c r="D261" s="11" t="str">
        <f>IF(B261="","",IFERROR(VLOOKUP(B261,cad_pro!$C$9:$E$508,3,FALSE),0))</f>
        <v/>
      </c>
      <c r="E261" s="11" t="str">
        <f t="shared" si="46"/>
        <v/>
      </c>
      <c r="F261" s="108"/>
      <c r="G261" s="11" t="str">
        <f t="shared" si="47"/>
        <v/>
      </c>
      <c r="H261" s="11" t="str">
        <f t="shared" si="48"/>
        <v/>
      </c>
      <c r="I261" s="11" t="str">
        <f t="shared" si="49"/>
        <v/>
      </c>
      <c r="J261" s="11" t="str">
        <f t="shared" si="50"/>
        <v/>
      </c>
      <c r="K261" s="11" t="str">
        <f t="shared" si="51"/>
        <v/>
      </c>
      <c r="L261" s="33" t="str">
        <f t="shared" si="52"/>
        <v/>
      </c>
      <c r="M261" s="2" t="str">
        <f t="shared" si="53"/>
        <v/>
      </c>
      <c r="N261" s="2" t="str">
        <f t="shared" si="60"/>
        <v/>
      </c>
      <c r="O261" s="2" t="str">
        <f t="shared" si="60"/>
        <v/>
      </c>
      <c r="P261" s="2" t="str">
        <f t="shared" si="60"/>
        <v/>
      </c>
      <c r="Q261" s="2" t="str">
        <f t="shared" si="60"/>
        <v/>
      </c>
      <c r="R261" s="2" t="str">
        <f t="shared" si="60"/>
        <v/>
      </c>
      <c r="S261" s="2" t="str">
        <f t="shared" si="60"/>
        <v/>
      </c>
      <c r="T261" s="2" t="str">
        <f t="shared" si="60"/>
        <v/>
      </c>
      <c r="U261" s="2" t="str">
        <f t="shared" si="60"/>
        <v/>
      </c>
      <c r="V261" s="2" t="str">
        <f t="shared" si="60"/>
        <v/>
      </c>
      <c r="W261" s="2" t="str">
        <f t="shared" si="60"/>
        <v/>
      </c>
      <c r="X261" s="2" t="str">
        <f t="shared" si="60"/>
        <v/>
      </c>
      <c r="Y261" s="2" t="str">
        <f t="shared" si="60"/>
        <v/>
      </c>
      <c r="Z261" s="2" t="str">
        <f t="shared" si="60"/>
        <v/>
      </c>
      <c r="AA261" s="2" t="str">
        <f t="shared" si="60"/>
        <v/>
      </c>
      <c r="AB261" s="2" t="str">
        <f t="shared" si="60"/>
        <v/>
      </c>
      <c r="AC261" s="2" t="str">
        <f t="shared" si="54"/>
        <v/>
      </c>
      <c r="AD261" s="37">
        <v>9.7459999999998596E-4</v>
      </c>
      <c r="AE261" s="1" t="str">
        <f t="shared" si="55"/>
        <v/>
      </c>
      <c r="AF261" s="1" t="str">
        <f t="shared" si="56"/>
        <v/>
      </c>
    </row>
    <row r="262" spans="2:32" ht="24.95" customHeight="1" x14ac:dyDescent="0.25">
      <c r="B262" s="10" t="str">
        <f>IF(cad_pro!C264="","",cad_pro!C264)</f>
        <v/>
      </c>
      <c r="C262" s="11" t="str">
        <f>IF(B262="","",IFERROR(SUM(cad_cf!$D$7:$D$26)/SUM(cad_pro!$D$9:$D$508),0))</f>
        <v/>
      </c>
      <c r="D262" s="11" t="str">
        <f>IF(B262="","",IFERROR(VLOOKUP(B262,cad_pro!$C$9:$E$508,3,FALSE),0))</f>
        <v/>
      </c>
      <c r="E262" s="11" t="str">
        <f t="shared" si="46"/>
        <v/>
      </c>
      <c r="F262" s="108"/>
      <c r="G262" s="11" t="str">
        <f t="shared" si="47"/>
        <v/>
      </c>
      <c r="H262" s="11" t="str">
        <f t="shared" si="48"/>
        <v/>
      </c>
      <c r="I262" s="11" t="str">
        <f t="shared" si="49"/>
        <v/>
      </c>
      <c r="J262" s="11" t="str">
        <f t="shared" si="50"/>
        <v/>
      </c>
      <c r="K262" s="11" t="str">
        <f t="shared" si="51"/>
        <v/>
      </c>
      <c r="L262" s="33" t="str">
        <f t="shared" si="52"/>
        <v/>
      </c>
      <c r="M262" s="2" t="str">
        <f t="shared" si="53"/>
        <v/>
      </c>
      <c r="N262" s="2" t="str">
        <f t="shared" si="60"/>
        <v/>
      </c>
      <c r="O262" s="2" t="str">
        <f t="shared" si="60"/>
        <v/>
      </c>
      <c r="P262" s="2" t="str">
        <f t="shared" si="60"/>
        <v/>
      </c>
      <c r="Q262" s="2" t="str">
        <f t="shared" si="60"/>
        <v/>
      </c>
      <c r="R262" s="2" t="str">
        <f t="shared" si="60"/>
        <v/>
      </c>
      <c r="S262" s="2" t="str">
        <f t="shared" si="60"/>
        <v/>
      </c>
      <c r="T262" s="2" t="str">
        <f t="shared" si="60"/>
        <v/>
      </c>
      <c r="U262" s="2" t="str">
        <f t="shared" si="60"/>
        <v/>
      </c>
      <c r="V262" s="2" t="str">
        <f t="shared" si="60"/>
        <v/>
      </c>
      <c r="W262" s="2" t="str">
        <f t="shared" si="60"/>
        <v/>
      </c>
      <c r="X262" s="2" t="str">
        <f t="shared" si="60"/>
        <v/>
      </c>
      <c r="Y262" s="2" t="str">
        <f t="shared" si="60"/>
        <v/>
      </c>
      <c r="Z262" s="2" t="str">
        <f t="shared" si="60"/>
        <v/>
      </c>
      <c r="AA262" s="2" t="str">
        <f t="shared" si="60"/>
        <v/>
      </c>
      <c r="AB262" s="2" t="str">
        <f t="shared" si="60"/>
        <v/>
      </c>
      <c r="AC262" s="2" t="str">
        <f t="shared" si="54"/>
        <v/>
      </c>
      <c r="AD262" s="37">
        <v>9.7449999999998601E-4</v>
      </c>
      <c r="AE262" s="1" t="str">
        <f t="shared" si="55"/>
        <v/>
      </c>
      <c r="AF262" s="1" t="str">
        <f t="shared" si="56"/>
        <v/>
      </c>
    </row>
    <row r="263" spans="2:32" ht="24.95" customHeight="1" x14ac:dyDescent="0.25">
      <c r="B263" s="10" t="str">
        <f>IF(cad_pro!C265="","",cad_pro!C265)</f>
        <v/>
      </c>
      <c r="C263" s="11" t="str">
        <f>IF(B263="","",IFERROR(SUM(cad_cf!$D$7:$D$26)/SUM(cad_pro!$D$9:$D$508),0))</f>
        <v/>
      </c>
      <c r="D263" s="11" t="str">
        <f>IF(B263="","",IFERROR(VLOOKUP(B263,cad_pro!$C$9:$E$508,3,FALSE),0))</f>
        <v/>
      </c>
      <c r="E263" s="11" t="str">
        <f t="shared" si="46"/>
        <v/>
      </c>
      <c r="F263" s="108"/>
      <c r="G263" s="11" t="str">
        <f t="shared" si="47"/>
        <v/>
      </c>
      <c r="H263" s="11" t="str">
        <f t="shared" si="48"/>
        <v/>
      </c>
      <c r="I263" s="11" t="str">
        <f t="shared" si="49"/>
        <v/>
      </c>
      <c r="J263" s="11" t="str">
        <f t="shared" si="50"/>
        <v/>
      </c>
      <c r="K263" s="11" t="str">
        <f t="shared" si="51"/>
        <v/>
      </c>
      <c r="L263" s="33" t="str">
        <f t="shared" si="52"/>
        <v/>
      </c>
      <c r="M263" s="2" t="str">
        <f t="shared" si="53"/>
        <v/>
      </c>
      <c r="N263" s="2" t="str">
        <f t="shared" si="60"/>
        <v/>
      </c>
      <c r="O263" s="2" t="str">
        <f t="shared" si="60"/>
        <v/>
      </c>
      <c r="P263" s="2" t="str">
        <f t="shared" si="60"/>
        <v/>
      </c>
      <c r="Q263" s="2" t="str">
        <f t="shared" si="60"/>
        <v/>
      </c>
      <c r="R263" s="2" t="str">
        <f t="shared" si="60"/>
        <v/>
      </c>
      <c r="S263" s="2" t="str">
        <f t="shared" si="60"/>
        <v/>
      </c>
      <c r="T263" s="2" t="str">
        <f t="shared" si="60"/>
        <v/>
      </c>
      <c r="U263" s="2" t="str">
        <f t="shared" si="60"/>
        <v/>
      </c>
      <c r="V263" s="2" t="str">
        <f t="shared" si="60"/>
        <v/>
      </c>
      <c r="W263" s="2" t="str">
        <f t="shared" si="60"/>
        <v/>
      </c>
      <c r="X263" s="2" t="str">
        <f t="shared" si="60"/>
        <v/>
      </c>
      <c r="Y263" s="2" t="str">
        <f t="shared" si="60"/>
        <v/>
      </c>
      <c r="Z263" s="2" t="str">
        <f t="shared" si="60"/>
        <v/>
      </c>
      <c r="AA263" s="2" t="str">
        <f t="shared" si="60"/>
        <v/>
      </c>
      <c r="AB263" s="2" t="str">
        <f t="shared" si="60"/>
        <v/>
      </c>
      <c r="AC263" s="2" t="str">
        <f t="shared" si="54"/>
        <v/>
      </c>
      <c r="AD263" s="37">
        <v>9.7439999999998595E-4</v>
      </c>
      <c r="AE263" s="1" t="str">
        <f t="shared" si="55"/>
        <v/>
      </c>
      <c r="AF263" s="1" t="str">
        <f t="shared" si="56"/>
        <v/>
      </c>
    </row>
    <row r="264" spans="2:32" ht="24.95" customHeight="1" x14ac:dyDescent="0.25">
      <c r="B264" s="10" t="str">
        <f>IF(cad_pro!C266="","",cad_pro!C266)</f>
        <v/>
      </c>
      <c r="C264" s="11" t="str">
        <f>IF(B264="","",IFERROR(SUM(cad_cf!$D$7:$D$26)/SUM(cad_pro!$D$9:$D$508),0))</f>
        <v/>
      </c>
      <c r="D264" s="11" t="str">
        <f>IF(B264="","",IFERROR(VLOOKUP(B264,cad_pro!$C$9:$E$508,3,FALSE),0))</f>
        <v/>
      </c>
      <c r="E264" s="11" t="str">
        <f t="shared" ref="E264:E327" si="61">IF(B264="","",SUM(C264:D264))</f>
        <v/>
      </c>
      <c r="F264" s="108"/>
      <c r="G264" s="11" t="str">
        <f t="shared" ref="G264:G327" si="62">IF(B264="","",E264*(1+F264))</f>
        <v/>
      </c>
      <c r="H264" s="11" t="str">
        <f t="shared" ref="H264:H327" si="63">IF(B264="","",M264)</f>
        <v/>
      </c>
      <c r="I264" s="11" t="str">
        <f t="shared" ref="I264:I327" si="64">IF(B264="","",SUM(G264:H264))</f>
        <v/>
      </c>
      <c r="J264" s="11" t="str">
        <f t="shared" ref="J264:J327" si="65">IF(B264="","",IFERROR(I264-(D264+H264),0))</f>
        <v/>
      </c>
      <c r="K264" s="11" t="str">
        <f t="shared" ref="K264:K327" si="66">IF(B264="","",IFERROR(I264-(E264+H264),0))</f>
        <v/>
      </c>
      <c r="L264" s="33" t="str">
        <f t="shared" ref="L264:L327" si="67">IF(B264="","",IFERROR(K264/I264,0))</f>
        <v/>
      </c>
      <c r="M264" s="2" t="str">
        <f t="shared" ref="M264:M327" si="68">IF(B264="","",SUM(N264:AC264))</f>
        <v/>
      </c>
      <c r="N264" s="2" t="str">
        <f t="shared" si="60"/>
        <v/>
      </c>
      <c r="O264" s="2" t="str">
        <f t="shared" si="60"/>
        <v/>
      </c>
      <c r="P264" s="2" t="str">
        <f t="shared" si="60"/>
        <v/>
      </c>
      <c r="Q264" s="2" t="str">
        <f t="shared" si="60"/>
        <v/>
      </c>
      <c r="R264" s="2" t="str">
        <f t="shared" si="60"/>
        <v/>
      </c>
      <c r="S264" s="2" t="str">
        <f t="shared" si="60"/>
        <v/>
      </c>
      <c r="T264" s="2" t="str">
        <f t="shared" si="60"/>
        <v/>
      </c>
      <c r="U264" s="2" t="str">
        <f t="shared" si="60"/>
        <v/>
      </c>
      <c r="V264" s="2" t="str">
        <f t="shared" si="60"/>
        <v/>
      </c>
      <c r="W264" s="2" t="str">
        <f t="shared" si="60"/>
        <v/>
      </c>
      <c r="X264" s="2" t="str">
        <f t="shared" si="60"/>
        <v/>
      </c>
      <c r="Y264" s="2" t="str">
        <f t="shared" si="60"/>
        <v/>
      </c>
      <c r="Z264" s="2" t="str">
        <f t="shared" si="60"/>
        <v/>
      </c>
      <c r="AA264" s="2" t="str">
        <f t="shared" si="60"/>
        <v/>
      </c>
      <c r="AB264" s="2" t="str">
        <f t="shared" si="60"/>
        <v/>
      </c>
      <c r="AC264" s="2" t="str">
        <f t="shared" ref="AC264:AC327" si="69">IF(B264="","",$D264*AC$6)</f>
        <v/>
      </c>
      <c r="AD264" s="37">
        <v>9.7429999999998503E-4</v>
      </c>
      <c r="AE264" s="1" t="str">
        <f t="shared" ref="AE264:AE327" si="70">IF(B264="","",I264+$AD264)</f>
        <v/>
      </c>
      <c r="AF264" s="1" t="str">
        <f t="shared" ref="AF264:AF327" si="71">IF(C264="","",J264+$AD264)</f>
        <v/>
      </c>
    </row>
    <row r="265" spans="2:32" ht="24.95" customHeight="1" x14ac:dyDescent="0.25">
      <c r="B265" s="10" t="str">
        <f>IF(cad_pro!C267="","",cad_pro!C267)</f>
        <v/>
      </c>
      <c r="C265" s="11" t="str">
        <f>IF(B265="","",IFERROR(SUM(cad_cf!$D$7:$D$26)/SUM(cad_pro!$D$9:$D$508),0))</f>
        <v/>
      </c>
      <c r="D265" s="11" t="str">
        <f>IF(B265="","",IFERROR(VLOOKUP(B265,cad_pro!$C$9:$E$508,3,FALSE),0))</f>
        <v/>
      </c>
      <c r="E265" s="11" t="str">
        <f t="shared" si="61"/>
        <v/>
      </c>
      <c r="F265" s="108"/>
      <c r="G265" s="11" t="str">
        <f t="shared" si="62"/>
        <v/>
      </c>
      <c r="H265" s="11" t="str">
        <f t="shared" si="63"/>
        <v/>
      </c>
      <c r="I265" s="11" t="str">
        <f t="shared" si="64"/>
        <v/>
      </c>
      <c r="J265" s="11" t="str">
        <f t="shared" si="65"/>
        <v/>
      </c>
      <c r="K265" s="11" t="str">
        <f t="shared" si="66"/>
        <v/>
      </c>
      <c r="L265" s="33" t="str">
        <f t="shared" si="67"/>
        <v/>
      </c>
      <c r="M265" s="2" t="str">
        <f t="shared" si="68"/>
        <v/>
      </c>
      <c r="N265" s="2" t="str">
        <f t="shared" si="60"/>
        <v/>
      </c>
      <c r="O265" s="2" t="str">
        <f t="shared" si="60"/>
        <v/>
      </c>
      <c r="P265" s="2" t="str">
        <f t="shared" si="60"/>
        <v/>
      </c>
      <c r="Q265" s="2" t="str">
        <f t="shared" si="60"/>
        <v/>
      </c>
      <c r="R265" s="2" t="str">
        <f t="shared" si="60"/>
        <v/>
      </c>
      <c r="S265" s="2" t="str">
        <f t="shared" si="60"/>
        <v/>
      </c>
      <c r="T265" s="2" t="str">
        <f t="shared" si="60"/>
        <v/>
      </c>
      <c r="U265" s="2" t="str">
        <f t="shared" si="60"/>
        <v/>
      </c>
      <c r="V265" s="2" t="str">
        <f t="shared" si="60"/>
        <v/>
      </c>
      <c r="W265" s="2" t="str">
        <f t="shared" si="60"/>
        <v/>
      </c>
      <c r="X265" s="2" t="str">
        <f t="shared" si="60"/>
        <v/>
      </c>
      <c r="Y265" s="2" t="str">
        <f t="shared" si="60"/>
        <v/>
      </c>
      <c r="Z265" s="2" t="str">
        <f t="shared" si="60"/>
        <v/>
      </c>
      <c r="AA265" s="2" t="str">
        <f t="shared" si="60"/>
        <v/>
      </c>
      <c r="AB265" s="2" t="str">
        <f t="shared" si="60"/>
        <v/>
      </c>
      <c r="AC265" s="2" t="str">
        <f t="shared" si="69"/>
        <v/>
      </c>
      <c r="AD265" s="37">
        <v>9.7419999999998497E-4</v>
      </c>
      <c r="AE265" s="1" t="str">
        <f t="shared" si="70"/>
        <v/>
      </c>
      <c r="AF265" s="1" t="str">
        <f t="shared" si="71"/>
        <v/>
      </c>
    </row>
    <row r="266" spans="2:32" ht="24.95" customHeight="1" x14ac:dyDescent="0.25">
      <c r="B266" s="10" t="str">
        <f>IF(cad_pro!C268="","",cad_pro!C268)</f>
        <v/>
      </c>
      <c r="C266" s="11" t="str">
        <f>IF(B266="","",IFERROR(SUM(cad_cf!$D$7:$D$26)/SUM(cad_pro!$D$9:$D$508),0))</f>
        <v/>
      </c>
      <c r="D266" s="11" t="str">
        <f>IF(B266="","",IFERROR(VLOOKUP(B266,cad_pro!$C$9:$E$508,3,FALSE),0))</f>
        <v/>
      </c>
      <c r="E266" s="11" t="str">
        <f t="shared" si="61"/>
        <v/>
      </c>
      <c r="F266" s="108"/>
      <c r="G266" s="11" t="str">
        <f t="shared" si="62"/>
        <v/>
      </c>
      <c r="H266" s="11" t="str">
        <f t="shared" si="63"/>
        <v/>
      </c>
      <c r="I266" s="11" t="str">
        <f t="shared" si="64"/>
        <v/>
      </c>
      <c r="J266" s="11" t="str">
        <f t="shared" si="65"/>
        <v/>
      </c>
      <c r="K266" s="11" t="str">
        <f t="shared" si="66"/>
        <v/>
      </c>
      <c r="L266" s="33" t="str">
        <f t="shared" si="67"/>
        <v/>
      </c>
      <c r="M266" s="2" t="str">
        <f t="shared" si="68"/>
        <v/>
      </c>
      <c r="N266" s="2" t="str">
        <f t="shared" si="60"/>
        <v/>
      </c>
      <c r="O266" s="2" t="str">
        <f t="shared" si="60"/>
        <v/>
      </c>
      <c r="P266" s="2" t="str">
        <f t="shared" si="60"/>
        <v/>
      </c>
      <c r="Q266" s="2" t="str">
        <f t="shared" si="60"/>
        <v/>
      </c>
      <c r="R266" s="2" t="str">
        <f t="shared" si="60"/>
        <v/>
      </c>
      <c r="S266" s="2" t="str">
        <f t="shared" si="60"/>
        <v/>
      </c>
      <c r="T266" s="2" t="str">
        <f t="shared" si="60"/>
        <v/>
      </c>
      <c r="U266" s="2" t="str">
        <f t="shared" si="60"/>
        <v/>
      </c>
      <c r="V266" s="2" t="str">
        <f t="shared" si="60"/>
        <v/>
      </c>
      <c r="W266" s="2" t="str">
        <f t="shared" si="60"/>
        <v/>
      </c>
      <c r="X266" s="2" t="str">
        <f t="shared" si="60"/>
        <v/>
      </c>
      <c r="Y266" s="2" t="str">
        <f t="shared" si="60"/>
        <v/>
      </c>
      <c r="Z266" s="2" t="str">
        <f t="shared" si="60"/>
        <v/>
      </c>
      <c r="AA266" s="2" t="str">
        <f t="shared" si="60"/>
        <v/>
      </c>
      <c r="AB266" s="2" t="str">
        <f t="shared" si="60"/>
        <v/>
      </c>
      <c r="AC266" s="2" t="str">
        <f t="shared" si="69"/>
        <v/>
      </c>
      <c r="AD266" s="37">
        <v>9.7409999999998503E-4</v>
      </c>
      <c r="AE266" s="1" t="str">
        <f t="shared" si="70"/>
        <v/>
      </c>
      <c r="AF266" s="1" t="str">
        <f t="shared" si="71"/>
        <v/>
      </c>
    </row>
    <row r="267" spans="2:32" ht="24.95" customHeight="1" x14ac:dyDescent="0.25">
      <c r="B267" s="10" t="str">
        <f>IF(cad_pro!C269="","",cad_pro!C269)</f>
        <v/>
      </c>
      <c r="C267" s="11" t="str">
        <f>IF(B267="","",IFERROR(SUM(cad_cf!$D$7:$D$26)/SUM(cad_pro!$D$9:$D$508),0))</f>
        <v/>
      </c>
      <c r="D267" s="11" t="str">
        <f>IF(B267="","",IFERROR(VLOOKUP(B267,cad_pro!$C$9:$E$508,3,FALSE),0))</f>
        <v/>
      </c>
      <c r="E267" s="11" t="str">
        <f t="shared" si="61"/>
        <v/>
      </c>
      <c r="F267" s="108"/>
      <c r="G267" s="11" t="str">
        <f t="shared" si="62"/>
        <v/>
      </c>
      <c r="H267" s="11" t="str">
        <f t="shared" si="63"/>
        <v/>
      </c>
      <c r="I267" s="11" t="str">
        <f t="shared" si="64"/>
        <v/>
      </c>
      <c r="J267" s="11" t="str">
        <f t="shared" si="65"/>
        <v/>
      </c>
      <c r="K267" s="11" t="str">
        <f t="shared" si="66"/>
        <v/>
      </c>
      <c r="L267" s="33" t="str">
        <f t="shared" si="67"/>
        <v/>
      </c>
      <c r="M267" s="2" t="str">
        <f t="shared" si="68"/>
        <v/>
      </c>
      <c r="N267" s="2" t="str">
        <f t="shared" si="60"/>
        <v/>
      </c>
      <c r="O267" s="2" t="str">
        <f t="shared" si="60"/>
        <v/>
      </c>
      <c r="P267" s="2" t="str">
        <f t="shared" si="60"/>
        <v/>
      </c>
      <c r="Q267" s="2" t="str">
        <f t="shared" si="60"/>
        <v/>
      </c>
      <c r="R267" s="2" t="str">
        <f t="shared" si="60"/>
        <v/>
      </c>
      <c r="S267" s="2" t="str">
        <f t="shared" si="60"/>
        <v/>
      </c>
      <c r="T267" s="2" t="str">
        <f t="shared" si="60"/>
        <v/>
      </c>
      <c r="U267" s="2" t="str">
        <f t="shared" si="60"/>
        <v/>
      </c>
      <c r="V267" s="2" t="str">
        <f t="shared" si="60"/>
        <v/>
      </c>
      <c r="W267" s="2" t="str">
        <f t="shared" si="60"/>
        <v/>
      </c>
      <c r="X267" s="2" t="str">
        <f t="shared" si="60"/>
        <v/>
      </c>
      <c r="Y267" s="2" t="str">
        <f t="shared" si="60"/>
        <v/>
      </c>
      <c r="Z267" s="2" t="str">
        <f t="shared" si="60"/>
        <v/>
      </c>
      <c r="AA267" s="2" t="str">
        <f t="shared" si="60"/>
        <v/>
      </c>
      <c r="AB267" s="2" t="str">
        <f t="shared" si="60"/>
        <v/>
      </c>
      <c r="AC267" s="2" t="str">
        <f t="shared" si="69"/>
        <v/>
      </c>
      <c r="AD267" s="37">
        <v>9.7399999999998497E-4</v>
      </c>
      <c r="AE267" s="1" t="str">
        <f t="shared" si="70"/>
        <v/>
      </c>
      <c r="AF267" s="1" t="str">
        <f t="shared" si="71"/>
        <v/>
      </c>
    </row>
    <row r="268" spans="2:32" ht="24.95" customHeight="1" x14ac:dyDescent="0.25">
      <c r="B268" s="10" t="str">
        <f>IF(cad_pro!C270="","",cad_pro!C270)</f>
        <v/>
      </c>
      <c r="C268" s="11" t="str">
        <f>IF(B268="","",IFERROR(SUM(cad_cf!$D$7:$D$26)/SUM(cad_pro!$D$9:$D$508),0))</f>
        <v/>
      </c>
      <c r="D268" s="11" t="str">
        <f>IF(B268="","",IFERROR(VLOOKUP(B268,cad_pro!$C$9:$E$508,3,FALSE),0))</f>
        <v/>
      </c>
      <c r="E268" s="11" t="str">
        <f t="shared" si="61"/>
        <v/>
      </c>
      <c r="F268" s="108"/>
      <c r="G268" s="11" t="str">
        <f t="shared" si="62"/>
        <v/>
      </c>
      <c r="H268" s="11" t="str">
        <f t="shared" si="63"/>
        <v/>
      </c>
      <c r="I268" s="11" t="str">
        <f t="shared" si="64"/>
        <v/>
      </c>
      <c r="J268" s="11" t="str">
        <f t="shared" si="65"/>
        <v/>
      </c>
      <c r="K268" s="11" t="str">
        <f t="shared" si="66"/>
        <v/>
      </c>
      <c r="L268" s="33" t="str">
        <f t="shared" si="67"/>
        <v/>
      </c>
      <c r="M268" s="2" t="str">
        <f t="shared" si="68"/>
        <v/>
      </c>
      <c r="N268" s="2" t="str">
        <f t="shared" si="60"/>
        <v/>
      </c>
      <c r="O268" s="2" t="str">
        <f t="shared" si="60"/>
        <v/>
      </c>
      <c r="P268" s="2" t="str">
        <f t="shared" si="60"/>
        <v/>
      </c>
      <c r="Q268" s="2" t="str">
        <f t="shared" si="60"/>
        <v/>
      </c>
      <c r="R268" s="2" t="str">
        <f t="shared" si="60"/>
        <v/>
      </c>
      <c r="S268" s="2" t="str">
        <f t="shared" si="60"/>
        <v/>
      </c>
      <c r="T268" s="2" t="str">
        <f t="shared" si="60"/>
        <v/>
      </c>
      <c r="U268" s="2" t="str">
        <f t="shared" si="60"/>
        <v/>
      </c>
      <c r="V268" s="2" t="str">
        <f t="shared" si="60"/>
        <v/>
      </c>
      <c r="W268" s="2" t="str">
        <f t="shared" si="60"/>
        <v/>
      </c>
      <c r="X268" s="2" t="str">
        <f t="shared" si="60"/>
        <v/>
      </c>
      <c r="Y268" s="2" t="str">
        <f t="shared" si="60"/>
        <v/>
      </c>
      <c r="Z268" s="2" t="str">
        <f t="shared" si="60"/>
        <v/>
      </c>
      <c r="AA268" s="2" t="str">
        <f t="shared" si="60"/>
        <v/>
      </c>
      <c r="AB268" s="2" t="str">
        <f t="shared" si="60"/>
        <v/>
      </c>
      <c r="AC268" s="2" t="str">
        <f t="shared" si="69"/>
        <v/>
      </c>
      <c r="AD268" s="37">
        <v>9.7389999999998502E-4</v>
      </c>
      <c r="AE268" s="1" t="str">
        <f t="shared" si="70"/>
        <v/>
      </c>
      <c r="AF268" s="1" t="str">
        <f t="shared" si="71"/>
        <v/>
      </c>
    </row>
    <row r="269" spans="2:32" ht="24.95" customHeight="1" x14ac:dyDescent="0.25">
      <c r="B269" s="10" t="str">
        <f>IF(cad_pro!C271="","",cad_pro!C271)</f>
        <v/>
      </c>
      <c r="C269" s="11" t="str">
        <f>IF(B269="","",IFERROR(SUM(cad_cf!$D$7:$D$26)/SUM(cad_pro!$D$9:$D$508),0))</f>
        <v/>
      </c>
      <c r="D269" s="11" t="str">
        <f>IF(B269="","",IFERROR(VLOOKUP(B269,cad_pro!$C$9:$E$508,3,FALSE),0))</f>
        <v/>
      </c>
      <c r="E269" s="11" t="str">
        <f t="shared" si="61"/>
        <v/>
      </c>
      <c r="F269" s="108"/>
      <c r="G269" s="11" t="str">
        <f t="shared" si="62"/>
        <v/>
      </c>
      <c r="H269" s="11" t="str">
        <f t="shared" si="63"/>
        <v/>
      </c>
      <c r="I269" s="11" t="str">
        <f t="shared" si="64"/>
        <v/>
      </c>
      <c r="J269" s="11" t="str">
        <f t="shared" si="65"/>
        <v/>
      </c>
      <c r="K269" s="11" t="str">
        <f t="shared" si="66"/>
        <v/>
      </c>
      <c r="L269" s="33" t="str">
        <f t="shared" si="67"/>
        <v/>
      </c>
      <c r="M269" s="2" t="str">
        <f t="shared" si="68"/>
        <v/>
      </c>
      <c r="N269" s="2" t="str">
        <f t="shared" si="60"/>
        <v/>
      </c>
      <c r="O269" s="2" t="str">
        <f t="shared" si="60"/>
        <v/>
      </c>
      <c r="P269" s="2" t="str">
        <f t="shared" si="60"/>
        <v/>
      </c>
      <c r="Q269" s="2" t="str">
        <f t="shared" si="60"/>
        <v/>
      </c>
      <c r="R269" s="2" t="str">
        <f t="shared" si="60"/>
        <v/>
      </c>
      <c r="S269" s="2" t="str">
        <f t="shared" si="60"/>
        <v/>
      </c>
      <c r="T269" s="2" t="str">
        <f t="shared" si="60"/>
        <v/>
      </c>
      <c r="U269" s="2" t="str">
        <f t="shared" si="60"/>
        <v/>
      </c>
      <c r="V269" s="2" t="str">
        <f t="shared" si="60"/>
        <v/>
      </c>
      <c r="W269" s="2" t="str">
        <f t="shared" si="60"/>
        <v/>
      </c>
      <c r="X269" s="2" t="str">
        <f t="shared" si="60"/>
        <v/>
      </c>
      <c r="Y269" s="2" t="str">
        <f t="shared" si="60"/>
        <v/>
      </c>
      <c r="Z269" s="2" t="str">
        <f t="shared" si="60"/>
        <v/>
      </c>
      <c r="AA269" s="2" t="str">
        <f t="shared" si="60"/>
        <v/>
      </c>
      <c r="AB269" s="2" t="str">
        <f t="shared" si="60"/>
        <v/>
      </c>
      <c r="AC269" s="2" t="str">
        <f t="shared" si="69"/>
        <v/>
      </c>
      <c r="AD269" s="37">
        <v>9.7379999999998496E-4</v>
      </c>
      <c r="AE269" s="1" t="str">
        <f t="shared" si="70"/>
        <v/>
      </c>
      <c r="AF269" s="1" t="str">
        <f t="shared" si="71"/>
        <v/>
      </c>
    </row>
    <row r="270" spans="2:32" ht="24.95" customHeight="1" x14ac:dyDescent="0.25">
      <c r="B270" s="10" t="str">
        <f>IF(cad_pro!C272="","",cad_pro!C272)</f>
        <v/>
      </c>
      <c r="C270" s="11" t="str">
        <f>IF(B270="","",IFERROR(SUM(cad_cf!$D$7:$D$26)/SUM(cad_pro!$D$9:$D$508),0))</f>
        <v/>
      </c>
      <c r="D270" s="11" t="str">
        <f>IF(B270="","",IFERROR(VLOOKUP(B270,cad_pro!$C$9:$E$508,3,FALSE),0))</f>
        <v/>
      </c>
      <c r="E270" s="11" t="str">
        <f t="shared" si="61"/>
        <v/>
      </c>
      <c r="F270" s="108"/>
      <c r="G270" s="11" t="str">
        <f t="shared" si="62"/>
        <v/>
      </c>
      <c r="H270" s="11" t="str">
        <f t="shared" si="63"/>
        <v/>
      </c>
      <c r="I270" s="11" t="str">
        <f t="shared" si="64"/>
        <v/>
      </c>
      <c r="J270" s="11" t="str">
        <f t="shared" si="65"/>
        <v/>
      </c>
      <c r="K270" s="11" t="str">
        <f t="shared" si="66"/>
        <v/>
      </c>
      <c r="L270" s="33" t="str">
        <f t="shared" si="67"/>
        <v/>
      </c>
      <c r="M270" s="2" t="str">
        <f t="shared" si="68"/>
        <v/>
      </c>
      <c r="N270" s="2" t="str">
        <f t="shared" si="60"/>
        <v/>
      </c>
      <c r="O270" s="2" t="str">
        <f t="shared" si="60"/>
        <v/>
      </c>
      <c r="P270" s="2" t="str">
        <f t="shared" si="60"/>
        <v/>
      </c>
      <c r="Q270" s="2" t="str">
        <f t="shared" si="60"/>
        <v/>
      </c>
      <c r="R270" s="2" t="str">
        <f t="shared" si="60"/>
        <v/>
      </c>
      <c r="S270" s="2" t="str">
        <f t="shared" si="60"/>
        <v/>
      </c>
      <c r="T270" s="2" t="str">
        <f t="shared" si="60"/>
        <v/>
      </c>
      <c r="U270" s="2" t="str">
        <f t="shared" si="60"/>
        <v/>
      </c>
      <c r="V270" s="2" t="str">
        <f t="shared" si="60"/>
        <v/>
      </c>
      <c r="W270" s="2" t="str">
        <f t="shared" si="60"/>
        <v/>
      </c>
      <c r="X270" s="2" t="str">
        <f t="shared" si="60"/>
        <v/>
      </c>
      <c r="Y270" s="2" t="str">
        <f t="shared" si="60"/>
        <v/>
      </c>
      <c r="Z270" s="2" t="str">
        <f t="shared" si="60"/>
        <v/>
      </c>
      <c r="AA270" s="2" t="str">
        <f t="shared" si="60"/>
        <v/>
      </c>
      <c r="AB270" s="2" t="str">
        <f t="shared" si="60"/>
        <v/>
      </c>
      <c r="AC270" s="2" t="str">
        <f t="shared" si="69"/>
        <v/>
      </c>
      <c r="AD270" s="37">
        <v>9.7369999999998502E-4</v>
      </c>
      <c r="AE270" s="1" t="str">
        <f t="shared" si="70"/>
        <v/>
      </c>
      <c r="AF270" s="1" t="str">
        <f t="shared" si="71"/>
        <v/>
      </c>
    </row>
    <row r="271" spans="2:32" ht="24.95" customHeight="1" x14ac:dyDescent="0.25">
      <c r="B271" s="10" t="str">
        <f>IF(cad_pro!C273="","",cad_pro!C273)</f>
        <v/>
      </c>
      <c r="C271" s="11" t="str">
        <f>IF(B271="","",IFERROR(SUM(cad_cf!$D$7:$D$26)/SUM(cad_pro!$D$9:$D$508),0))</f>
        <v/>
      </c>
      <c r="D271" s="11" t="str">
        <f>IF(B271="","",IFERROR(VLOOKUP(B271,cad_pro!$C$9:$E$508,3,FALSE),0))</f>
        <v/>
      </c>
      <c r="E271" s="11" t="str">
        <f t="shared" si="61"/>
        <v/>
      </c>
      <c r="F271" s="108"/>
      <c r="G271" s="11" t="str">
        <f t="shared" si="62"/>
        <v/>
      </c>
      <c r="H271" s="11" t="str">
        <f t="shared" si="63"/>
        <v/>
      </c>
      <c r="I271" s="11" t="str">
        <f t="shared" si="64"/>
        <v/>
      </c>
      <c r="J271" s="11" t="str">
        <f t="shared" si="65"/>
        <v/>
      </c>
      <c r="K271" s="11" t="str">
        <f t="shared" si="66"/>
        <v/>
      </c>
      <c r="L271" s="33" t="str">
        <f t="shared" si="67"/>
        <v/>
      </c>
      <c r="M271" s="2" t="str">
        <f t="shared" si="68"/>
        <v/>
      </c>
      <c r="N271" s="2" t="str">
        <f t="shared" si="60"/>
        <v/>
      </c>
      <c r="O271" s="2" t="str">
        <f t="shared" si="60"/>
        <v/>
      </c>
      <c r="P271" s="2" t="str">
        <f t="shared" si="60"/>
        <v/>
      </c>
      <c r="Q271" s="2" t="str">
        <f t="shared" si="60"/>
        <v/>
      </c>
      <c r="R271" s="2" t="str">
        <f t="shared" si="60"/>
        <v/>
      </c>
      <c r="S271" s="2" t="str">
        <f t="shared" si="60"/>
        <v/>
      </c>
      <c r="T271" s="2" t="str">
        <f t="shared" si="60"/>
        <v/>
      </c>
      <c r="U271" s="2" t="str">
        <f t="shared" si="60"/>
        <v/>
      </c>
      <c r="V271" s="2" t="str">
        <f t="shared" si="60"/>
        <v/>
      </c>
      <c r="W271" s="2" t="str">
        <f t="shared" si="60"/>
        <v/>
      </c>
      <c r="X271" s="2" t="str">
        <f t="shared" si="60"/>
        <v/>
      </c>
      <c r="Y271" s="2" t="str">
        <f t="shared" si="60"/>
        <v/>
      </c>
      <c r="Z271" s="2" t="str">
        <f t="shared" si="60"/>
        <v/>
      </c>
      <c r="AA271" s="2" t="str">
        <f t="shared" si="60"/>
        <v/>
      </c>
      <c r="AB271" s="2" t="str">
        <f t="shared" si="60"/>
        <v/>
      </c>
      <c r="AC271" s="2" t="str">
        <f t="shared" si="69"/>
        <v/>
      </c>
      <c r="AD271" s="37">
        <v>9.7359999999998496E-4</v>
      </c>
      <c r="AE271" s="1" t="str">
        <f t="shared" si="70"/>
        <v/>
      </c>
      <c r="AF271" s="1" t="str">
        <f t="shared" si="71"/>
        <v/>
      </c>
    </row>
    <row r="272" spans="2:32" ht="24.95" customHeight="1" x14ac:dyDescent="0.25">
      <c r="B272" s="10" t="str">
        <f>IF(cad_pro!C274="","",cad_pro!C274)</f>
        <v/>
      </c>
      <c r="C272" s="11" t="str">
        <f>IF(B272="","",IFERROR(SUM(cad_cf!$D$7:$D$26)/SUM(cad_pro!$D$9:$D$508),0))</f>
        <v/>
      </c>
      <c r="D272" s="11" t="str">
        <f>IF(B272="","",IFERROR(VLOOKUP(B272,cad_pro!$C$9:$E$508,3,FALSE),0))</f>
        <v/>
      </c>
      <c r="E272" s="11" t="str">
        <f t="shared" si="61"/>
        <v/>
      </c>
      <c r="F272" s="108"/>
      <c r="G272" s="11" t="str">
        <f t="shared" si="62"/>
        <v/>
      </c>
      <c r="H272" s="11" t="str">
        <f t="shared" si="63"/>
        <v/>
      </c>
      <c r="I272" s="11" t="str">
        <f t="shared" si="64"/>
        <v/>
      </c>
      <c r="J272" s="11" t="str">
        <f t="shared" si="65"/>
        <v/>
      </c>
      <c r="K272" s="11" t="str">
        <f t="shared" si="66"/>
        <v/>
      </c>
      <c r="L272" s="33" t="str">
        <f t="shared" si="67"/>
        <v/>
      </c>
      <c r="M272" s="2" t="str">
        <f t="shared" si="68"/>
        <v/>
      </c>
      <c r="N272" s="2" t="str">
        <f t="shared" si="60"/>
        <v/>
      </c>
      <c r="O272" s="2" t="str">
        <f t="shared" si="60"/>
        <v/>
      </c>
      <c r="P272" s="2" t="str">
        <f t="shared" si="60"/>
        <v/>
      </c>
      <c r="Q272" s="2" t="str">
        <f t="shared" si="60"/>
        <v/>
      </c>
      <c r="R272" s="2" t="str">
        <f t="shared" si="60"/>
        <v/>
      </c>
      <c r="S272" s="2" t="str">
        <f t="shared" si="60"/>
        <v/>
      </c>
      <c r="T272" s="2" t="str">
        <f t="shared" si="60"/>
        <v/>
      </c>
      <c r="U272" s="2" t="str">
        <f t="shared" si="60"/>
        <v/>
      </c>
      <c r="V272" s="2" t="str">
        <f t="shared" si="60"/>
        <v/>
      </c>
      <c r="W272" s="2" t="str">
        <f t="shared" si="60"/>
        <v/>
      </c>
      <c r="X272" s="2" t="str">
        <f t="shared" si="60"/>
        <v/>
      </c>
      <c r="Y272" s="2" t="str">
        <f t="shared" si="60"/>
        <v/>
      </c>
      <c r="Z272" s="2" t="str">
        <f t="shared" si="60"/>
        <v/>
      </c>
      <c r="AA272" s="2" t="str">
        <f t="shared" si="60"/>
        <v/>
      </c>
      <c r="AB272" s="2" t="str">
        <f t="shared" si="60"/>
        <v/>
      </c>
      <c r="AC272" s="2" t="str">
        <f t="shared" si="69"/>
        <v/>
      </c>
      <c r="AD272" s="37">
        <v>9.7349999999998501E-4</v>
      </c>
      <c r="AE272" s="1" t="str">
        <f t="shared" si="70"/>
        <v/>
      </c>
      <c r="AF272" s="1" t="str">
        <f t="shared" si="71"/>
        <v/>
      </c>
    </row>
    <row r="273" spans="2:32" ht="24.95" customHeight="1" x14ac:dyDescent="0.25">
      <c r="B273" s="10" t="str">
        <f>IF(cad_pro!C275="","",cad_pro!C275)</f>
        <v/>
      </c>
      <c r="C273" s="11" t="str">
        <f>IF(B273="","",IFERROR(SUM(cad_cf!$D$7:$D$26)/SUM(cad_pro!$D$9:$D$508),0))</f>
        <v/>
      </c>
      <c r="D273" s="11" t="str">
        <f>IF(B273="","",IFERROR(VLOOKUP(B273,cad_pro!$C$9:$E$508,3,FALSE),0))</f>
        <v/>
      </c>
      <c r="E273" s="11" t="str">
        <f t="shared" si="61"/>
        <v/>
      </c>
      <c r="F273" s="108"/>
      <c r="G273" s="11" t="str">
        <f t="shared" si="62"/>
        <v/>
      </c>
      <c r="H273" s="11" t="str">
        <f t="shared" si="63"/>
        <v/>
      </c>
      <c r="I273" s="11" t="str">
        <f t="shared" si="64"/>
        <v/>
      </c>
      <c r="J273" s="11" t="str">
        <f t="shared" si="65"/>
        <v/>
      </c>
      <c r="K273" s="11" t="str">
        <f t="shared" si="66"/>
        <v/>
      </c>
      <c r="L273" s="33" t="str">
        <f t="shared" si="67"/>
        <v/>
      </c>
      <c r="M273" s="2" t="str">
        <f t="shared" si="68"/>
        <v/>
      </c>
      <c r="N273" s="2" t="str">
        <f t="shared" si="60"/>
        <v/>
      </c>
      <c r="O273" s="2" t="str">
        <f t="shared" si="60"/>
        <v/>
      </c>
      <c r="P273" s="2" t="str">
        <f t="shared" si="60"/>
        <v/>
      </c>
      <c r="Q273" s="2" t="str">
        <f t="shared" si="60"/>
        <v/>
      </c>
      <c r="R273" s="2" t="str">
        <f t="shared" si="60"/>
        <v/>
      </c>
      <c r="S273" s="2" t="str">
        <f t="shared" si="60"/>
        <v/>
      </c>
      <c r="T273" s="2" t="str">
        <f t="shared" si="60"/>
        <v/>
      </c>
      <c r="U273" s="2" t="str">
        <f t="shared" si="60"/>
        <v/>
      </c>
      <c r="V273" s="2" t="str">
        <f t="shared" si="60"/>
        <v/>
      </c>
      <c r="W273" s="2" t="str">
        <f t="shared" si="60"/>
        <v/>
      </c>
      <c r="X273" s="2" t="str">
        <f t="shared" si="60"/>
        <v/>
      </c>
      <c r="Y273" s="2" t="str">
        <f t="shared" si="60"/>
        <v/>
      </c>
      <c r="Z273" s="2" t="str">
        <f t="shared" si="60"/>
        <v/>
      </c>
      <c r="AA273" s="2" t="str">
        <f t="shared" si="60"/>
        <v/>
      </c>
      <c r="AB273" s="2" t="str">
        <f t="shared" si="60"/>
        <v/>
      </c>
      <c r="AC273" s="2" t="str">
        <f t="shared" si="69"/>
        <v/>
      </c>
      <c r="AD273" s="37">
        <v>9.7339999999998495E-4</v>
      </c>
      <c r="AE273" s="1" t="str">
        <f t="shared" si="70"/>
        <v/>
      </c>
      <c r="AF273" s="1" t="str">
        <f t="shared" si="71"/>
        <v/>
      </c>
    </row>
    <row r="274" spans="2:32" ht="24.95" customHeight="1" x14ac:dyDescent="0.25">
      <c r="B274" s="10" t="str">
        <f>IF(cad_pro!C276="","",cad_pro!C276)</f>
        <v/>
      </c>
      <c r="C274" s="11" t="str">
        <f>IF(B274="","",IFERROR(SUM(cad_cf!$D$7:$D$26)/SUM(cad_pro!$D$9:$D$508),0))</f>
        <v/>
      </c>
      <c r="D274" s="11" t="str">
        <f>IF(B274="","",IFERROR(VLOOKUP(B274,cad_pro!$C$9:$E$508,3,FALSE),0))</f>
        <v/>
      </c>
      <c r="E274" s="11" t="str">
        <f t="shared" si="61"/>
        <v/>
      </c>
      <c r="F274" s="108"/>
      <c r="G274" s="11" t="str">
        <f t="shared" si="62"/>
        <v/>
      </c>
      <c r="H274" s="11" t="str">
        <f t="shared" si="63"/>
        <v/>
      </c>
      <c r="I274" s="11" t="str">
        <f t="shared" si="64"/>
        <v/>
      </c>
      <c r="J274" s="11" t="str">
        <f t="shared" si="65"/>
        <v/>
      </c>
      <c r="K274" s="11" t="str">
        <f t="shared" si="66"/>
        <v/>
      </c>
      <c r="L274" s="33" t="str">
        <f t="shared" si="67"/>
        <v/>
      </c>
      <c r="M274" s="2" t="str">
        <f t="shared" si="68"/>
        <v/>
      </c>
      <c r="N274" s="2" t="str">
        <f t="shared" si="60"/>
        <v/>
      </c>
      <c r="O274" s="2" t="str">
        <f t="shared" si="60"/>
        <v/>
      </c>
      <c r="P274" s="2" t="str">
        <f t="shared" si="60"/>
        <v/>
      </c>
      <c r="Q274" s="2" t="str">
        <f t="shared" si="60"/>
        <v/>
      </c>
      <c r="R274" s="2" t="str">
        <f t="shared" si="60"/>
        <v/>
      </c>
      <c r="S274" s="2" t="str">
        <f t="shared" si="60"/>
        <v/>
      </c>
      <c r="T274" s="2" t="str">
        <f t="shared" si="60"/>
        <v/>
      </c>
      <c r="U274" s="2" t="str">
        <f t="shared" si="60"/>
        <v/>
      </c>
      <c r="V274" s="2" t="str">
        <f t="shared" si="60"/>
        <v/>
      </c>
      <c r="W274" s="2" t="str">
        <f t="shared" si="60"/>
        <v/>
      </c>
      <c r="X274" s="2" t="str">
        <f t="shared" si="60"/>
        <v/>
      </c>
      <c r="Y274" s="2" t="str">
        <f t="shared" si="60"/>
        <v/>
      </c>
      <c r="Z274" s="2" t="str">
        <f t="shared" si="60"/>
        <v/>
      </c>
      <c r="AA274" s="2" t="str">
        <f t="shared" si="60"/>
        <v/>
      </c>
      <c r="AB274" s="2" t="str">
        <f t="shared" si="60"/>
        <v/>
      </c>
      <c r="AC274" s="2" t="str">
        <f t="shared" si="69"/>
        <v/>
      </c>
      <c r="AD274" s="37">
        <v>9.7329999999998501E-4</v>
      </c>
      <c r="AE274" s="1" t="str">
        <f t="shared" si="70"/>
        <v/>
      </c>
      <c r="AF274" s="1" t="str">
        <f t="shared" si="71"/>
        <v/>
      </c>
    </row>
    <row r="275" spans="2:32" ht="24.95" customHeight="1" x14ac:dyDescent="0.25">
      <c r="B275" s="10" t="str">
        <f>IF(cad_pro!C277="","",cad_pro!C277)</f>
        <v/>
      </c>
      <c r="C275" s="11" t="str">
        <f>IF(B275="","",IFERROR(SUM(cad_cf!$D$7:$D$26)/SUM(cad_pro!$D$9:$D$508),0))</f>
        <v/>
      </c>
      <c r="D275" s="11" t="str">
        <f>IF(B275="","",IFERROR(VLOOKUP(B275,cad_pro!$C$9:$E$508,3,FALSE),0))</f>
        <v/>
      </c>
      <c r="E275" s="11" t="str">
        <f t="shared" si="61"/>
        <v/>
      </c>
      <c r="F275" s="108"/>
      <c r="G275" s="11" t="str">
        <f t="shared" si="62"/>
        <v/>
      </c>
      <c r="H275" s="11" t="str">
        <f t="shared" si="63"/>
        <v/>
      </c>
      <c r="I275" s="11" t="str">
        <f t="shared" si="64"/>
        <v/>
      </c>
      <c r="J275" s="11" t="str">
        <f t="shared" si="65"/>
        <v/>
      </c>
      <c r="K275" s="11" t="str">
        <f t="shared" si="66"/>
        <v/>
      </c>
      <c r="L275" s="33" t="str">
        <f t="shared" si="67"/>
        <v/>
      </c>
      <c r="M275" s="2" t="str">
        <f t="shared" si="68"/>
        <v/>
      </c>
      <c r="N275" s="2" t="str">
        <f t="shared" si="60"/>
        <v/>
      </c>
      <c r="O275" s="2" t="str">
        <f t="shared" si="60"/>
        <v/>
      </c>
      <c r="P275" s="2" t="str">
        <f t="shared" si="60"/>
        <v/>
      </c>
      <c r="Q275" s="2" t="str">
        <f t="shared" si="60"/>
        <v/>
      </c>
      <c r="R275" s="2" t="str">
        <f t="shared" si="60"/>
        <v/>
      </c>
      <c r="S275" s="2" t="str">
        <f t="shared" si="60"/>
        <v/>
      </c>
      <c r="T275" s="2" t="str">
        <f t="shared" si="60"/>
        <v/>
      </c>
      <c r="U275" s="2" t="str">
        <f t="shared" si="60"/>
        <v/>
      </c>
      <c r="V275" s="2" t="str">
        <f t="shared" si="60"/>
        <v/>
      </c>
      <c r="W275" s="2" t="str">
        <f t="shared" si="60"/>
        <v/>
      </c>
      <c r="X275" s="2" t="str">
        <f t="shared" si="60"/>
        <v/>
      </c>
      <c r="Y275" s="2" t="str">
        <f t="shared" si="60"/>
        <v/>
      </c>
      <c r="Z275" s="2" t="str">
        <f t="shared" si="60"/>
        <v/>
      </c>
      <c r="AA275" s="2" t="str">
        <f t="shared" si="60"/>
        <v/>
      </c>
      <c r="AB275" s="2" t="str">
        <f t="shared" si="60"/>
        <v/>
      </c>
      <c r="AC275" s="2" t="str">
        <f t="shared" si="69"/>
        <v/>
      </c>
      <c r="AD275" s="37">
        <v>9.7319999999998495E-4</v>
      </c>
      <c r="AE275" s="1" t="str">
        <f t="shared" si="70"/>
        <v/>
      </c>
      <c r="AF275" s="1" t="str">
        <f t="shared" si="71"/>
        <v/>
      </c>
    </row>
    <row r="276" spans="2:32" ht="24.95" customHeight="1" x14ac:dyDescent="0.25">
      <c r="B276" s="10" t="str">
        <f>IF(cad_pro!C278="","",cad_pro!C278)</f>
        <v/>
      </c>
      <c r="C276" s="11" t="str">
        <f>IF(B276="","",IFERROR(SUM(cad_cf!$D$7:$D$26)/SUM(cad_pro!$D$9:$D$508),0))</f>
        <v/>
      </c>
      <c r="D276" s="11" t="str">
        <f>IF(B276="","",IFERROR(VLOOKUP(B276,cad_pro!$C$9:$E$508,3,FALSE),0))</f>
        <v/>
      </c>
      <c r="E276" s="11" t="str">
        <f t="shared" si="61"/>
        <v/>
      </c>
      <c r="F276" s="108"/>
      <c r="G276" s="11" t="str">
        <f t="shared" si="62"/>
        <v/>
      </c>
      <c r="H276" s="11" t="str">
        <f t="shared" si="63"/>
        <v/>
      </c>
      <c r="I276" s="11" t="str">
        <f t="shared" si="64"/>
        <v/>
      </c>
      <c r="J276" s="11" t="str">
        <f t="shared" si="65"/>
        <v/>
      </c>
      <c r="K276" s="11" t="str">
        <f t="shared" si="66"/>
        <v/>
      </c>
      <c r="L276" s="33" t="str">
        <f t="shared" si="67"/>
        <v/>
      </c>
      <c r="M276" s="2" t="str">
        <f t="shared" si="68"/>
        <v/>
      </c>
      <c r="N276" s="2" t="str">
        <f t="shared" si="60"/>
        <v/>
      </c>
      <c r="O276" s="2" t="str">
        <f t="shared" si="60"/>
        <v/>
      </c>
      <c r="P276" s="2" t="str">
        <f t="shared" si="60"/>
        <v/>
      </c>
      <c r="Q276" s="2" t="str">
        <f t="shared" si="60"/>
        <v/>
      </c>
      <c r="R276" s="2" t="str">
        <f t="shared" si="60"/>
        <v/>
      </c>
      <c r="S276" s="2" t="str">
        <f t="shared" si="60"/>
        <v/>
      </c>
      <c r="T276" s="2" t="str">
        <f t="shared" si="60"/>
        <v/>
      </c>
      <c r="U276" s="2" t="str">
        <f t="shared" si="60"/>
        <v/>
      </c>
      <c r="V276" s="2" t="str">
        <f t="shared" si="60"/>
        <v/>
      </c>
      <c r="W276" s="2" t="str">
        <f t="shared" si="60"/>
        <v/>
      </c>
      <c r="X276" s="2" t="str">
        <f t="shared" si="60"/>
        <v/>
      </c>
      <c r="Y276" s="2" t="str">
        <f t="shared" si="60"/>
        <v/>
      </c>
      <c r="Z276" s="2" t="str">
        <f t="shared" si="60"/>
        <v/>
      </c>
      <c r="AA276" s="2" t="str">
        <f t="shared" si="60"/>
        <v/>
      </c>
      <c r="AB276" s="2" t="str">
        <f t="shared" si="60"/>
        <v/>
      </c>
      <c r="AC276" s="2" t="str">
        <f t="shared" si="69"/>
        <v/>
      </c>
      <c r="AD276" s="37">
        <v>9.73099999999985E-4</v>
      </c>
      <c r="AE276" s="1" t="str">
        <f t="shared" si="70"/>
        <v/>
      </c>
      <c r="AF276" s="1" t="str">
        <f t="shared" si="71"/>
        <v/>
      </c>
    </row>
    <row r="277" spans="2:32" ht="24.95" customHeight="1" x14ac:dyDescent="0.25">
      <c r="B277" s="10" t="str">
        <f>IF(cad_pro!C279="","",cad_pro!C279)</f>
        <v/>
      </c>
      <c r="C277" s="11" t="str">
        <f>IF(B277="","",IFERROR(SUM(cad_cf!$D$7:$D$26)/SUM(cad_pro!$D$9:$D$508),0))</f>
        <v/>
      </c>
      <c r="D277" s="11" t="str">
        <f>IF(B277="","",IFERROR(VLOOKUP(B277,cad_pro!$C$9:$E$508,3,FALSE),0))</f>
        <v/>
      </c>
      <c r="E277" s="11" t="str">
        <f t="shared" si="61"/>
        <v/>
      </c>
      <c r="F277" s="108"/>
      <c r="G277" s="11" t="str">
        <f t="shared" si="62"/>
        <v/>
      </c>
      <c r="H277" s="11" t="str">
        <f t="shared" si="63"/>
        <v/>
      </c>
      <c r="I277" s="11" t="str">
        <f t="shared" si="64"/>
        <v/>
      </c>
      <c r="J277" s="11" t="str">
        <f t="shared" si="65"/>
        <v/>
      </c>
      <c r="K277" s="11" t="str">
        <f t="shared" si="66"/>
        <v/>
      </c>
      <c r="L277" s="33" t="str">
        <f t="shared" si="67"/>
        <v/>
      </c>
      <c r="M277" s="2" t="str">
        <f t="shared" si="68"/>
        <v/>
      </c>
      <c r="N277" s="2" t="str">
        <f t="shared" ref="N277:AB293" si="72">IF($B277="","",IFERROR($G277*N$6,0))</f>
        <v/>
      </c>
      <c r="O277" s="2" t="str">
        <f t="shared" si="72"/>
        <v/>
      </c>
      <c r="P277" s="2" t="str">
        <f t="shared" si="72"/>
        <v/>
      </c>
      <c r="Q277" s="2" t="str">
        <f t="shared" si="72"/>
        <v/>
      </c>
      <c r="R277" s="2" t="str">
        <f t="shared" si="72"/>
        <v/>
      </c>
      <c r="S277" s="2" t="str">
        <f t="shared" si="72"/>
        <v/>
      </c>
      <c r="T277" s="2" t="str">
        <f t="shared" si="72"/>
        <v/>
      </c>
      <c r="U277" s="2" t="str">
        <f t="shared" si="72"/>
        <v/>
      </c>
      <c r="V277" s="2" t="str">
        <f t="shared" si="72"/>
        <v/>
      </c>
      <c r="W277" s="2" t="str">
        <f t="shared" si="72"/>
        <v/>
      </c>
      <c r="X277" s="2" t="str">
        <f t="shared" si="72"/>
        <v/>
      </c>
      <c r="Y277" s="2" t="str">
        <f t="shared" si="72"/>
        <v/>
      </c>
      <c r="Z277" s="2" t="str">
        <f t="shared" si="72"/>
        <v/>
      </c>
      <c r="AA277" s="2" t="str">
        <f t="shared" si="72"/>
        <v/>
      </c>
      <c r="AB277" s="2" t="str">
        <f t="shared" si="72"/>
        <v/>
      </c>
      <c r="AC277" s="2" t="str">
        <f t="shared" si="69"/>
        <v/>
      </c>
      <c r="AD277" s="37">
        <v>9.7299999999998505E-4</v>
      </c>
      <c r="AE277" s="1" t="str">
        <f t="shared" si="70"/>
        <v/>
      </c>
      <c r="AF277" s="1" t="str">
        <f t="shared" si="71"/>
        <v/>
      </c>
    </row>
    <row r="278" spans="2:32" ht="24.95" customHeight="1" x14ac:dyDescent="0.25">
      <c r="B278" s="10" t="str">
        <f>IF(cad_pro!C280="","",cad_pro!C280)</f>
        <v/>
      </c>
      <c r="C278" s="11" t="str">
        <f>IF(B278="","",IFERROR(SUM(cad_cf!$D$7:$D$26)/SUM(cad_pro!$D$9:$D$508),0))</f>
        <v/>
      </c>
      <c r="D278" s="11" t="str">
        <f>IF(B278="","",IFERROR(VLOOKUP(B278,cad_pro!$C$9:$E$508,3,FALSE),0))</f>
        <v/>
      </c>
      <c r="E278" s="11" t="str">
        <f t="shared" si="61"/>
        <v/>
      </c>
      <c r="F278" s="108"/>
      <c r="G278" s="11" t="str">
        <f t="shared" si="62"/>
        <v/>
      </c>
      <c r="H278" s="11" t="str">
        <f t="shared" si="63"/>
        <v/>
      </c>
      <c r="I278" s="11" t="str">
        <f t="shared" si="64"/>
        <v/>
      </c>
      <c r="J278" s="11" t="str">
        <f t="shared" si="65"/>
        <v/>
      </c>
      <c r="K278" s="11" t="str">
        <f t="shared" si="66"/>
        <v/>
      </c>
      <c r="L278" s="33" t="str">
        <f t="shared" si="67"/>
        <v/>
      </c>
      <c r="M278" s="2" t="str">
        <f t="shared" si="68"/>
        <v/>
      </c>
      <c r="N278" s="2" t="str">
        <f t="shared" si="72"/>
        <v/>
      </c>
      <c r="O278" s="2" t="str">
        <f t="shared" si="72"/>
        <v/>
      </c>
      <c r="P278" s="2" t="str">
        <f t="shared" si="72"/>
        <v/>
      </c>
      <c r="Q278" s="2" t="str">
        <f t="shared" si="72"/>
        <v/>
      </c>
      <c r="R278" s="2" t="str">
        <f t="shared" si="72"/>
        <v/>
      </c>
      <c r="S278" s="2" t="str">
        <f t="shared" si="72"/>
        <v/>
      </c>
      <c r="T278" s="2" t="str">
        <f t="shared" si="72"/>
        <v/>
      </c>
      <c r="U278" s="2" t="str">
        <f t="shared" si="72"/>
        <v/>
      </c>
      <c r="V278" s="2" t="str">
        <f t="shared" si="72"/>
        <v/>
      </c>
      <c r="W278" s="2" t="str">
        <f t="shared" si="72"/>
        <v/>
      </c>
      <c r="X278" s="2" t="str">
        <f t="shared" si="72"/>
        <v/>
      </c>
      <c r="Y278" s="2" t="str">
        <f t="shared" si="72"/>
        <v/>
      </c>
      <c r="Z278" s="2" t="str">
        <f t="shared" si="72"/>
        <v/>
      </c>
      <c r="AA278" s="2" t="str">
        <f t="shared" si="72"/>
        <v/>
      </c>
      <c r="AB278" s="2" t="str">
        <f t="shared" si="72"/>
        <v/>
      </c>
      <c r="AC278" s="2" t="str">
        <f t="shared" si="69"/>
        <v/>
      </c>
      <c r="AD278" s="37">
        <v>9.72899999999985E-4</v>
      </c>
      <c r="AE278" s="1" t="str">
        <f t="shared" si="70"/>
        <v/>
      </c>
      <c r="AF278" s="1" t="str">
        <f t="shared" si="71"/>
        <v/>
      </c>
    </row>
    <row r="279" spans="2:32" ht="24.95" customHeight="1" x14ac:dyDescent="0.25">
      <c r="B279" s="10" t="str">
        <f>IF(cad_pro!C281="","",cad_pro!C281)</f>
        <v/>
      </c>
      <c r="C279" s="11" t="str">
        <f>IF(B279="","",IFERROR(SUM(cad_cf!$D$7:$D$26)/SUM(cad_pro!$D$9:$D$508),0))</f>
        <v/>
      </c>
      <c r="D279" s="11" t="str">
        <f>IF(B279="","",IFERROR(VLOOKUP(B279,cad_pro!$C$9:$E$508,3,FALSE),0))</f>
        <v/>
      </c>
      <c r="E279" s="11" t="str">
        <f t="shared" si="61"/>
        <v/>
      </c>
      <c r="F279" s="108"/>
      <c r="G279" s="11" t="str">
        <f t="shared" si="62"/>
        <v/>
      </c>
      <c r="H279" s="11" t="str">
        <f t="shared" si="63"/>
        <v/>
      </c>
      <c r="I279" s="11" t="str">
        <f t="shared" si="64"/>
        <v/>
      </c>
      <c r="J279" s="11" t="str">
        <f t="shared" si="65"/>
        <v/>
      </c>
      <c r="K279" s="11" t="str">
        <f t="shared" si="66"/>
        <v/>
      </c>
      <c r="L279" s="33" t="str">
        <f t="shared" si="67"/>
        <v/>
      </c>
      <c r="M279" s="2" t="str">
        <f t="shared" si="68"/>
        <v/>
      </c>
      <c r="N279" s="2" t="str">
        <f t="shared" si="72"/>
        <v/>
      </c>
      <c r="O279" s="2" t="str">
        <f t="shared" si="72"/>
        <v/>
      </c>
      <c r="P279" s="2" t="str">
        <f t="shared" si="72"/>
        <v/>
      </c>
      <c r="Q279" s="2" t="str">
        <f t="shared" si="72"/>
        <v/>
      </c>
      <c r="R279" s="2" t="str">
        <f t="shared" si="72"/>
        <v/>
      </c>
      <c r="S279" s="2" t="str">
        <f t="shared" si="72"/>
        <v/>
      </c>
      <c r="T279" s="2" t="str">
        <f t="shared" si="72"/>
        <v/>
      </c>
      <c r="U279" s="2" t="str">
        <f t="shared" si="72"/>
        <v/>
      </c>
      <c r="V279" s="2" t="str">
        <f t="shared" si="72"/>
        <v/>
      </c>
      <c r="W279" s="2" t="str">
        <f t="shared" si="72"/>
        <v/>
      </c>
      <c r="X279" s="2" t="str">
        <f t="shared" si="72"/>
        <v/>
      </c>
      <c r="Y279" s="2" t="str">
        <f t="shared" si="72"/>
        <v/>
      </c>
      <c r="Z279" s="2" t="str">
        <f t="shared" si="72"/>
        <v/>
      </c>
      <c r="AA279" s="2" t="str">
        <f t="shared" si="72"/>
        <v/>
      </c>
      <c r="AB279" s="2" t="str">
        <f t="shared" si="72"/>
        <v/>
      </c>
      <c r="AC279" s="2" t="str">
        <f t="shared" si="69"/>
        <v/>
      </c>
      <c r="AD279" s="37">
        <v>9.7279999999998505E-4</v>
      </c>
      <c r="AE279" s="1" t="str">
        <f t="shared" si="70"/>
        <v/>
      </c>
      <c r="AF279" s="1" t="str">
        <f t="shared" si="71"/>
        <v/>
      </c>
    </row>
    <row r="280" spans="2:32" ht="24.95" customHeight="1" x14ac:dyDescent="0.25">
      <c r="B280" s="10" t="str">
        <f>IF(cad_pro!C282="","",cad_pro!C282)</f>
        <v/>
      </c>
      <c r="C280" s="11" t="str">
        <f>IF(B280="","",IFERROR(SUM(cad_cf!$D$7:$D$26)/SUM(cad_pro!$D$9:$D$508),0))</f>
        <v/>
      </c>
      <c r="D280" s="11" t="str">
        <f>IF(B280="","",IFERROR(VLOOKUP(B280,cad_pro!$C$9:$E$508,3,FALSE),0))</f>
        <v/>
      </c>
      <c r="E280" s="11" t="str">
        <f t="shared" si="61"/>
        <v/>
      </c>
      <c r="F280" s="108"/>
      <c r="G280" s="11" t="str">
        <f t="shared" si="62"/>
        <v/>
      </c>
      <c r="H280" s="11" t="str">
        <f t="shared" si="63"/>
        <v/>
      </c>
      <c r="I280" s="11" t="str">
        <f t="shared" si="64"/>
        <v/>
      </c>
      <c r="J280" s="11" t="str">
        <f t="shared" si="65"/>
        <v/>
      </c>
      <c r="K280" s="11" t="str">
        <f t="shared" si="66"/>
        <v/>
      </c>
      <c r="L280" s="33" t="str">
        <f t="shared" si="67"/>
        <v/>
      </c>
      <c r="M280" s="2" t="str">
        <f t="shared" si="68"/>
        <v/>
      </c>
      <c r="N280" s="2" t="str">
        <f t="shared" si="72"/>
        <v/>
      </c>
      <c r="O280" s="2" t="str">
        <f t="shared" si="72"/>
        <v/>
      </c>
      <c r="P280" s="2" t="str">
        <f t="shared" si="72"/>
        <v/>
      </c>
      <c r="Q280" s="2" t="str">
        <f t="shared" si="72"/>
        <v/>
      </c>
      <c r="R280" s="2" t="str">
        <f t="shared" si="72"/>
        <v/>
      </c>
      <c r="S280" s="2" t="str">
        <f t="shared" si="72"/>
        <v/>
      </c>
      <c r="T280" s="2" t="str">
        <f t="shared" si="72"/>
        <v/>
      </c>
      <c r="U280" s="2" t="str">
        <f t="shared" si="72"/>
        <v/>
      </c>
      <c r="V280" s="2" t="str">
        <f t="shared" si="72"/>
        <v/>
      </c>
      <c r="W280" s="2" t="str">
        <f t="shared" si="72"/>
        <v/>
      </c>
      <c r="X280" s="2" t="str">
        <f t="shared" si="72"/>
        <v/>
      </c>
      <c r="Y280" s="2" t="str">
        <f t="shared" si="72"/>
        <v/>
      </c>
      <c r="Z280" s="2" t="str">
        <f t="shared" si="72"/>
        <v/>
      </c>
      <c r="AA280" s="2" t="str">
        <f t="shared" si="72"/>
        <v/>
      </c>
      <c r="AB280" s="2" t="str">
        <f t="shared" si="72"/>
        <v/>
      </c>
      <c r="AC280" s="2" t="str">
        <f t="shared" si="69"/>
        <v/>
      </c>
      <c r="AD280" s="37">
        <v>9.7269999999998499E-4</v>
      </c>
      <c r="AE280" s="1" t="str">
        <f t="shared" si="70"/>
        <v/>
      </c>
      <c r="AF280" s="1" t="str">
        <f t="shared" si="71"/>
        <v/>
      </c>
    </row>
    <row r="281" spans="2:32" ht="24.95" customHeight="1" x14ac:dyDescent="0.25">
      <c r="B281" s="10" t="str">
        <f>IF(cad_pro!C283="","",cad_pro!C283)</f>
        <v/>
      </c>
      <c r="C281" s="11" t="str">
        <f>IF(B281="","",IFERROR(SUM(cad_cf!$D$7:$D$26)/SUM(cad_pro!$D$9:$D$508),0))</f>
        <v/>
      </c>
      <c r="D281" s="11" t="str">
        <f>IF(B281="","",IFERROR(VLOOKUP(B281,cad_pro!$C$9:$E$508,3,FALSE),0))</f>
        <v/>
      </c>
      <c r="E281" s="11" t="str">
        <f t="shared" si="61"/>
        <v/>
      </c>
      <c r="F281" s="108"/>
      <c r="G281" s="11" t="str">
        <f t="shared" si="62"/>
        <v/>
      </c>
      <c r="H281" s="11" t="str">
        <f t="shared" si="63"/>
        <v/>
      </c>
      <c r="I281" s="11" t="str">
        <f t="shared" si="64"/>
        <v/>
      </c>
      <c r="J281" s="11" t="str">
        <f t="shared" si="65"/>
        <v/>
      </c>
      <c r="K281" s="11" t="str">
        <f t="shared" si="66"/>
        <v/>
      </c>
      <c r="L281" s="33" t="str">
        <f t="shared" si="67"/>
        <v/>
      </c>
      <c r="M281" s="2" t="str">
        <f t="shared" si="68"/>
        <v/>
      </c>
      <c r="N281" s="2" t="str">
        <f t="shared" si="72"/>
        <v/>
      </c>
      <c r="O281" s="2" t="str">
        <f t="shared" si="72"/>
        <v/>
      </c>
      <c r="P281" s="2" t="str">
        <f t="shared" si="72"/>
        <v/>
      </c>
      <c r="Q281" s="2" t="str">
        <f t="shared" si="72"/>
        <v/>
      </c>
      <c r="R281" s="2" t="str">
        <f t="shared" si="72"/>
        <v/>
      </c>
      <c r="S281" s="2" t="str">
        <f t="shared" si="72"/>
        <v/>
      </c>
      <c r="T281" s="2" t="str">
        <f t="shared" si="72"/>
        <v/>
      </c>
      <c r="U281" s="2" t="str">
        <f t="shared" si="72"/>
        <v/>
      </c>
      <c r="V281" s="2" t="str">
        <f t="shared" si="72"/>
        <v/>
      </c>
      <c r="W281" s="2" t="str">
        <f t="shared" si="72"/>
        <v/>
      </c>
      <c r="X281" s="2" t="str">
        <f t="shared" si="72"/>
        <v/>
      </c>
      <c r="Y281" s="2" t="str">
        <f t="shared" si="72"/>
        <v/>
      </c>
      <c r="Z281" s="2" t="str">
        <f t="shared" si="72"/>
        <v/>
      </c>
      <c r="AA281" s="2" t="str">
        <f t="shared" si="72"/>
        <v/>
      </c>
      <c r="AB281" s="2" t="str">
        <f t="shared" si="72"/>
        <v/>
      </c>
      <c r="AC281" s="2" t="str">
        <f t="shared" si="69"/>
        <v/>
      </c>
      <c r="AD281" s="37">
        <v>9.7259999999998504E-4</v>
      </c>
      <c r="AE281" s="1" t="str">
        <f t="shared" si="70"/>
        <v/>
      </c>
      <c r="AF281" s="1" t="str">
        <f t="shared" si="71"/>
        <v/>
      </c>
    </row>
    <row r="282" spans="2:32" ht="24.95" customHeight="1" x14ac:dyDescent="0.25">
      <c r="B282" s="10" t="str">
        <f>IF(cad_pro!C284="","",cad_pro!C284)</f>
        <v/>
      </c>
      <c r="C282" s="11" t="str">
        <f>IF(B282="","",IFERROR(SUM(cad_cf!$D$7:$D$26)/SUM(cad_pro!$D$9:$D$508),0))</f>
        <v/>
      </c>
      <c r="D282" s="11" t="str">
        <f>IF(B282="","",IFERROR(VLOOKUP(B282,cad_pro!$C$9:$E$508,3,FALSE),0))</f>
        <v/>
      </c>
      <c r="E282" s="11" t="str">
        <f t="shared" si="61"/>
        <v/>
      </c>
      <c r="F282" s="108"/>
      <c r="G282" s="11" t="str">
        <f t="shared" si="62"/>
        <v/>
      </c>
      <c r="H282" s="11" t="str">
        <f t="shared" si="63"/>
        <v/>
      </c>
      <c r="I282" s="11" t="str">
        <f t="shared" si="64"/>
        <v/>
      </c>
      <c r="J282" s="11" t="str">
        <f t="shared" si="65"/>
        <v/>
      </c>
      <c r="K282" s="11" t="str">
        <f t="shared" si="66"/>
        <v/>
      </c>
      <c r="L282" s="33" t="str">
        <f t="shared" si="67"/>
        <v/>
      </c>
      <c r="M282" s="2" t="str">
        <f t="shared" si="68"/>
        <v/>
      </c>
      <c r="N282" s="2" t="str">
        <f t="shared" si="72"/>
        <v/>
      </c>
      <c r="O282" s="2" t="str">
        <f t="shared" si="72"/>
        <v/>
      </c>
      <c r="P282" s="2" t="str">
        <f t="shared" si="72"/>
        <v/>
      </c>
      <c r="Q282" s="2" t="str">
        <f t="shared" si="72"/>
        <v/>
      </c>
      <c r="R282" s="2" t="str">
        <f t="shared" si="72"/>
        <v/>
      </c>
      <c r="S282" s="2" t="str">
        <f t="shared" si="72"/>
        <v/>
      </c>
      <c r="T282" s="2" t="str">
        <f t="shared" si="72"/>
        <v/>
      </c>
      <c r="U282" s="2" t="str">
        <f t="shared" si="72"/>
        <v/>
      </c>
      <c r="V282" s="2" t="str">
        <f t="shared" si="72"/>
        <v/>
      </c>
      <c r="W282" s="2" t="str">
        <f t="shared" si="72"/>
        <v/>
      </c>
      <c r="X282" s="2" t="str">
        <f t="shared" si="72"/>
        <v/>
      </c>
      <c r="Y282" s="2" t="str">
        <f t="shared" si="72"/>
        <v/>
      </c>
      <c r="Z282" s="2" t="str">
        <f t="shared" si="72"/>
        <v/>
      </c>
      <c r="AA282" s="2" t="str">
        <f t="shared" si="72"/>
        <v/>
      </c>
      <c r="AB282" s="2" t="str">
        <f t="shared" si="72"/>
        <v/>
      </c>
      <c r="AC282" s="2" t="str">
        <f t="shared" si="69"/>
        <v/>
      </c>
      <c r="AD282" s="37">
        <v>9.7249999999998401E-4</v>
      </c>
      <c r="AE282" s="1" t="str">
        <f t="shared" si="70"/>
        <v/>
      </c>
      <c r="AF282" s="1" t="str">
        <f t="shared" si="71"/>
        <v/>
      </c>
    </row>
    <row r="283" spans="2:32" ht="24.95" customHeight="1" x14ac:dyDescent="0.25">
      <c r="B283" s="10" t="str">
        <f>IF(cad_pro!C285="","",cad_pro!C285)</f>
        <v/>
      </c>
      <c r="C283" s="11" t="str">
        <f>IF(B283="","",IFERROR(SUM(cad_cf!$D$7:$D$26)/SUM(cad_pro!$D$9:$D$508),0))</f>
        <v/>
      </c>
      <c r="D283" s="11" t="str">
        <f>IF(B283="","",IFERROR(VLOOKUP(B283,cad_pro!$C$9:$E$508,3,FALSE),0))</f>
        <v/>
      </c>
      <c r="E283" s="11" t="str">
        <f t="shared" si="61"/>
        <v/>
      </c>
      <c r="F283" s="108"/>
      <c r="G283" s="11" t="str">
        <f t="shared" si="62"/>
        <v/>
      </c>
      <c r="H283" s="11" t="str">
        <f t="shared" si="63"/>
        <v/>
      </c>
      <c r="I283" s="11" t="str">
        <f t="shared" si="64"/>
        <v/>
      </c>
      <c r="J283" s="11" t="str">
        <f t="shared" si="65"/>
        <v/>
      </c>
      <c r="K283" s="11" t="str">
        <f t="shared" si="66"/>
        <v/>
      </c>
      <c r="L283" s="33" t="str">
        <f t="shared" si="67"/>
        <v/>
      </c>
      <c r="M283" s="2" t="str">
        <f t="shared" si="68"/>
        <v/>
      </c>
      <c r="N283" s="2" t="str">
        <f t="shared" si="72"/>
        <v/>
      </c>
      <c r="O283" s="2" t="str">
        <f t="shared" si="72"/>
        <v/>
      </c>
      <c r="P283" s="2" t="str">
        <f t="shared" si="72"/>
        <v/>
      </c>
      <c r="Q283" s="2" t="str">
        <f t="shared" si="72"/>
        <v/>
      </c>
      <c r="R283" s="2" t="str">
        <f t="shared" si="72"/>
        <v/>
      </c>
      <c r="S283" s="2" t="str">
        <f t="shared" si="72"/>
        <v/>
      </c>
      <c r="T283" s="2" t="str">
        <f t="shared" si="72"/>
        <v/>
      </c>
      <c r="U283" s="2" t="str">
        <f t="shared" si="72"/>
        <v/>
      </c>
      <c r="V283" s="2" t="str">
        <f t="shared" si="72"/>
        <v/>
      </c>
      <c r="W283" s="2" t="str">
        <f t="shared" si="72"/>
        <v/>
      </c>
      <c r="X283" s="2" t="str">
        <f t="shared" si="72"/>
        <v/>
      </c>
      <c r="Y283" s="2" t="str">
        <f t="shared" si="72"/>
        <v/>
      </c>
      <c r="Z283" s="2" t="str">
        <f t="shared" si="72"/>
        <v/>
      </c>
      <c r="AA283" s="2" t="str">
        <f t="shared" si="72"/>
        <v/>
      </c>
      <c r="AB283" s="2" t="str">
        <f t="shared" si="72"/>
        <v/>
      </c>
      <c r="AC283" s="2" t="str">
        <f t="shared" si="69"/>
        <v/>
      </c>
      <c r="AD283" s="37">
        <v>9.7239999999998395E-4</v>
      </c>
      <c r="AE283" s="1" t="str">
        <f t="shared" si="70"/>
        <v/>
      </c>
      <c r="AF283" s="1" t="str">
        <f t="shared" si="71"/>
        <v/>
      </c>
    </row>
    <row r="284" spans="2:32" ht="24.95" customHeight="1" x14ac:dyDescent="0.25">
      <c r="B284" s="10" t="str">
        <f>IF(cad_pro!C286="","",cad_pro!C286)</f>
        <v/>
      </c>
      <c r="C284" s="11" t="str">
        <f>IF(B284="","",IFERROR(SUM(cad_cf!$D$7:$D$26)/SUM(cad_pro!$D$9:$D$508),0))</f>
        <v/>
      </c>
      <c r="D284" s="11" t="str">
        <f>IF(B284="","",IFERROR(VLOOKUP(B284,cad_pro!$C$9:$E$508,3,FALSE),0))</f>
        <v/>
      </c>
      <c r="E284" s="11" t="str">
        <f t="shared" si="61"/>
        <v/>
      </c>
      <c r="F284" s="108"/>
      <c r="G284" s="11" t="str">
        <f t="shared" si="62"/>
        <v/>
      </c>
      <c r="H284" s="11" t="str">
        <f t="shared" si="63"/>
        <v/>
      </c>
      <c r="I284" s="11" t="str">
        <f t="shared" si="64"/>
        <v/>
      </c>
      <c r="J284" s="11" t="str">
        <f t="shared" si="65"/>
        <v/>
      </c>
      <c r="K284" s="11" t="str">
        <f t="shared" si="66"/>
        <v/>
      </c>
      <c r="L284" s="33" t="str">
        <f t="shared" si="67"/>
        <v/>
      </c>
      <c r="M284" s="2" t="str">
        <f t="shared" si="68"/>
        <v/>
      </c>
      <c r="N284" s="2" t="str">
        <f t="shared" si="72"/>
        <v/>
      </c>
      <c r="O284" s="2" t="str">
        <f t="shared" si="72"/>
        <v/>
      </c>
      <c r="P284" s="2" t="str">
        <f t="shared" si="72"/>
        <v/>
      </c>
      <c r="Q284" s="2" t="str">
        <f t="shared" si="72"/>
        <v/>
      </c>
      <c r="R284" s="2" t="str">
        <f t="shared" si="72"/>
        <v/>
      </c>
      <c r="S284" s="2" t="str">
        <f t="shared" si="72"/>
        <v/>
      </c>
      <c r="T284" s="2" t="str">
        <f t="shared" si="72"/>
        <v/>
      </c>
      <c r="U284" s="2" t="str">
        <f t="shared" si="72"/>
        <v/>
      </c>
      <c r="V284" s="2" t="str">
        <f t="shared" si="72"/>
        <v/>
      </c>
      <c r="W284" s="2" t="str">
        <f t="shared" si="72"/>
        <v/>
      </c>
      <c r="X284" s="2" t="str">
        <f t="shared" si="72"/>
        <v/>
      </c>
      <c r="Y284" s="2" t="str">
        <f t="shared" si="72"/>
        <v/>
      </c>
      <c r="Z284" s="2" t="str">
        <f t="shared" si="72"/>
        <v/>
      </c>
      <c r="AA284" s="2" t="str">
        <f t="shared" si="72"/>
        <v/>
      </c>
      <c r="AB284" s="2" t="str">
        <f t="shared" si="72"/>
        <v/>
      </c>
      <c r="AC284" s="2" t="str">
        <f t="shared" si="69"/>
        <v/>
      </c>
      <c r="AD284" s="37">
        <v>9.7229999999998401E-4</v>
      </c>
      <c r="AE284" s="1" t="str">
        <f t="shared" si="70"/>
        <v/>
      </c>
      <c r="AF284" s="1" t="str">
        <f t="shared" si="71"/>
        <v/>
      </c>
    </row>
    <row r="285" spans="2:32" ht="24.95" customHeight="1" x14ac:dyDescent="0.25">
      <c r="B285" s="10" t="str">
        <f>IF(cad_pro!C287="","",cad_pro!C287)</f>
        <v/>
      </c>
      <c r="C285" s="11" t="str">
        <f>IF(B285="","",IFERROR(SUM(cad_cf!$D$7:$D$26)/SUM(cad_pro!$D$9:$D$508),0))</f>
        <v/>
      </c>
      <c r="D285" s="11" t="str">
        <f>IF(B285="","",IFERROR(VLOOKUP(B285,cad_pro!$C$9:$E$508,3,FALSE),0))</f>
        <v/>
      </c>
      <c r="E285" s="11" t="str">
        <f t="shared" si="61"/>
        <v/>
      </c>
      <c r="F285" s="108"/>
      <c r="G285" s="11" t="str">
        <f t="shared" si="62"/>
        <v/>
      </c>
      <c r="H285" s="11" t="str">
        <f t="shared" si="63"/>
        <v/>
      </c>
      <c r="I285" s="11" t="str">
        <f t="shared" si="64"/>
        <v/>
      </c>
      <c r="J285" s="11" t="str">
        <f t="shared" si="65"/>
        <v/>
      </c>
      <c r="K285" s="11" t="str">
        <f t="shared" si="66"/>
        <v/>
      </c>
      <c r="L285" s="33" t="str">
        <f t="shared" si="67"/>
        <v/>
      </c>
      <c r="M285" s="2" t="str">
        <f t="shared" si="68"/>
        <v/>
      </c>
      <c r="N285" s="2" t="str">
        <f t="shared" si="72"/>
        <v/>
      </c>
      <c r="O285" s="2" t="str">
        <f t="shared" si="72"/>
        <v/>
      </c>
      <c r="P285" s="2" t="str">
        <f t="shared" si="72"/>
        <v/>
      </c>
      <c r="Q285" s="2" t="str">
        <f t="shared" si="72"/>
        <v/>
      </c>
      <c r="R285" s="2" t="str">
        <f t="shared" si="72"/>
        <v/>
      </c>
      <c r="S285" s="2" t="str">
        <f t="shared" si="72"/>
        <v/>
      </c>
      <c r="T285" s="2" t="str">
        <f t="shared" si="72"/>
        <v/>
      </c>
      <c r="U285" s="2" t="str">
        <f t="shared" si="72"/>
        <v/>
      </c>
      <c r="V285" s="2" t="str">
        <f t="shared" si="72"/>
        <v/>
      </c>
      <c r="W285" s="2" t="str">
        <f t="shared" si="72"/>
        <v/>
      </c>
      <c r="X285" s="2" t="str">
        <f t="shared" si="72"/>
        <v/>
      </c>
      <c r="Y285" s="2" t="str">
        <f t="shared" si="72"/>
        <v/>
      </c>
      <c r="Z285" s="2" t="str">
        <f t="shared" si="72"/>
        <v/>
      </c>
      <c r="AA285" s="2" t="str">
        <f t="shared" si="72"/>
        <v/>
      </c>
      <c r="AB285" s="2" t="str">
        <f t="shared" si="72"/>
        <v/>
      </c>
      <c r="AC285" s="2" t="str">
        <f t="shared" si="69"/>
        <v/>
      </c>
      <c r="AD285" s="37">
        <v>9.7219999999998395E-4</v>
      </c>
      <c r="AE285" s="1" t="str">
        <f t="shared" si="70"/>
        <v/>
      </c>
      <c r="AF285" s="1" t="str">
        <f t="shared" si="71"/>
        <v/>
      </c>
    </row>
    <row r="286" spans="2:32" ht="24.95" customHeight="1" x14ac:dyDescent="0.25">
      <c r="B286" s="10" t="str">
        <f>IF(cad_pro!C288="","",cad_pro!C288)</f>
        <v/>
      </c>
      <c r="C286" s="11" t="str">
        <f>IF(B286="","",IFERROR(SUM(cad_cf!$D$7:$D$26)/SUM(cad_pro!$D$9:$D$508),0))</f>
        <v/>
      </c>
      <c r="D286" s="11" t="str">
        <f>IF(B286="","",IFERROR(VLOOKUP(B286,cad_pro!$C$9:$E$508,3,FALSE),0))</f>
        <v/>
      </c>
      <c r="E286" s="11" t="str">
        <f t="shared" si="61"/>
        <v/>
      </c>
      <c r="F286" s="108"/>
      <c r="G286" s="11" t="str">
        <f t="shared" si="62"/>
        <v/>
      </c>
      <c r="H286" s="11" t="str">
        <f t="shared" si="63"/>
        <v/>
      </c>
      <c r="I286" s="11" t="str">
        <f t="shared" si="64"/>
        <v/>
      </c>
      <c r="J286" s="11" t="str">
        <f t="shared" si="65"/>
        <v/>
      </c>
      <c r="K286" s="11" t="str">
        <f t="shared" si="66"/>
        <v/>
      </c>
      <c r="L286" s="33" t="str">
        <f t="shared" si="67"/>
        <v/>
      </c>
      <c r="M286" s="2" t="str">
        <f t="shared" si="68"/>
        <v/>
      </c>
      <c r="N286" s="2" t="str">
        <f t="shared" si="72"/>
        <v/>
      </c>
      <c r="O286" s="2" t="str">
        <f t="shared" si="72"/>
        <v/>
      </c>
      <c r="P286" s="2" t="str">
        <f t="shared" si="72"/>
        <v/>
      </c>
      <c r="Q286" s="2" t="str">
        <f t="shared" si="72"/>
        <v/>
      </c>
      <c r="R286" s="2" t="str">
        <f t="shared" si="72"/>
        <v/>
      </c>
      <c r="S286" s="2" t="str">
        <f t="shared" si="72"/>
        <v/>
      </c>
      <c r="T286" s="2" t="str">
        <f t="shared" si="72"/>
        <v/>
      </c>
      <c r="U286" s="2" t="str">
        <f t="shared" si="72"/>
        <v/>
      </c>
      <c r="V286" s="2" t="str">
        <f t="shared" si="72"/>
        <v/>
      </c>
      <c r="W286" s="2" t="str">
        <f t="shared" si="72"/>
        <v/>
      </c>
      <c r="X286" s="2" t="str">
        <f t="shared" si="72"/>
        <v/>
      </c>
      <c r="Y286" s="2" t="str">
        <f t="shared" si="72"/>
        <v/>
      </c>
      <c r="Z286" s="2" t="str">
        <f t="shared" si="72"/>
        <v/>
      </c>
      <c r="AA286" s="2" t="str">
        <f t="shared" si="72"/>
        <v/>
      </c>
      <c r="AB286" s="2" t="str">
        <f t="shared" si="72"/>
        <v/>
      </c>
      <c r="AC286" s="2" t="str">
        <f t="shared" si="69"/>
        <v/>
      </c>
      <c r="AD286" s="37">
        <v>9.72099999999984E-4</v>
      </c>
      <c r="AE286" s="1" t="str">
        <f t="shared" si="70"/>
        <v/>
      </c>
      <c r="AF286" s="1" t="str">
        <f t="shared" si="71"/>
        <v/>
      </c>
    </row>
    <row r="287" spans="2:32" ht="24.95" customHeight="1" x14ac:dyDescent="0.25">
      <c r="B287" s="10" t="str">
        <f>IF(cad_pro!C289="","",cad_pro!C289)</f>
        <v/>
      </c>
      <c r="C287" s="11" t="str">
        <f>IF(B287="","",IFERROR(SUM(cad_cf!$D$7:$D$26)/SUM(cad_pro!$D$9:$D$508),0))</f>
        <v/>
      </c>
      <c r="D287" s="11" t="str">
        <f>IF(B287="","",IFERROR(VLOOKUP(B287,cad_pro!$C$9:$E$508,3,FALSE),0))</f>
        <v/>
      </c>
      <c r="E287" s="11" t="str">
        <f t="shared" si="61"/>
        <v/>
      </c>
      <c r="F287" s="108"/>
      <c r="G287" s="11" t="str">
        <f t="shared" si="62"/>
        <v/>
      </c>
      <c r="H287" s="11" t="str">
        <f t="shared" si="63"/>
        <v/>
      </c>
      <c r="I287" s="11" t="str">
        <f t="shared" si="64"/>
        <v/>
      </c>
      <c r="J287" s="11" t="str">
        <f t="shared" si="65"/>
        <v/>
      </c>
      <c r="K287" s="11" t="str">
        <f t="shared" si="66"/>
        <v/>
      </c>
      <c r="L287" s="33" t="str">
        <f t="shared" si="67"/>
        <v/>
      </c>
      <c r="M287" s="2" t="str">
        <f t="shared" si="68"/>
        <v/>
      </c>
      <c r="N287" s="2" t="str">
        <f t="shared" si="72"/>
        <v/>
      </c>
      <c r="O287" s="2" t="str">
        <f t="shared" si="72"/>
        <v/>
      </c>
      <c r="P287" s="2" t="str">
        <f t="shared" si="72"/>
        <v/>
      </c>
      <c r="Q287" s="2" t="str">
        <f t="shared" si="72"/>
        <v/>
      </c>
      <c r="R287" s="2" t="str">
        <f t="shared" si="72"/>
        <v/>
      </c>
      <c r="S287" s="2" t="str">
        <f t="shared" si="72"/>
        <v/>
      </c>
      <c r="T287" s="2" t="str">
        <f t="shared" si="72"/>
        <v/>
      </c>
      <c r="U287" s="2" t="str">
        <f t="shared" si="72"/>
        <v/>
      </c>
      <c r="V287" s="2" t="str">
        <f t="shared" si="72"/>
        <v/>
      </c>
      <c r="W287" s="2" t="str">
        <f t="shared" si="72"/>
        <v/>
      </c>
      <c r="X287" s="2" t="str">
        <f t="shared" si="72"/>
        <v/>
      </c>
      <c r="Y287" s="2" t="str">
        <f t="shared" si="72"/>
        <v/>
      </c>
      <c r="Z287" s="2" t="str">
        <f t="shared" si="72"/>
        <v/>
      </c>
      <c r="AA287" s="2" t="str">
        <f t="shared" si="72"/>
        <v/>
      </c>
      <c r="AB287" s="2" t="str">
        <f t="shared" si="72"/>
        <v/>
      </c>
      <c r="AC287" s="2" t="str">
        <f t="shared" si="69"/>
        <v/>
      </c>
      <c r="AD287" s="37">
        <v>9.7199999999998405E-4</v>
      </c>
      <c r="AE287" s="1" t="str">
        <f t="shared" si="70"/>
        <v/>
      </c>
      <c r="AF287" s="1" t="str">
        <f t="shared" si="71"/>
        <v/>
      </c>
    </row>
    <row r="288" spans="2:32" ht="24.95" customHeight="1" x14ac:dyDescent="0.25">
      <c r="B288" s="10" t="str">
        <f>IF(cad_pro!C290="","",cad_pro!C290)</f>
        <v/>
      </c>
      <c r="C288" s="11" t="str">
        <f>IF(B288="","",IFERROR(SUM(cad_cf!$D$7:$D$26)/SUM(cad_pro!$D$9:$D$508),0))</f>
        <v/>
      </c>
      <c r="D288" s="11" t="str">
        <f>IF(B288="","",IFERROR(VLOOKUP(B288,cad_pro!$C$9:$E$508,3,FALSE),0))</f>
        <v/>
      </c>
      <c r="E288" s="11" t="str">
        <f t="shared" si="61"/>
        <v/>
      </c>
      <c r="F288" s="108"/>
      <c r="G288" s="11" t="str">
        <f t="shared" si="62"/>
        <v/>
      </c>
      <c r="H288" s="11" t="str">
        <f t="shared" si="63"/>
        <v/>
      </c>
      <c r="I288" s="11" t="str">
        <f t="shared" si="64"/>
        <v/>
      </c>
      <c r="J288" s="11" t="str">
        <f t="shared" si="65"/>
        <v/>
      </c>
      <c r="K288" s="11" t="str">
        <f t="shared" si="66"/>
        <v/>
      </c>
      <c r="L288" s="33" t="str">
        <f t="shared" si="67"/>
        <v/>
      </c>
      <c r="M288" s="2" t="str">
        <f t="shared" si="68"/>
        <v/>
      </c>
      <c r="N288" s="2" t="str">
        <f t="shared" si="72"/>
        <v/>
      </c>
      <c r="O288" s="2" t="str">
        <f t="shared" si="72"/>
        <v/>
      </c>
      <c r="P288" s="2" t="str">
        <f t="shared" si="72"/>
        <v/>
      </c>
      <c r="Q288" s="2" t="str">
        <f t="shared" si="72"/>
        <v/>
      </c>
      <c r="R288" s="2" t="str">
        <f t="shared" si="72"/>
        <v/>
      </c>
      <c r="S288" s="2" t="str">
        <f t="shared" si="72"/>
        <v/>
      </c>
      <c r="T288" s="2" t="str">
        <f t="shared" si="72"/>
        <v/>
      </c>
      <c r="U288" s="2" t="str">
        <f t="shared" si="72"/>
        <v/>
      </c>
      <c r="V288" s="2" t="str">
        <f t="shared" si="72"/>
        <v/>
      </c>
      <c r="W288" s="2" t="str">
        <f t="shared" si="72"/>
        <v/>
      </c>
      <c r="X288" s="2" t="str">
        <f t="shared" si="72"/>
        <v/>
      </c>
      <c r="Y288" s="2" t="str">
        <f t="shared" si="72"/>
        <v/>
      </c>
      <c r="Z288" s="2" t="str">
        <f t="shared" si="72"/>
        <v/>
      </c>
      <c r="AA288" s="2" t="str">
        <f t="shared" si="72"/>
        <v/>
      </c>
      <c r="AB288" s="2" t="str">
        <f t="shared" si="72"/>
        <v/>
      </c>
      <c r="AC288" s="2" t="str">
        <f t="shared" si="69"/>
        <v/>
      </c>
      <c r="AD288" s="37">
        <v>9.71899999999984E-4</v>
      </c>
      <c r="AE288" s="1" t="str">
        <f t="shared" si="70"/>
        <v/>
      </c>
      <c r="AF288" s="1" t="str">
        <f t="shared" si="71"/>
        <v/>
      </c>
    </row>
    <row r="289" spans="2:32" ht="24.95" customHeight="1" x14ac:dyDescent="0.25">
      <c r="B289" s="10" t="str">
        <f>IF(cad_pro!C291="","",cad_pro!C291)</f>
        <v/>
      </c>
      <c r="C289" s="11" t="str">
        <f>IF(B289="","",IFERROR(SUM(cad_cf!$D$7:$D$26)/SUM(cad_pro!$D$9:$D$508),0))</f>
        <v/>
      </c>
      <c r="D289" s="11" t="str">
        <f>IF(B289="","",IFERROR(VLOOKUP(B289,cad_pro!$C$9:$E$508,3,FALSE),0))</f>
        <v/>
      </c>
      <c r="E289" s="11" t="str">
        <f t="shared" si="61"/>
        <v/>
      </c>
      <c r="F289" s="108"/>
      <c r="G289" s="11" t="str">
        <f t="shared" si="62"/>
        <v/>
      </c>
      <c r="H289" s="11" t="str">
        <f t="shared" si="63"/>
        <v/>
      </c>
      <c r="I289" s="11" t="str">
        <f t="shared" si="64"/>
        <v/>
      </c>
      <c r="J289" s="11" t="str">
        <f t="shared" si="65"/>
        <v/>
      </c>
      <c r="K289" s="11" t="str">
        <f t="shared" si="66"/>
        <v/>
      </c>
      <c r="L289" s="33" t="str">
        <f t="shared" si="67"/>
        <v/>
      </c>
      <c r="M289" s="2" t="str">
        <f t="shared" si="68"/>
        <v/>
      </c>
      <c r="N289" s="2" t="str">
        <f t="shared" si="72"/>
        <v/>
      </c>
      <c r="O289" s="2" t="str">
        <f t="shared" si="72"/>
        <v/>
      </c>
      <c r="P289" s="2" t="str">
        <f t="shared" si="72"/>
        <v/>
      </c>
      <c r="Q289" s="2" t="str">
        <f t="shared" si="72"/>
        <v/>
      </c>
      <c r="R289" s="2" t="str">
        <f t="shared" si="72"/>
        <v/>
      </c>
      <c r="S289" s="2" t="str">
        <f t="shared" si="72"/>
        <v/>
      </c>
      <c r="T289" s="2" t="str">
        <f t="shared" si="72"/>
        <v/>
      </c>
      <c r="U289" s="2" t="str">
        <f t="shared" si="72"/>
        <v/>
      </c>
      <c r="V289" s="2" t="str">
        <f t="shared" si="72"/>
        <v/>
      </c>
      <c r="W289" s="2" t="str">
        <f t="shared" si="72"/>
        <v/>
      </c>
      <c r="X289" s="2" t="str">
        <f t="shared" si="72"/>
        <v/>
      </c>
      <c r="Y289" s="2" t="str">
        <f t="shared" si="72"/>
        <v/>
      </c>
      <c r="Z289" s="2" t="str">
        <f t="shared" si="72"/>
        <v/>
      </c>
      <c r="AA289" s="2" t="str">
        <f t="shared" si="72"/>
        <v/>
      </c>
      <c r="AB289" s="2" t="str">
        <f t="shared" si="72"/>
        <v/>
      </c>
      <c r="AC289" s="2" t="str">
        <f t="shared" si="69"/>
        <v/>
      </c>
      <c r="AD289" s="37">
        <v>9.7179999999998405E-4</v>
      </c>
      <c r="AE289" s="1" t="str">
        <f t="shared" si="70"/>
        <v/>
      </c>
      <c r="AF289" s="1" t="str">
        <f t="shared" si="71"/>
        <v/>
      </c>
    </row>
    <row r="290" spans="2:32" ht="24.95" customHeight="1" x14ac:dyDescent="0.25">
      <c r="B290" s="10" t="str">
        <f>IF(cad_pro!C292="","",cad_pro!C292)</f>
        <v/>
      </c>
      <c r="C290" s="11" t="str">
        <f>IF(B290="","",IFERROR(SUM(cad_cf!$D$7:$D$26)/SUM(cad_pro!$D$9:$D$508),0))</f>
        <v/>
      </c>
      <c r="D290" s="11" t="str">
        <f>IF(B290="","",IFERROR(VLOOKUP(B290,cad_pro!$C$9:$E$508,3,FALSE),0))</f>
        <v/>
      </c>
      <c r="E290" s="11" t="str">
        <f t="shared" si="61"/>
        <v/>
      </c>
      <c r="F290" s="108"/>
      <c r="G290" s="11" t="str">
        <f t="shared" si="62"/>
        <v/>
      </c>
      <c r="H290" s="11" t="str">
        <f t="shared" si="63"/>
        <v/>
      </c>
      <c r="I290" s="11" t="str">
        <f t="shared" si="64"/>
        <v/>
      </c>
      <c r="J290" s="11" t="str">
        <f t="shared" si="65"/>
        <v/>
      </c>
      <c r="K290" s="11" t="str">
        <f t="shared" si="66"/>
        <v/>
      </c>
      <c r="L290" s="33" t="str">
        <f t="shared" si="67"/>
        <v/>
      </c>
      <c r="M290" s="2" t="str">
        <f t="shared" si="68"/>
        <v/>
      </c>
      <c r="N290" s="2" t="str">
        <f t="shared" si="72"/>
        <v/>
      </c>
      <c r="O290" s="2" t="str">
        <f t="shared" si="72"/>
        <v/>
      </c>
      <c r="P290" s="2" t="str">
        <f t="shared" si="72"/>
        <v/>
      </c>
      <c r="Q290" s="2" t="str">
        <f t="shared" si="72"/>
        <v/>
      </c>
      <c r="R290" s="2" t="str">
        <f t="shared" si="72"/>
        <v/>
      </c>
      <c r="S290" s="2" t="str">
        <f t="shared" si="72"/>
        <v/>
      </c>
      <c r="T290" s="2" t="str">
        <f t="shared" si="72"/>
        <v/>
      </c>
      <c r="U290" s="2" t="str">
        <f t="shared" si="72"/>
        <v/>
      </c>
      <c r="V290" s="2" t="str">
        <f t="shared" si="72"/>
        <v/>
      </c>
      <c r="W290" s="2" t="str">
        <f t="shared" si="72"/>
        <v/>
      </c>
      <c r="X290" s="2" t="str">
        <f t="shared" si="72"/>
        <v/>
      </c>
      <c r="Y290" s="2" t="str">
        <f t="shared" si="72"/>
        <v/>
      </c>
      <c r="Z290" s="2" t="str">
        <f t="shared" si="72"/>
        <v/>
      </c>
      <c r="AA290" s="2" t="str">
        <f t="shared" si="72"/>
        <v/>
      </c>
      <c r="AB290" s="2" t="str">
        <f t="shared" si="72"/>
        <v/>
      </c>
      <c r="AC290" s="2" t="str">
        <f t="shared" si="69"/>
        <v/>
      </c>
      <c r="AD290" s="37">
        <v>9.7169999999998399E-4</v>
      </c>
      <c r="AE290" s="1" t="str">
        <f t="shared" si="70"/>
        <v/>
      </c>
      <c r="AF290" s="1" t="str">
        <f t="shared" si="71"/>
        <v/>
      </c>
    </row>
    <row r="291" spans="2:32" ht="24.95" customHeight="1" x14ac:dyDescent="0.25">
      <c r="B291" s="10" t="str">
        <f>IF(cad_pro!C293="","",cad_pro!C293)</f>
        <v/>
      </c>
      <c r="C291" s="11" t="str">
        <f>IF(B291="","",IFERROR(SUM(cad_cf!$D$7:$D$26)/SUM(cad_pro!$D$9:$D$508),0))</f>
        <v/>
      </c>
      <c r="D291" s="11" t="str">
        <f>IF(B291="","",IFERROR(VLOOKUP(B291,cad_pro!$C$9:$E$508,3,FALSE),0))</f>
        <v/>
      </c>
      <c r="E291" s="11" t="str">
        <f t="shared" si="61"/>
        <v/>
      </c>
      <c r="F291" s="108"/>
      <c r="G291" s="11" t="str">
        <f t="shared" si="62"/>
        <v/>
      </c>
      <c r="H291" s="11" t="str">
        <f t="shared" si="63"/>
        <v/>
      </c>
      <c r="I291" s="11" t="str">
        <f t="shared" si="64"/>
        <v/>
      </c>
      <c r="J291" s="11" t="str">
        <f t="shared" si="65"/>
        <v/>
      </c>
      <c r="K291" s="11" t="str">
        <f t="shared" si="66"/>
        <v/>
      </c>
      <c r="L291" s="33" t="str">
        <f t="shared" si="67"/>
        <v/>
      </c>
      <c r="M291" s="2" t="str">
        <f t="shared" si="68"/>
        <v/>
      </c>
      <c r="N291" s="2" t="str">
        <f t="shared" si="72"/>
        <v/>
      </c>
      <c r="O291" s="2" t="str">
        <f t="shared" si="72"/>
        <v/>
      </c>
      <c r="P291" s="2" t="str">
        <f t="shared" si="72"/>
        <v/>
      </c>
      <c r="Q291" s="2" t="str">
        <f t="shared" si="72"/>
        <v/>
      </c>
      <c r="R291" s="2" t="str">
        <f t="shared" si="72"/>
        <v/>
      </c>
      <c r="S291" s="2" t="str">
        <f t="shared" si="72"/>
        <v/>
      </c>
      <c r="T291" s="2" t="str">
        <f t="shared" si="72"/>
        <v/>
      </c>
      <c r="U291" s="2" t="str">
        <f t="shared" si="72"/>
        <v/>
      </c>
      <c r="V291" s="2" t="str">
        <f t="shared" si="72"/>
        <v/>
      </c>
      <c r="W291" s="2" t="str">
        <f t="shared" si="72"/>
        <v/>
      </c>
      <c r="X291" s="2" t="str">
        <f t="shared" si="72"/>
        <v/>
      </c>
      <c r="Y291" s="2" t="str">
        <f t="shared" si="72"/>
        <v/>
      </c>
      <c r="Z291" s="2" t="str">
        <f t="shared" si="72"/>
        <v/>
      </c>
      <c r="AA291" s="2" t="str">
        <f t="shared" si="72"/>
        <v/>
      </c>
      <c r="AB291" s="2" t="str">
        <f t="shared" si="72"/>
        <v/>
      </c>
      <c r="AC291" s="2" t="str">
        <f t="shared" si="69"/>
        <v/>
      </c>
      <c r="AD291" s="37">
        <v>9.7159999999998404E-4</v>
      </c>
      <c r="AE291" s="1" t="str">
        <f t="shared" si="70"/>
        <v/>
      </c>
      <c r="AF291" s="1" t="str">
        <f t="shared" si="71"/>
        <v/>
      </c>
    </row>
    <row r="292" spans="2:32" ht="24.95" customHeight="1" x14ac:dyDescent="0.25">
      <c r="B292" s="10" t="str">
        <f>IF(cad_pro!C294="","",cad_pro!C294)</f>
        <v/>
      </c>
      <c r="C292" s="11" t="str">
        <f>IF(B292="","",IFERROR(SUM(cad_cf!$D$7:$D$26)/SUM(cad_pro!$D$9:$D$508),0))</f>
        <v/>
      </c>
      <c r="D292" s="11" t="str">
        <f>IF(B292="","",IFERROR(VLOOKUP(B292,cad_pro!$C$9:$E$508,3,FALSE),0))</f>
        <v/>
      </c>
      <c r="E292" s="11" t="str">
        <f t="shared" si="61"/>
        <v/>
      </c>
      <c r="F292" s="108"/>
      <c r="G292" s="11" t="str">
        <f t="shared" si="62"/>
        <v/>
      </c>
      <c r="H292" s="11" t="str">
        <f t="shared" si="63"/>
        <v/>
      </c>
      <c r="I292" s="11" t="str">
        <f t="shared" si="64"/>
        <v/>
      </c>
      <c r="J292" s="11" t="str">
        <f t="shared" si="65"/>
        <v/>
      </c>
      <c r="K292" s="11" t="str">
        <f t="shared" si="66"/>
        <v/>
      </c>
      <c r="L292" s="33" t="str">
        <f t="shared" si="67"/>
        <v/>
      </c>
      <c r="M292" s="2" t="str">
        <f t="shared" si="68"/>
        <v/>
      </c>
      <c r="N292" s="2" t="str">
        <f t="shared" si="72"/>
        <v/>
      </c>
      <c r="O292" s="2" t="str">
        <f t="shared" si="72"/>
        <v/>
      </c>
      <c r="P292" s="2" t="str">
        <f t="shared" si="72"/>
        <v/>
      </c>
      <c r="Q292" s="2" t="str">
        <f t="shared" si="72"/>
        <v/>
      </c>
      <c r="R292" s="2" t="str">
        <f t="shared" si="72"/>
        <v/>
      </c>
      <c r="S292" s="2" t="str">
        <f t="shared" si="72"/>
        <v/>
      </c>
      <c r="T292" s="2" t="str">
        <f t="shared" si="72"/>
        <v/>
      </c>
      <c r="U292" s="2" t="str">
        <f t="shared" si="72"/>
        <v/>
      </c>
      <c r="V292" s="2" t="str">
        <f t="shared" si="72"/>
        <v/>
      </c>
      <c r="W292" s="2" t="str">
        <f t="shared" si="72"/>
        <v/>
      </c>
      <c r="X292" s="2" t="str">
        <f t="shared" si="72"/>
        <v/>
      </c>
      <c r="Y292" s="2" t="str">
        <f t="shared" si="72"/>
        <v/>
      </c>
      <c r="Z292" s="2" t="str">
        <f t="shared" si="72"/>
        <v/>
      </c>
      <c r="AA292" s="2" t="str">
        <f t="shared" si="72"/>
        <v/>
      </c>
      <c r="AB292" s="2" t="str">
        <f t="shared" si="72"/>
        <v/>
      </c>
      <c r="AC292" s="2" t="str">
        <f t="shared" si="69"/>
        <v/>
      </c>
      <c r="AD292" s="37">
        <v>9.7149999999998399E-4</v>
      </c>
      <c r="AE292" s="1" t="str">
        <f t="shared" si="70"/>
        <v/>
      </c>
      <c r="AF292" s="1" t="str">
        <f t="shared" si="71"/>
        <v/>
      </c>
    </row>
    <row r="293" spans="2:32" ht="24.95" customHeight="1" x14ac:dyDescent="0.25">
      <c r="B293" s="10" t="str">
        <f>IF(cad_pro!C295="","",cad_pro!C295)</f>
        <v/>
      </c>
      <c r="C293" s="11" t="str">
        <f>IF(B293="","",IFERROR(SUM(cad_cf!$D$7:$D$26)/SUM(cad_pro!$D$9:$D$508),0))</f>
        <v/>
      </c>
      <c r="D293" s="11" t="str">
        <f>IF(B293="","",IFERROR(VLOOKUP(B293,cad_pro!$C$9:$E$508,3,FALSE),0))</f>
        <v/>
      </c>
      <c r="E293" s="11" t="str">
        <f t="shared" si="61"/>
        <v/>
      </c>
      <c r="F293" s="108"/>
      <c r="G293" s="11" t="str">
        <f t="shared" si="62"/>
        <v/>
      </c>
      <c r="H293" s="11" t="str">
        <f t="shared" si="63"/>
        <v/>
      </c>
      <c r="I293" s="11" t="str">
        <f t="shared" si="64"/>
        <v/>
      </c>
      <c r="J293" s="11" t="str">
        <f t="shared" si="65"/>
        <v/>
      </c>
      <c r="K293" s="11" t="str">
        <f t="shared" si="66"/>
        <v/>
      </c>
      <c r="L293" s="33" t="str">
        <f t="shared" si="67"/>
        <v/>
      </c>
      <c r="M293" s="2" t="str">
        <f t="shared" si="68"/>
        <v/>
      </c>
      <c r="N293" s="2" t="str">
        <f t="shared" si="72"/>
        <v/>
      </c>
      <c r="O293" s="2" t="str">
        <f t="shared" si="72"/>
        <v/>
      </c>
      <c r="P293" s="2" t="str">
        <f t="shared" si="72"/>
        <v/>
      </c>
      <c r="Q293" s="2" t="str">
        <f t="shared" si="72"/>
        <v/>
      </c>
      <c r="R293" s="2" t="str">
        <f t="shared" si="72"/>
        <v/>
      </c>
      <c r="S293" s="2" t="str">
        <f t="shared" si="72"/>
        <v/>
      </c>
      <c r="T293" s="2" t="str">
        <f t="shared" si="72"/>
        <v/>
      </c>
      <c r="U293" s="2" t="str">
        <f t="shared" si="72"/>
        <v/>
      </c>
      <c r="V293" s="2" t="str">
        <f t="shared" si="72"/>
        <v/>
      </c>
      <c r="W293" s="2" t="str">
        <f t="shared" si="72"/>
        <v/>
      </c>
      <c r="X293" s="2" t="str">
        <f t="shared" si="72"/>
        <v/>
      </c>
      <c r="Y293" s="2" t="str">
        <f t="shared" si="72"/>
        <v/>
      </c>
      <c r="Z293" s="2" t="str">
        <f t="shared" si="72"/>
        <v/>
      </c>
      <c r="AA293" s="2" t="str">
        <f t="shared" si="72"/>
        <v/>
      </c>
      <c r="AB293" s="2" t="str">
        <f t="shared" si="72"/>
        <v/>
      </c>
      <c r="AC293" s="2" t="str">
        <f t="shared" si="69"/>
        <v/>
      </c>
      <c r="AD293" s="37">
        <v>9.7139999999998404E-4</v>
      </c>
      <c r="AE293" s="1" t="str">
        <f t="shared" si="70"/>
        <v/>
      </c>
      <c r="AF293" s="1" t="str">
        <f t="shared" si="71"/>
        <v/>
      </c>
    </row>
    <row r="294" spans="2:32" ht="24.95" customHeight="1" x14ac:dyDescent="0.25">
      <c r="B294" s="10" t="str">
        <f>IF(cad_pro!C296="","",cad_pro!C296)</f>
        <v/>
      </c>
      <c r="C294" s="11" t="str">
        <f>IF(B294="","",IFERROR(SUM(cad_cf!$D$7:$D$26)/SUM(cad_pro!$D$9:$D$508),0))</f>
        <v/>
      </c>
      <c r="D294" s="11" t="str">
        <f>IF(B294="","",IFERROR(VLOOKUP(B294,cad_pro!$C$9:$E$508,3,FALSE),0))</f>
        <v/>
      </c>
      <c r="E294" s="11" t="str">
        <f t="shared" si="61"/>
        <v/>
      </c>
      <c r="F294" s="108"/>
      <c r="G294" s="11" t="str">
        <f t="shared" si="62"/>
        <v/>
      </c>
      <c r="H294" s="11" t="str">
        <f t="shared" si="63"/>
        <v/>
      </c>
      <c r="I294" s="11" t="str">
        <f t="shared" si="64"/>
        <v/>
      </c>
      <c r="J294" s="11" t="str">
        <f t="shared" si="65"/>
        <v/>
      </c>
      <c r="K294" s="11" t="str">
        <f t="shared" si="66"/>
        <v/>
      </c>
      <c r="L294" s="33" t="str">
        <f t="shared" si="67"/>
        <v/>
      </c>
      <c r="M294" s="2" t="str">
        <f t="shared" si="68"/>
        <v/>
      </c>
      <c r="N294" s="2" t="str">
        <f t="shared" ref="N294:AB310" si="73">IF($B294="","",IFERROR($G294*N$6,0))</f>
        <v/>
      </c>
      <c r="O294" s="2" t="str">
        <f t="shared" si="73"/>
        <v/>
      </c>
      <c r="P294" s="2" t="str">
        <f t="shared" si="73"/>
        <v/>
      </c>
      <c r="Q294" s="2" t="str">
        <f t="shared" si="73"/>
        <v/>
      </c>
      <c r="R294" s="2" t="str">
        <f t="shared" si="73"/>
        <v/>
      </c>
      <c r="S294" s="2" t="str">
        <f t="shared" si="73"/>
        <v/>
      </c>
      <c r="T294" s="2" t="str">
        <f t="shared" si="73"/>
        <v/>
      </c>
      <c r="U294" s="2" t="str">
        <f t="shared" si="73"/>
        <v/>
      </c>
      <c r="V294" s="2" t="str">
        <f t="shared" si="73"/>
        <v/>
      </c>
      <c r="W294" s="2" t="str">
        <f t="shared" si="73"/>
        <v/>
      </c>
      <c r="X294" s="2" t="str">
        <f t="shared" si="73"/>
        <v/>
      </c>
      <c r="Y294" s="2" t="str">
        <f t="shared" si="73"/>
        <v/>
      </c>
      <c r="Z294" s="2" t="str">
        <f t="shared" si="73"/>
        <v/>
      </c>
      <c r="AA294" s="2" t="str">
        <f t="shared" si="73"/>
        <v/>
      </c>
      <c r="AB294" s="2" t="str">
        <f t="shared" si="73"/>
        <v/>
      </c>
      <c r="AC294" s="2" t="str">
        <f t="shared" si="69"/>
        <v/>
      </c>
      <c r="AD294" s="37">
        <v>9.7129999999998398E-4</v>
      </c>
      <c r="AE294" s="1" t="str">
        <f t="shared" si="70"/>
        <v/>
      </c>
      <c r="AF294" s="1" t="str">
        <f t="shared" si="71"/>
        <v/>
      </c>
    </row>
    <row r="295" spans="2:32" ht="24.95" customHeight="1" x14ac:dyDescent="0.25">
      <c r="B295" s="10" t="str">
        <f>IF(cad_pro!C297="","",cad_pro!C297)</f>
        <v/>
      </c>
      <c r="C295" s="11" t="str">
        <f>IF(B295="","",IFERROR(SUM(cad_cf!$D$7:$D$26)/SUM(cad_pro!$D$9:$D$508),0))</f>
        <v/>
      </c>
      <c r="D295" s="11" t="str">
        <f>IF(B295="","",IFERROR(VLOOKUP(B295,cad_pro!$C$9:$E$508,3,FALSE),0))</f>
        <v/>
      </c>
      <c r="E295" s="11" t="str">
        <f t="shared" si="61"/>
        <v/>
      </c>
      <c r="F295" s="108"/>
      <c r="G295" s="11" t="str">
        <f t="shared" si="62"/>
        <v/>
      </c>
      <c r="H295" s="11" t="str">
        <f t="shared" si="63"/>
        <v/>
      </c>
      <c r="I295" s="11" t="str">
        <f t="shared" si="64"/>
        <v/>
      </c>
      <c r="J295" s="11" t="str">
        <f t="shared" si="65"/>
        <v/>
      </c>
      <c r="K295" s="11" t="str">
        <f t="shared" si="66"/>
        <v/>
      </c>
      <c r="L295" s="33" t="str">
        <f t="shared" si="67"/>
        <v/>
      </c>
      <c r="M295" s="2" t="str">
        <f t="shared" si="68"/>
        <v/>
      </c>
      <c r="N295" s="2" t="str">
        <f t="shared" si="73"/>
        <v/>
      </c>
      <c r="O295" s="2" t="str">
        <f t="shared" si="73"/>
        <v/>
      </c>
      <c r="P295" s="2" t="str">
        <f t="shared" si="73"/>
        <v/>
      </c>
      <c r="Q295" s="2" t="str">
        <f t="shared" si="73"/>
        <v/>
      </c>
      <c r="R295" s="2" t="str">
        <f t="shared" si="73"/>
        <v/>
      </c>
      <c r="S295" s="2" t="str">
        <f t="shared" si="73"/>
        <v/>
      </c>
      <c r="T295" s="2" t="str">
        <f t="shared" si="73"/>
        <v/>
      </c>
      <c r="U295" s="2" t="str">
        <f t="shared" si="73"/>
        <v/>
      </c>
      <c r="V295" s="2" t="str">
        <f t="shared" si="73"/>
        <v/>
      </c>
      <c r="W295" s="2" t="str">
        <f t="shared" si="73"/>
        <v/>
      </c>
      <c r="X295" s="2" t="str">
        <f t="shared" si="73"/>
        <v/>
      </c>
      <c r="Y295" s="2" t="str">
        <f t="shared" si="73"/>
        <v/>
      </c>
      <c r="Z295" s="2" t="str">
        <f t="shared" si="73"/>
        <v/>
      </c>
      <c r="AA295" s="2" t="str">
        <f t="shared" si="73"/>
        <v/>
      </c>
      <c r="AB295" s="2" t="str">
        <f t="shared" si="73"/>
        <v/>
      </c>
      <c r="AC295" s="2" t="str">
        <f t="shared" si="69"/>
        <v/>
      </c>
      <c r="AD295" s="37">
        <v>9.7119999999998403E-4</v>
      </c>
      <c r="AE295" s="1" t="str">
        <f t="shared" si="70"/>
        <v/>
      </c>
      <c r="AF295" s="1" t="str">
        <f t="shared" si="71"/>
        <v/>
      </c>
    </row>
    <row r="296" spans="2:32" ht="24.95" customHeight="1" x14ac:dyDescent="0.25">
      <c r="B296" s="10" t="str">
        <f>IF(cad_pro!C298="","",cad_pro!C298)</f>
        <v/>
      </c>
      <c r="C296" s="11" t="str">
        <f>IF(B296="","",IFERROR(SUM(cad_cf!$D$7:$D$26)/SUM(cad_pro!$D$9:$D$508),0))</f>
        <v/>
      </c>
      <c r="D296" s="11" t="str">
        <f>IF(B296="","",IFERROR(VLOOKUP(B296,cad_pro!$C$9:$E$508,3,FALSE),0))</f>
        <v/>
      </c>
      <c r="E296" s="11" t="str">
        <f t="shared" si="61"/>
        <v/>
      </c>
      <c r="F296" s="108"/>
      <c r="G296" s="11" t="str">
        <f t="shared" si="62"/>
        <v/>
      </c>
      <c r="H296" s="11" t="str">
        <f t="shared" si="63"/>
        <v/>
      </c>
      <c r="I296" s="11" t="str">
        <f t="shared" si="64"/>
        <v/>
      </c>
      <c r="J296" s="11" t="str">
        <f t="shared" si="65"/>
        <v/>
      </c>
      <c r="K296" s="11" t="str">
        <f t="shared" si="66"/>
        <v/>
      </c>
      <c r="L296" s="33" t="str">
        <f t="shared" si="67"/>
        <v/>
      </c>
      <c r="M296" s="2" t="str">
        <f t="shared" si="68"/>
        <v/>
      </c>
      <c r="N296" s="2" t="str">
        <f t="shared" si="73"/>
        <v/>
      </c>
      <c r="O296" s="2" t="str">
        <f t="shared" si="73"/>
        <v/>
      </c>
      <c r="P296" s="2" t="str">
        <f t="shared" si="73"/>
        <v/>
      </c>
      <c r="Q296" s="2" t="str">
        <f t="shared" si="73"/>
        <v/>
      </c>
      <c r="R296" s="2" t="str">
        <f t="shared" si="73"/>
        <v/>
      </c>
      <c r="S296" s="2" t="str">
        <f t="shared" si="73"/>
        <v/>
      </c>
      <c r="T296" s="2" t="str">
        <f t="shared" si="73"/>
        <v/>
      </c>
      <c r="U296" s="2" t="str">
        <f t="shared" si="73"/>
        <v/>
      </c>
      <c r="V296" s="2" t="str">
        <f t="shared" si="73"/>
        <v/>
      </c>
      <c r="W296" s="2" t="str">
        <f t="shared" si="73"/>
        <v/>
      </c>
      <c r="X296" s="2" t="str">
        <f t="shared" si="73"/>
        <v/>
      </c>
      <c r="Y296" s="2" t="str">
        <f t="shared" si="73"/>
        <v/>
      </c>
      <c r="Z296" s="2" t="str">
        <f t="shared" si="73"/>
        <v/>
      </c>
      <c r="AA296" s="2" t="str">
        <f t="shared" si="73"/>
        <v/>
      </c>
      <c r="AB296" s="2" t="str">
        <f t="shared" si="73"/>
        <v/>
      </c>
      <c r="AC296" s="2" t="str">
        <f t="shared" si="69"/>
        <v/>
      </c>
      <c r="AD296" s="37">
        <v>9.7109999999998398E-4</v>
      </c>
      <c r="AE296" s="1" t="str">
        <f t="shared" si="70"/>
        <v/>
      </c>
      <c r="AF296" s="1" t="str">
        <f t="shared" si="71"/>
        <v/>
      </c>
    </row>
    <row r="297" spans="2:32" ht="24.95" customHeight="1" x14ac:dyDescent="0.25">
      <c r="B297" s="10" t="str">
        <f>IF(cad_pro!C299="","",cad_pro!C299)</f>
        <v/>
      </c>
      <c r="C297" s="11" t="str">
        <f>IF(B297="","",IFERROR(SUM(cad_cf!$D$7:$D$26)/SUM(cad_pro!$D$9:$D$508),0))</f>
        <v/>
      </c>
      <c r="D297" s="11" t="str">
        <f>IF(B297="","",IFERROR(VLOOKUP(B297,cad_pro!$C$9:$E$508,3,FALSE),0))</f>
        <v/>
      </c>
      <c r="E297" s="11" t="str">
        <f t="shared" si="61"/>
        <v/>
      </c>
      <c r="F297" s="108"/>
      <c r="G297" s="11" t="str">
        <f t="shared" si="62"/>
        <v/>
      </c>
      <c r="H297" s="11" t="str">
        <f t="shared" si="63"/>
        <v/>
      </c>
      <c r="I297" s="11" t="str">
        <f t="shared" si="64"/>
        <v/>
      </c>
      <c r="J297" s="11" t="str">
        <f t="shared" si="65"/>
        <v/>
      </c>
      <c r="K297" s="11" t="str">
        <f t="shared" si="66"/>
        <v/>
      </c>
      <c r="L297" s="33" t="str">
        <f t="shared" si="67"/>
        <v/>
      </c>
      <c r="M297" s="2" t="str">
        <f t="shared" si="68"/>
        <v/>
      </c>
      <c r="N297" s="2" t="str">
        <f t="shared" si="73"/>
        <v/>
      </c>
      <c r="O297" s="2" t="str">
        <f t="shared" si="73"/>
        <v/>
      </c>
      <c r="P297" s="2" t="str">
        <f t="shared" si="73"/>
        <v/>
      </c>
      <c r="Q297" s="2" t="str">
        <f t="shared" si="73"/>
        <v/>
      </c>
      <c r="R297" s="2" t="str">
        <f t="shared" si="73"/>
        <v/>
      </c>
      <c r="S297" s="2" t="str">
        <f t="shared" si="73"/>
        <v/>
      </c>
      <c r="T297" s="2" t="str">
        <f t="shared" si="73"/>
        <v/>
      </c>
      <c r="U297" s="2" t="str">
        <f t="shared" si="73"/>
        <v/>
      </c>
      <c r="V297" s="2" t="str">
        <f t="shared" si="73"/>
        <v/>
      </c>
      <c r="W297" s="2" t="str">
        <f t="shared" si="73"/>
        <v/>
      </c>
      <c r="X297" s="2" t="str">
        <f t="shared" si="73"/>
        <v/>
      </c>
      <c r="Y297" s="2" t="str">
        <f t="shared" si="73"/>
        <v/>
      </c>
      <c r="Z297" s="2" t="str">
        <f t="shared" si="73"/>
        <v/>
      </c>
      <c r="AA297" s="2" t="str">
        <f t="shared" si="73"/>
        <v/>
      </c>
      <c r="AB297" s="2" t="str">
        <f t="shared" si="73"/>
        <v/>
      </c>
      <c r="AC297" s="2" t="str">
        <f t="shared" si="69"/>
        <v/>
      </c>
      <c r="AD297" s="37">
        <v>9.7099999999998403E-4</v>
      </c>
      <c r="AE297" s="1" t="str">
        <f t="shared" si="70"/>
        <v/>
      </c>
      <c r="AF297" s="1" t="str">
        <f t="shared" si="71"/>
        <v/>
      </c>
    </row>
    <row r="298" spans="2:32" ht="24.95" customHeight="1" x14ac:dyDescent="0.25">
      <c r="B298" s="10" t="str">
        <f>IF(cad_pro!C300="","",cad_pro!C300)</f>
        <v/>
      </c>
      <c r="C298" s="11" t="str">
        <f>IF(B298="","",IFERROR(SUM(cad_cf!$D$7:$D$26)/SUM(cad_pro!$D$9:$D$508),0))</f>
        <v/>
      </c>
      <c r="D298" s="11" t="str">
        <f>IF(B298="","",IFERROR(VLOOKUP(B298,cad_pro!$C$9:$E$508,3,FALSE),0))</f>
        <v/>
      </c>
      <c r="E298" s="11" t="str">
        <f t="shared" si="61"/>
        <v/>
      </c>
      <c r="F298" s="108"/>
      <c r="G298" s="11" t="str">
        <f t="shared" si="62"/>
        <v/>
      </c>
      <c r="H298" s="11" t="str">
        <f t="shared" si="63"/>
        <v/>
      </c>
      <c r="I298" s="11" t="str">
        <f t="shared" si="64"/>
        <v/>
      </c>
      <c r="J298" s="11" t="str">
        <f t="shared" si="65"/>
        <v/>
      </c>
      <c r="K298" s="11" t="str">
        <f t="shared" si="66"/>
        <v/>
      </c>
      <c r="L298" s="33" t="str">
        <f t="shared" si="67"/>
        <v/>
      </c>
      <c r="M298" s="2" t="str">
        <f t="shared" si="68"/>
        <v/>
      </c>
      <c r="N298" s="2" t="str">
        <f t="shared" si="73"/>
        <v/>
      </c>
      <c r="O298" s="2" t="str">
        <f t="shared" si="73"/>
        <v/>
      </c>
      <c r="P298" s="2" t="str">
        <f t="shared" si="73"/>
        <v/>
      </c>
      <c r="Q298" s="2" t="str">
        <f t="shared" si="73"/>
        <v/>
      </c>
      <c r="R298" s="2" t="str">
        <f t="shared" si="73"/>
        <v/>
      </c>
      <c r="S298" s="2" t="str">
        <f t="shared" si="73"/>
        <v/>
      </c>
      <c r="T298" s="2" t="str">
        <f t="shared" si="73"/>
        <v/>
      </c>
      <c r="U298" s="2" t="str">
        <f t="shared" si="73"/>
        <v/>
      </c>
      <c r="V298" s="2" t="str">
        <f t="shared" si="73"/>
        <v/>
      </c>
      <c r="W298" s="2" t="str">
        <f t="shared" si="73"/>
        <v/>
      </c>
      <c r="X298" s="2" t="str">
        <f t="shared" si="73"/>
        <v/>
      </c>
      <c r="Y298" s="2" t="str">
        <f t="shared" si="73"/>
        <v/>
      </c>
      <c r="Z298" s="2" t="str">
        <f t="shared" si="73"/>
        <v/>
      </c>
      <c r="AA298" s="2" t="str">
        <f t="shared" si="73"/>
        <v/>
      </c>
      <c r="AB298" s="2" t="str">
        <f t="shared" si="73"/>
        <v/>
      </c>
      <c r="AC298" s="2" t="str">
        <f t="shared" si="69"/>
        <v/>
      </c>
      <c r="AD298" s="37">
        <v>9.7089999999998397E-4</v>
      </c>
      <c r="AE298" s="1" t="str">
        <f t="shared" si="70"/>
        <v/>
      </c>
      <c r="AF298" s="1" t="str">
        <f t="shared" si="71"/>
        <v/>
      </c>
    </row>
    <row r="299" spans="2:32" ht="24.95" customHeight="1" x14ac:dyDescent="0.25">
      <c r="B299" s="10" t="str">
        <f>IF(cad_pro!C301="","",cad_pro!C301)</f>
        <v/>
      </c>
      <c r="C299" s="11" t="str">
        <f>IF(B299="","",IFERROR(SUM(cad_cf!$D$7:$D$26)/SUM(cad_pro!$D$9:$D$508),0))</f>
        <v/>
      </c>
      <c r="D299" s="11" t="str">
        <f>IF(B299="","",IFERROR(VLOOKUP(B299,cad_pro!$C$9:$E$508,3,FALSE),0))</f>
        <v/>
      </c>
      <c r="E299" s="11" t="str">
        <f t="shared" si="61"/>
        <v/>
      </c>
      <c r="F299" s="108"/>
      <c r="G299" s="11" t="str">
        <f t="shared" si="62"/>
        <v/>
      </c>
      <c r="H299" s="11" t="str">
        <f t="shared" si="63"/>
        <v/>
      </c>
      <c r="I299" s="11" t="str">
        <f t="shared" si="64"/>
        <v/>
      </c>
      <c r="J299" s="11" t="str">
        <f t="shared" si="65"/>
        <v/>
      </c>
      <c r="K299" s="11" t="str">
        <f t="shared" si="66"/>
        <v/>
      </c>
      <c r="L299" s="33" t="str">
        <f t="shared" si="67"/>
        <v/>
      </c>
      <c r="M299" s="2" t="str">
        <f t="shared" si="68"/>
        <v/>
      </c>
      <c r="N299" s="2" t="str">
        <f t="shared" si="73"/>
        <v/>
      </c>
      <c r="O299" s="2" t="str">
        <f t="shared" si="73"/>
        <v/>
      </c>
      <c r="P299" s="2" t="str">
        <f t="shared" si="73"/>
        <v/>
      </c>
      <c r="Q299" s="2" t="str">
        <f t="shared" si="73"/>
        <v/>
      </c>
      <c r="R299" s="2" t="str">
        <f t="shared" si="73"/>
        <v/>
      </c>
      <c r="S299" s="2" t="str">
        <f t="shared" si="73"/>
        <v/>
      </c>
      <c r="T299" s="2" t="str">
        <f t="shared" si="73"/>
        <v/>
      </c>
      <c r="U299" s="2" t="str">
        <f t="shared" si="73"/>
        <v/>
      </c>
      <c r="V299" s="2" t="str">
        <f t="shared" si="73"/>
        <v/>
      </c>
      <c r="W299" s="2" t="str">
        <f t="shared" si="73"/>
        <v/>
      </c>
      <c r="X299" s="2" t="str">
        <f t="shared" si="73"/>
        <v/>
      </c>
      <c r="Y299" s="2" t="str">
        <f t="shared" si="73"/>
        <v/>
      </c>
      <c r="Z299" s="2" t="str">
        <f t="shared" si="73"/>
        <v/>
      </c>
      <c r="AA299" s="2" t="str">
        <f t="shared" si="73"/>
        <v/>
      </c>
      <c r="AB299" s="2" t="str">
        <f t="shared" si="73"/>
        <v/>
      </c>
      <c r="AC299" s="2" t="str">
        <f t="shared" si="69"/>
        <v/>
      </c>
      <c r="AD299" s="37">
        <v>9.7079999999998305E-4</v>
      </c>
      <c r="AE299" s="1" t="str">
        <f t="shared" si="70"/>
        <v/>
      </c>
      <c r="AF299" s="1" t="str">
        <f t="shared" si="71"/>
        <v/>
      </c>
    </row>
    <row r="300" spans="2:32" ht="24.95" customHeight="1" x14ac:dyDescent="0.25">
      <c r="B300" s="10" t="str">
        <f>IF(cad_pro!C302="","",cad_pro!C302)</f>
        <v/>
      </c>
      <c r="C300" s="11" t="str">
        <f>IF(B300="","",IFERROR(SUM(cad_cf!$D$7:$D$26)/SUM(cad_pro!$D$9:$D$508),0))</f>
        <v/>
      </c>
      <c r="D300" s="11" t="str">
        <f>IF(B300="","",IFERROR(VLOOKUP(B300,cad_pro!$C$9:$E$508,3,FALSE),0))</f>
        <v/>
      </c>
      <c r="E300" s="11" t="str">
        <f t="shared" si="61"/>
        <v/>
      </c>
      <c r="F300" s="108"/>
      <c r="G300" s="11" t="str">
        <f t="shared" si="62"/>
        <v/>
      </c>
      <c r="H300" s="11" t="str">
        <f t="shared" si="63"/>
        <v/>
      </c>
      <c r="I300" s="11" t="str">
        <f t="shared" si="64"/>
        <v/>
      </c>
      <c r="J300" s="11" t="str">
        <f t="shared" si="65"/>
        <v/>
      </c>
      <c r="K300" s="11" t="str">
        <f t="shared" si="66"/>
        <v/>
      </c>
      <c r="L300" s="33" t="str">
        <f t="shared" si="67"/>
        <v/>
      </c>
      <c r="M300" s="2" t="str">
        <f t="shared" si="68"/>
        <v/>
      </c>
      <c r="N300" s="2" t="str">
        <f t="shared" si="73"/>
        <v/>
      </c>
      <c r="O300" s="2" t="str">
        <f t="shared" si="73"/>
        <v/>
      </c>
      <c r="P300" s="2" t="str">
        <f t="shared" si="73"/>
        <v/>
      </c>
      <c r="Q300" s="2" t="str">
        <f t="shared" si="73"/>
        <v/>
      </c>
      <c r="R300" s="2" t="str">
        <f t="shared" si="73"/>
        <v/>
      </c>
      <c r="S300" s="2" t="str">
        <f t="shared" si="73"/>
        <v/>
      </c>
      <c r="T300" s="2" t="str">
        <f t="shared" si="73"/>
        <v/>
      </c>
      <c r="U300" s="2" t="str">
        <f t="shared" si="73"/>
        <v/>
      </c>
      <c r="V300" s="2" t="str">
        <f t="shared" si="73"/>
        <v/>
      </c>
      <c r="W300" s="2" t="str">
        <f t="shared" si="73"/>
        <v/>
      </c>
      <c r="X300" s="2" t="str">
        <f t="shared" si="73"/>
        <v/>
      </c>
      <c r="Y300" s="2" t="str">
        <f t="shared" si="73"/>
        <v/>
      </c>
      <c r="Z300" s="2" t="str">
        <f t="shared" si="73"/>
        <v/>
      </c>
      <c r="AA300" s="2" t="str">
        <f t="shared" si="73"/>
        <v/>
      </c>
      <c r="AB300" s="2" t="str">
        <f t="shared" si="73"/>
        <v/>
      </c>
      <c r="AC300" s="2" t="str">
        <f t="shared" si="69"/>
        <v/>
      </c>
      <c r="AD300" s="37">
        <v>9.7069999999998299E-4</v>
      </c>
      <c r="AE300" s="1" t="str">
        <f t="shared" si="70"/>
        <v/>
      </c>
      <c r="AF300" s="1" t="str">
        <f t="shared" si="71"/>
        <v/>
      </c>
    </row>
    <row r="301" spans="2:32" ht="24.95" customHeight="1" x14ac:dyDescent="0.25">
      <c r="B301" s="10" t="str">
        <f>IF(cad_pro!C303="","",cad_pro!C303)</f>
        <v/>
      </c>
      <c r="C301" s="11" t="str">
        <f>IF(B301="","",IFERROR(SUM(cad_cf!$D$7:$D$26)/SUM(cad_pro!$D$9:$D$508),0))</f>
        <v/>
      </c>
      <c r="D301" s="11" t="str">
        <f>IF(B301="","",IFERROR(VLOOKUP(B301,cad_pro!$C$9:$E$508,3,FALSE),0))</f>
        <v/>
      </c>
      <c r="E301" s="11" t="str">
        <f t="shared" si="61"/>
        <v/>
      </c>
      <c r="F301" s="108"/>
      <c r="G301" s="11" t="str">
        <f t="shared" si="62"/>
        <v/>
      </c>
      <c r="H301" s="11" t="str">
        <f t="shared" si="63"/>
        <v/>
      </c>
      <c r="I301" s="11" t="str">
        <f t="shared" si="64"/>
        <v/>
      </c>
      <c r="J301" s="11" t="str">
        <f t="shared" si="65"/>
        <v/>
      </c>
      <c r="K301" s="11" t="str">
        <f t="shared" si="66"/>
        <v/>
      </c>
      <c r="L301" s="33" t="str">
        <f t="shared" si="67"/>
        <v/>
      </c>
      <c r="M301" s="2" t="str">
        <f t="shared" si="68"/>
        <v/>
      </c>
      <c r="N301" s="2" t="str">
        <f t="shared" si="73"/>
        <v/>
      </c>
      <c r="O301" s="2" t="str">
        <f t="shared" si="73"/>
        <v/>
      </c>
      <c r="P301" s="2" t="str">
        <f t="shared" si="73"/>
        <v/>
      </c>
      <c r="Q301" s="2" t="str">
        <f t="shared" si="73"/>
        <v/>
      </c>
      <c r="R301" s="2" t="str">
        <f t="shared" si="73"/>
        <v/>
      </c>
      <c r="S301" s="2" t="str">
        <f t="shared" si="73"/>
        <v/>
      </c>
      <c r="T301" s="2" t="str">
        <f t="shared" si="73"/>
        <v/>
      </c>
      <c r="U301" s="2" t="str">
        <f t="shared" si="73"/>
        <v/>
      </c>
      <c r="V301" s="2" t="str">
        <f t="shared" si="73"/>
        <v/>
      </c>
      <c r="W301" s="2" t="str">
        <f t="shared" si="73"/>
        <v/>
      </c>
      <c r="X301" s="2" t="str">
        <f t="shared" si="73"/>
        <v/>
      </c>
      <c r="Y301" s="2" t="str">
        <f t="shared" si="73"/>
        <v/>
      </c>
      <c r="Z301" s="2" t="str">
        <f t="shared" si="73"/>
        <v/>
      </c>
      <c r="AA301" s="2" t="str">
        <f t="shared" si="73"/>
        <v/>
      </c>
      <c r="AB301" s="2" t="str">
        <f t="shared" si="73"/>
        <v/>
      </c>
      <c r="AC301" s="2" t="str">
        <f t="shared" si="69"/>
        <v/>
      </c>
      <c r="AD301" s="37">
        <v>9.7059999999998304E-4</v>
      </c>
      <c r="AE301" s="1" t="str">
        <f t="shared" si="70"/>
        <v/>
      </c>
      <c r="AF301" s="1" t="str">
        <f t="shared" si="71"/>
        <v/>
      </c>
    </row>
    <row r="302" spans="2:32" ht="24.95" customHeight="1" x14ac:dyDescent="0.25">
      <c r="B302" s="10" t="str">
        <f>IF(cad_pro!C304="","",cad_pro!C304)</f>
        <v/>
      </c>
      <c r="C302" s="11" t="str">
        <f>IF(B302="","",IFERROR(SUM(cad_cf!$D$7:$D$26)/SUM(cad_pro!$D$9:$D$508),0))</f>
        <v/>
      </c>
      <c r="D302" s="11" t="str">
        <f>IF(B302="","",IFERROR(VLOOKUP(B302,cad_pro!$C$9:$E$508,3,FALSE),0))</f>
        <v/>
      </c>
      <c r="E302" s="11" t="str">
        <f t="shared" si="61"/>
        <v/>
      </c>
      <c r="F302" s="108"/>
      <c r="G302" s="11" t="str">
        <f t="shared" si="62"/>
        <v/>
      </c>
      <c r="H302" s="11" t="str">
        <f t="shared" si="63"/>
        <v/>
      </c>
      <c r="I302" s="11" t="str">
        <f t="shared" si="64"/>
        <v/>
      </c>
      <c r="J302" s="11" t="str">
        <f t="shared" si="65"/>
        <v/>
      </c>
      <c r="K302" s="11" t="str">
        <f t="shared" si="66"/>
        <v/>
      </c>
      <c r="L302" s="33" t="str">
        <f t="shared" si="67"/>
        <v/>
      </c>
      <c r="M302" s="2" t="str">
        <f t="shared" si="68"/>
        <v/>
      </c>
      <c r="N302" s="2" t="str">
        <f t="shared" si="73"/>
        <v/>
      </c>
      <c r="O302" s="2" t="str">
        <f t="shared" si="73"/>
        <v/>
      </c>
      <c r="P302" s="2" t="str">
        <f t="shared" si="73"/>
        <v/>
      </c>
      <c r="Q302" s="2" t="str">
        <f t="shared" si="73"/>
        <v/>
      </c>
      <c r="R302" s="2" t="str">
        <f t="shared" si="73"/>
        <v/>
      </c>
      <c r="S302" s="2" t="str">
        <f t="shared" si="73"/>
        <v/>
      </c>
      <c r="T302" s="2" t="str">
        <f t="shared" si="73"/>
        <v/>
      </c>
      <c r="U302" s="2" t="str">
        <f t="shared" si="73"/>
        <v/>
      </c>
      <c r="V302" s="2" t="str">
        <f t="shared" si="73"/>
        <v/>
      </c>
      <c r="W302" s="2" t="str">
        <f t="shared" si="73"/>
        <v/>
      </c>
      <c r="X302" s="2" t="str">
        <f t="shared" si="73"/>
        <v/>
      </c>
      <c r="Y302" s="2" t="str">
        <f t="shared" si="73"/>
        <v/>
      </c>
      <c r="Z302" s="2" t="str">
        <f t="shared" si="73"/>
        <v/>
      </c>
      <c r="AA302" s="2" t="str">
        <f t="shared" si="73"/>
        <v/>
      </c>
      <c r="AB302" s="2" t="str">
        <f t="shared" si="73"/>
        <v/>
      </c>
      <c r="AC302" s="2" t="str">
        <f t="shared" si="69"/>
        <v/>
      </c>
      <c r="AD302" s="37">
        <v>9.7049999999998299E-4</v>
      </c>
      <c r="AE302" s="1" t="str">
        <f t="shared" si="70"/>
        <v/>
      </c>
      <c r="AF302" s="1" t="str">
        <f t="shared" si="71"/>
        <v/>
      </c>
    </row>
    <row r="303" spans="2:32" ht="24.95" customHeight="1" x14ac:dyDescent="0.25">
      <c r="B303" s="10" t="str">
        <f>IF(cad_pro!C305="","",cad_pro!C305)</f>
        <v/>
      </c>
      <c r="C303" s="11" t="str">
        <f>IF(B303="","",IFERROR(SUM(cad_cf!$D$7:$D$26)/SUM(cad_pro!$D$9:$D$508),0))</f>
        <v/>
      </c>
      <c r="D303" s="11" t="str">
        <f>IF(B303="","",IFERROR(VLOOKUP(B303,cad_pro!$C$9:$E$508,3,FALSE),0))</f>
        <v/>
      </c>
      <c r="E303" s="11" t="str">
        <f t="shared" si="61"/>
        <v/>
      </c>
      <c r="F303" s="108"/>
      <c r="G303" s="11" t="str">
        <f t="shared" si="62"/>
        <v/>
      </c>
      <c r="H303" s="11" t="str">
        <f t="shared" si="63"/>
        <v/>
      </c>
      <c r="I303" s="11" t="str">
        <f t="shared" si="64"/>
        <v/>
      </c>
      <c r="J303" s="11" t="str">
        <f t="shared" si="65"/>
        <v/>
      </c>
      <c r="K303" s="11" t="str">
        <f t="shared" si="66"/>
        <v/>
      </c>
      <c r="L303" s="33" t="str">
        <f t="shared" si="67"/>
        <v/>
      </c>
      <c r="M303" s="2" t="str">
        <f t="shared" si="68"/>
        <v/>
      </c>
      <c r="N303" s="2" t="str">
        <f t="shared" si="73"/>
        <v/>
      </c>
      <c r="O303" s="2" t="str">
        <f t="shared" si="73"/>
        <v/>
      </c>
      <c r="P303" s="2" t="str">
        <f t="shared" si="73"/>
        <v/>
      </c>
      <c r="Q303" s="2" t="str">
        <f t="shared" si="73"/>
        <v/>
      </c>
      <c r="R303" s="2" t="str">
        <f t="shared" si="73"/>
        <v/>
      </c>
      <c r="S303" s="2" t="str">
        <f t="shared" si="73"/>
        <v/>
      </c>
      <c r="T303" s="2" t="str">
        <f t="shared" si="73"/>
        <v/>
      </c>
      <c r="U303" s="2" t="str">
        <f t="shared" si="73"/>
        <v/>
      </c>
      <c r="V303" s="2" t="str">
        <f t="shared" si="73"/>
        <v/>
      </c>
      <c r="W303" s="2" t="str">
        <f t="shared" si="73"/>
        <v/>
      </c>
      <c r="X303" s="2" t="str">
        <f t="shared" si="73"/>
        <v/>
      </c>
      <c r="Y303" s="2" t="str">
        <f t="shared" si="73"/>
        <v/>
      </c>
      <c r="Z303" s="2" t="str">
        <f t="shared" si="73"/>
        <v/>
      </c>
      <c r="AA303" s="2" t="str">
        <f t="shared" si="73"/>
        <v/>
      </c>
      <c r="AB303" s="2" t="str">
        <f t="shared" si="73"/>
        <v/>
      </c>
      <c r="AC303" s="2" t="str">
        <f t="shared" si="69"/>
        <v/>
      </c>
      <c r="AD303" s="37">
        <v>9.7039999999998304E-4</v>
      </c>
      <c r="AE303" s="1" t="str">
        <f t="shared" si="70"/>
        <v/>
      </c>
      <c r="AF303" s="1" t="str">
        <f t="shared" si="71"/>
        <v/>
      </c>
    </row>
    <row r="304" spans="2:32" ht="24.95" customHeight="1" x14ac:dyDescent="0.25">
      <c r="B304" s="10" t="str">
        <f>IF(cad_pro!C306="","",cad_pro!C306)</f>
        <v/>
      </c>
      <c r="C304" s="11" t="str">
        <f>IF(B304="","",IFERROR(SUM(cad_cf!$D$7:$D$26)/SUM(cad_pro!$D$9:$D$508),0))</f>
        <v/>
      </c>
      <c r="D304" s="11" t="str">
        <f>IF(B304="","",IFERROR(VLOOKUP(B304,cad_pro!$C$9:$E$508,3,FALSE),0))</f>
        <v/>
      </c>
      <c r="E304" s="11" t="str">
        <f t="shared" si="61"/>
        <v/>
      </c>
      <c r="F304" s="108"/>
      <c r="G304" s="11" t="str">
        <f t="shared" si="62"/>
        <v/>
      </c>
      <c r="H304" s="11" t="str">
        <f t="shared" si="63"/>
        <v/>
      </c>
      <c r="I304" s="11" t="str">
        <f t="shared" si="64"/>
        <v/>
      </c>
      <c r="J304" s="11" t="str">
        <f t="shared" si="65"/>
        <v/>
      </c>
      <c r="K304" s="11" t="str">
        <f t="shared" si="66"/>
        <v/>
      </c>
      <c r="L304" s="33" t="str">
        <f t="shared" si="67"/>
        <v/>
      </c>
      <c r="M304" s="2" t="str">
        <f t="shared" si="68"/>
        <v/>
      </c>
      <c r="N304" s="2" t="str">
        <f t="shared" si="73"/>
        <v/>
      </c>
      <c r="O304" s="2" t="str">
        <f t="shared" si="73"/>
        <v/>
      </c>
      <c r="P304" s="2" t="str">
        <f t="shared" si="73"/>
        <v/>
      </c>
      <c r="Q304" s="2" t="str">
        <f t="shared" si="73"/>
        <v/>
      </c>
      <c r="R304" s="2" t="str">
        <f t="shared" si="73"/>
        <v/>
      </c>
      <c r="S304" s="2" t="str">
        <f t="shared" si="73"/>
        <v/>
      </c>
      <c r="T304" s="2" t="str">
        <f t="shared" si="73"/>
        <v/>
      </c>
      <c r="U304" s="2" t="str">
        <f t="shared" si="73"/>
        <v/>
      </c>
      <c r="V304" s="2" t="str">
        <f t="shared" si="73"/>
        <v/>
      </c>
      <c r="W304" s="2" t="str">
        <f t="shared" si="73"/>
        <v/>
      </c>
      <c r="X304" s="2" t="str">
        <f t="shared" si="73"/>
        <v/>
      </c>
      <c r="Y304" s="2" t="str">
        <f t="shared" si="73"/>
        <v/>
      </c>
      <c r="Z304" s="2" t="str">
        <f t="shared" si="73"/>
        <v/>
      </c>
      <c r="AA304" s="2" t="str">
        <f t="shared" si="73"/>
        <v/>
      </c>
      <c r="AB304" s="2" t="str">
        <f t="shared" si="73"/>
        <v/>
      </c>
      <c r="AC304" s="2" t="str">
        <f t="shared" si="69"/>
        <v/>
      </c>
      <c r="AD304" s="37">
        <v>9.7029999999998298E-4</v>
      </c>
      <c r="AE304" s="1" t="str">
        <f t="shared" si="70"/>
        <v/>
      </c>
      <c r="AF304" s="1" t="str">
        <f t="shared" si="71"/>
        <v/>
      </c>
    </row>
    <row r="305" spans="2:32" ht="24.95" customHeight="1" x14ac:dyDescent="0.25">
      <c r="B305" s="10" t="str">
        <f>IF(cad_pro!C307="","",cad_pro!C307)</f>
        <v/>
      </c>
      <c r="C305" s="11" t="str">
        <f>IF(B305="","",IFERROR(SUM(cad_cf!$D$7:$D$26)/SUM(cad_pro!$D$9:$D$508),0))</f>
        <v/>
      </c>
      <c r="D305" s="11" t="str">
        <f>IF(B305="","",IFERROR(VLOOKUP(B305,cad_pro!$C$9:$E$508,3,FALSE),0))</f>
        <v/>
      </c>
      <c r="E305" s="11" t="str">
        <f t="shared" si="61"/>
        <v/>
      </c>
      <c r="F305" s="108"/>
      <c r="G305" s="11" t="str">
        <f t="shared" si="62"/>
        <v/>
      </c>
      <c r="H305" s="11" t="str">
        <f t="shared" si="63"/>
        <v/>
      </c>
      <c r="I305" s="11" t="str">
        <f t="shared" si="64"/>
        <v/>
      </c>
      <c r="J305" s="11" t="str">
        <f t="shared" si="65"/>
        <v/>
      </c>
      <c r="K305" s="11" t="str">
        <f t="shared" si="66"/>
        <v/>
      </c>
      <c r="L305" s="33" t="str">
        <f t="shared" si="67"/>
        <v/>
      </c>
      <c r="M305" s="2" t="str">
        <f t="shared" si="68"/>
        <v/>
      </c>
      <c r="N305" s="2" t="str">
        <f t="shared" si="73"/>
        <v/>
      </c>
      <c r="O305" s="2" t="str">
        <f t="shared" si="73"/>
        <v/>
      </c>
      <c r="P305" s="2" t="str">
        <f t="shared" si="73"/>
        <v/>
      </c>
      <c r="Q305" s="2" t="str">
        <f t="shared" si="73"/>
        <v/>
      </c>
      <c r="R305" s="2" t="str">
        <f t="shared" si="73"/>
        <v/>
      </c>
      <c r="S305" s="2" t="str">
        <f t="shared" si="73"/>
        <v/>
      </c>
      <c r="T305" s="2" t="str">
        <f t="shared" si="73"/>
        <v/>
      </c>
      <c r="U305" s="2" t="str">
        <f t="shared" si="73"/>
        <v/>
      </c>
      <c r="V305" s="2" t="str">
        <f t="shared" si="73"/>
        <v/>
      </c>
      <c r="W305" s="2" t="str">
        <f t="shared" si="73"/>
        <v/>
      </c>
      <c r="X305" s="2" t="str">
        <f t="shared" si="73"/>
        <v/>
      </c>
      <c r="Y305" s="2" t="str">
        <f t="shared" si="73"/>
        <v/>
      </c>
      <c r="Z305" s="2" t="str">
        <f t="shared" si="73"/>
        <v/>
      </c>
      <c r="AA305" s="2" t="str">
        <f t="shared" si="73"/>
        <v/>
      </c>
      <c r="AB305" s="2" t="str">
        <f t="shared" si="73"/>
        <v/>
      </c>
      <c r="AC305" s="2" t="str">
        <f t="shared" si="69"/>
        <v/>
      </c>
      <c r="AD305" s="37">
        <v>9.7019999999998303E-4</v>
      </c>
      <c r="AE305" s="1" t="str">
        <f t="shared" si="70"/>
        <v/>
      </c>
      <c r="AF305" s="1" t="str">
        <f t="shared" si="71"/>
        <v/>
      </c>
    </row>
    <row r="306" spans="2:32" ht="24.95" customHeight="1" x14ac:dyDescent="0.25">
      <c r="B306" s="10" t="str">
        <f>IF(cad_pro!C308="","",cad_pro!C308)</f>
        <v/>
      </c>
      <c r="C306" s="11" t="str">
        <f>IF(B306="","",IFERROR(SUM(cad_cf!$D$7:$D$26)/SUM(cad_pro!$D$9:$D$508),0))</f>
        <v/>
      </c>
      <c r="D306" s="11" t="str">
        <f>IF(B306="","",IFERROR(VLOOKUP(B306,cad_pro!$C$9:$E$508,3,FALSE),0))</f>
        <v/>
      </c>
      <c r="E306" s="11" t="str">
        <f t="shared" si="61"/>
        <v/>
      </c>
      <c r="F306" s="108"/>
      <c r="G306" s="11" t="str">
        <f t="shared" si="62"/>
        <v/>
      </c>
      <c r="H306" s="11" t="str">
        <f t="shared" si="63"/>
        <v/>
      </c>
      <c r="I306" s="11" t="str">
        <f t="shared" si="64"/>
        <v/>
      </c>
      <c r="J306" s="11" t="str">
        <f t="shared" si="65"/>
        <v/>
      </c>
      <c r="K306" s="11" t="str">
        <f t="shared" si="66"/>
        <v/>
      </c>
      <c r="L306" s="33" t="str">
        <f t="shared" si="67"/>
        <v/>
      </c>
      <c r="M306" s="2" t="str">
        <f t="shared" si="68"/>
        <v/>
      </c>
      <c r="N306" s="2" t="str">
        <f t="shared" si="73"/>
        <v/>
      </c>
      <c r="O306" s="2" t="str">
        <f t="shared" si="73"/>
        <v/>
      </c>
      <c r="P306" s="2" t="str">
        <f t="shared" si="73"/>
        <v/>
      </c>
      <c r="Q306" s="2" t="str">
        <f t="shared" si="73"/>
        <v/>
      </c>
      <c r="R306" s="2" t="str">
        <f t="shared" si="73"/>
        <v/>
      </c>
      <c r="S306" s="2" t="str">
        <f t="shared" si="73"/>
        <v/>
      </c>
      <c r="T306" s="2" t="str">
        <f t="shared" si="73"/>
        <v/>
      </c>
      <c r="U306" s="2" t="str">
        <f t="shared" si="73"/>
        <v/>
      </c>
      <c r="V306" s="2" t="str">
        <f t="shared" si="73"/>
        <v/>
      </c>
      <c r="W306" s="2" t="str">
        <f t="shared" si="73"/>
        <v/>
      </c>
      <c r="X306" s="2" t="str">
        <f t="shared" si="73"/>
        <v/>
      </c>
      <c r="Y306" s="2" t="str">
        <f t="shared" si="73"/>
        <v/>
      </c>
      <c r="Z306" s="2" t="str">
        <f t="shared" si="73"/>
        <v/>
      </c>
      <c r="AA306" s="2" t="str">
        <f t="shared" si="73"/>
        <v/>
      </c>
      <c r="AB306" s="2" t="str">
        <f t="shared" si="73"/>
        <v/>
      </c>
      <c r="AC306" s="2" t="str">
        <f t="shared" si="69"/>
        <v/>
      </c>
      <c r="AD306" s="37">
        <v>9.7009999999998298E-4</v>
      </c>
      <c r="AE306" s="1" t="str">
        <f t="shared" si="70"/>
        <v/>
      </c>
      <c r="AF306" s="1" t="str">
        <f t="shared" si="71"/>
        <v/>
      </c>
    </row>
    <row r="307" spans="2:32" ht="24.95" customHeight="1" x14ac:dyDescent="0.25">
      <c r="B307" s="10" t="str">
        <f>IF(cad_pro!C309="","",cad_pro!C309)</f>
        <v/>
      </c>
      <c r="C307" s="11" t="str">
        <f>IF(B307="","",IFERROR(SUM(cad_cf!$D$7:$D$26)/SUM(cad_pro!$D$9:$D$508),0))</f>
        <v/>
      </c>
      <c r="D307" s="11" t="str">
        <f>IF(B307="","",IFERROR(VLOOKUP(B307,cad_pro!$C$9:$E$508,3,FALSE),0))</f>
        <v/>
      </c>
      <c r="E307" s="11" t="str">
        <f t="shared" si="61"/>
        <v/>
      </c>
      <c r="F307" s="108"/>
      <c r="G307" s="11" t="str">
        <f t="shared" si="62"/>
        <v/>
      </c>
      <c r="H307" s="11" t="str">
        <f t="shared" si="63"/>
        <v/>
      </c>
      <c r="I307" s="11" t="str">
        <f t="shared" si="64"/>
        <v/>
      </c>
      <c r="J307" s="11" t="str">
        <f t="shared" si="65"/>
        <v/>
      </c>
      <c r="K307" s="11" t="str">
        <f t="shared" si="66"/>
        <v/>
      </c>
      <c r="L307" s="33" t="str">
        <f t="shared" si="67"/>
        <v/>
      </c>
      <c r="M307" s="2" t="str">
        <f t="shared" si="68"/>
        <v/>
      </c>
      <c r="N307" s="2" t="str">
        <f t="shared" si="73"/>
        <v/>
      </c>
      <c r="O307" s="2" t="str">
        <f t="shared" si="73"/>
        <v/>
      </c>
      <c r="P307" s="2" t="str">
        <f t="shared" si="73"/>
        <v/>
      </c>
      <c r="Q307" s="2" t="str">
        <f t="shared" si="73"/>
        <v/>
      </c>
      <c r="R307" s="2" t="str">
        <f t="shared" si="73"/>
        <v/>
      </c>
      <c r="S307" s="2" t="str">
        <f t="shared" si="73"/>
        <v/>
      </c>
      <c r="T307" s="2" t="str">
        <f t="shared" si="73"/>
        <v/>
      </c>
      <c r="U307" s="2" t="str">
        <f t="shared" si="73"/>
        <v/>
      </c>
      <c r="V307" s="2" t="str">
        <f t="shared" si="73"/>
        <v/>
      </c>
      <c r="W307" s="2" t="str">
        <f t="shared" si="73"/>
        <v/>
      </c>
      <c r="X307" s="2" t="str">
        <f t="shared" si="73"/>
        <v/>
      </c>
      <c r="Y307" s="2" t="str">
        <f t="shared" si="73"/>
        <v/>
      </c>
      <c r="Z307" s="2" t="str">
        <f t="shared" si="73"/>
        <v/>
      </c>
      <c r="AA307" s="2" t="str">
        <f t="shared" si="73"/>
        <v/>
      </c>
      <c r="AB307" s="2" t="str">
        <f t="shared" si="73"/>
        <v/>
      </c>
      <c r="AC307" s="2" t="str">
        <f t="shared" si="69"/>
        <v/>
      </c>
      <c r="AD307" s="37">
        <v>9.6999999999998303E-4</v>
      </c>
      <c r="AE307" s="1" t="str">
        <f t="shared" si="70"/>
        <v/>
      </c>
      <c r="AF307" s="1" t="str">
        <f t="shared" si="71"/>
        <v/>
      </c>
    </row>
    <row r="308" spans="2:32" ht="24.95" customHeight="1" x14ac:dyDescent="0.25">
      <c r="B308" s="10" t="str">
        <f>IF(cad_pro!C310="","",cad_pro!C310)</f>
        <v/>
      </c>
      <c r="C308" s="11" t="str">
        <f>IF(B308="","",IFERROR(SUM(cad_cf!$D$7:$D$26)/SUM(cad_pro!$D$9:$D$508),0))</f>
        <v/>
      </c>
      <c r="D308" s="11" t="str">
        <f>IF(B308="","",IFERROR(VLOOKUP(B308,cad_pro!$C$9:$E$508,3,FALSE),0))</f>
        <v/>
      </c>
      <c r="E308" s="11" t="str">
        <f t="shared" si="61"/>
        <v/>
      </c>
      <c r="F308" s="108"/>
      <c r="G308" s="11" t="str">
        <f t="shared" si="62"/>
        <v/>
      </c>
      <c r="H308" s="11" t="str">
        <f t="shared" si="63"/>
        <v/>
      </c>
      <c r="I308" s="11" t="str">
        <f t="shared" si="64"/>
        <v/>
      </c>
      <c r="J308" s="11" t="str">
        <f t="shared" si="65"/>
        <v/>
      </c>
      <c r="K308" s="11" t="str">
        <f t="shared" si="66"/>
        <v/>
      </c>
      <c r="L308" s="33" t="str">
        <f t="shared" si="67"/>
        <v/>
      </c>
      <c r="M308" s="2" t="str">
        <f t="shared" si="68"/>
        <v/>
      </c>
      <c r="N308" s="2" t="str">
        <f t="shared" si="73"/>
        <v/>
      </c>
      <c r="O308" s="2" t="str">
        <f t="shared" si="73"/>
        <v/>
      </c>
      <c r="P308" s="2" t="str">
        <f t="shared" si="73"/>
        <v/>
      </c>
      <c r="Q308" s="2" t="str">
        <f t="shared" si="73"/>
        <v/>
      </c>
      <c r="R308" s="2" t="str">
        <f t="shared" si="73"/>
        <v/>
      </c>
      <c r="S308" s="2" t="str">
        <f t="shared" si="73"/>
        <v/>
      </c>
      <c r="T308" s="2" t="str">
        <f t="shared" si="73"/>
        <v/>
      </c>
      <c r="U308" s="2" t="str">
        <f t="shared" si="73"/>
        <v/>
      </c>
      <c r="V308" s="2" t="str">
        <f t="shared" si="73"/>
        <v/>
      </c>
      <c r="W308" s="2" t="str">
        <f t="shared" si="73"/>
        <v/>
      </c>
      <c r="X308" s="2" t="str">
        <f t="shared" si="73"/>
        <v/>
      </c>
      <c r="Y308" s="2" t="str">
        <f t="shared" si="73"/>
        <v/>
      </c>
      <c r="Z308" s="2" t="str">
        <f t="shared" si="73"/>
        <v/>
      </c>
      <c r="AA308" s="2" t="str">
        <f t="shared" si="73"/>
        <v/>
      </c>
      <c r="AB308" s="2" t="str">
        <f t="shared" si="73"/>
        <v/>
      </c>
      <c r="AC308" s="2" t="str">
        <f t="shared" si="69"/>
        <v/>
      </c>
      <c r="AD308" s="37">
        <v>9.6989999999998297E-4</v>
      </c>
      <c r="AE308" s="1" t="str">
        <f t="shared" si="70"/>
        <v/>
      </c>
      <c r="AF308" s="1" t="str">
        <f t="shared" si="71"/>
        <v/>
      </c>
    </row>
    <row r="309" spans="2:32" ht="24.95" customHeight="1" x14ac:dyDescent="0.25">
      <c r="B309" s="10" t="str">
        <f>IF(cad_pro!C311="","",cad_pro!C311)</f>
        <v/>
      </c>
      <c r="C309" s="11" t="str">
        <f>IF(B309="","",IFERROR(SUM(cad_cf!$D$7:$D$26)/SUM(cad_pro!$D$9:$D$508),0))</f>
        <v/>
      </c>
      <c r="D309" s="11" t="str">
        <f>IF(B309="","",IFERROR(VLOOKUP(B309,cad_pro!$C$9:$E$508,3,FALSE),0))</f>
        <v/>
      </c>
      <c r="E309" s="11" t="str">
        <f t="shared" si="61"/>
        <v/>
      </c>
      <c r="F309" s="108"/>
      <c r="G309" s="11" t="str">
        <f t="shared" si="62"/>
        <v/>
      </c>
      <c r="H309" s="11" t="str">
        <f t="shared" si="63"/>
        <v/>
      </c>
      <c r="I309" s="11" t="str">
        <f t="shared" si="64"/>
        <v/>
      </c>
      <c r="J309" s="11" t="str">
        <f t="shared" si="65"/>
        <v/>
      </c>
      <c r="K309" s="11" t="str">
        <f t="shared" si="66"/>
        <v/>
      </c>
      <c r="L309" s="33" t="str">
        <f t="shared" si="67"/>
        <v/>
      </c>
      <c r="M309" s="2" t="str">
        <f t="shared" si="68"/>
        <v/>
      </c>
      <c r="N309" s="2" t="str">
        <f t="shared" si="73"/>
        <v/>
      </c>
      <c r="O309" s="2" t="str">
        <f t="shared" si="73"/>
        <v/>
      </c>
      <c r="P309" s="2" t="str">
        <f t="shared" si="73"/>
        <v/>
      </c>
      <c r="Q309" s="2" t="str">
        <f t="shared" si="73"/>
        <v/>
      </c>
      <c r="R309" s="2" t="str">
        <f t="shared" si="73"/>
        <v/>
      </c>
      <c r="S309" s="2" t="str">
        <f t="shared" si="73"/>
        <v/>
      </c>
      <c r="T309" s="2" t="str">
        <f t="shared" si="73"/>
        <v/>
      </c>
      <c r="U309" s="2" t="str">
        <f t="shared" si="73"/>
        <v/>
      </c>
      <c r="V309" s="2" t="str">
        <f t="shared" si="73"/>
        <v/>
      </c>
      <c r="W309" s="2" t="str">
        <f t="shared" si="73"/>
        <v/>
      </c>
      <c r="X309" s="2" t="str">
        <f t="shared" si="73"/>
        <v/>
      </c>
      <c r="Y309" s="2" t="str">
        <f t="shared" si="73"/>
        <v/>
      </c>
      <c r="Z309" s="2" t="str">
        <f t="shared" si="73"/>
        <v/>
      </c>
      <c r="AA309" s="2" t="str">
        <f t="shared" si="73"/>
        <v/>
      </c>
      <c r="AB309" s="2" t="str">
        <f t="shared" si="73"/>
        <v/>
      </c>
      <c r="AC309" s="2" t="str">
        <f t="shared" si="69"/>
        <v/>
      </c>
      <c r="AD309" s="37">
        <v>9.6979999999998302E-4</v>
      </c>
      <c r="AE309" s="1" t="str">
        <f t="shared" si="70"/>
        <v/>
      </c>
      <c r="AF309" s="1" t="str">
        <f t="shared" si="71"/>
        <v/>
      </c>
    </row>
    <row r="310" spans="2:32" ht="24.95" customHeight="1" x14ac:dyDescent="0.25">
      <c r="B310" s="10" t="str">
        <f>IF(cad_pro!C312="","",cad_pro!C312)</f>
        <v/>
      </c>
      <c r="C310" s="11" t="str">
        <f>IF(B310="","",IFERROR(SUM(cad_cf!$D$7:$D$26)/SUM(cad_pro!$D$9:$D$508),0))</f>
        <v/>
      </c>
      <c r="D310" s="11" t="str">
        <f>IF(B310="","",IFERROR(VLOOKUP(B310,cad_pro!$C$9:$E$508,3,FALSE),0))</f>
        <v/>
      </c>
      <c r="E310" s="11" t="str">
        <f t="shared" si="61"/>
        <v/>
      </c>
      <c r="F310" s="108"/>
      <c r="G310" s="11" t="str">
        <f t="shared" si="62"/>
        <v/>
      </c>
      <c r="H310" s="11" t="str">
        <f t="shared" si="63"/>
        <v/>
      </c>
      <c r="I310" s="11" t="str">
        <f t="shared" si="64"/>
        <v/>
      </c>
      <c r="J310" s="11" t="str">
        <f t="shared" si="65"/>
        <v/>
      </c>
      <c r="K310" s="11" t="str">
        <f t="shared" si="66"/>
        <v/>
      </c>
      <c r="L310" s="33" t="str">
        <f t="shared" si="67"/>
        <v/>
      </c>
      <c r="M310" s="2" t="str">
        <f t="shared" si="68"/>
        <v/>
      </c>
      <c r="N310" s="2" t="str">
        <f t="shared" si="73"/>
        <v/>
      </c>
      <c r="O310" s="2" t="str">
        <f t="shared" si="73"/>
        <v/>
      </c>
      <c r="P310" s="2" t="str">
        <f t="shared" si="73"/>
        <v/>
      </c>
      <c r="Q310" s="2" t="str">
        <f t="shared" si="73"/>
        <v/>
      </c>
      <c r="R310" s="2" t="str">
        <f t="shared" si="73"/>
        <v/>
      </c>
      <c r="S310" s="2" t="str">
        <f t="shared" si="73"/>
        <v/>
      </c>
      <c r="T310" s="2" t="str">
        <f t="shared" si="73"/>
        <v/>
      </c>
      <c r="U310" s="2" t="str">
        <f t="shared" si="73"/>
        <v/>
      </c>
      <c r="V310" s="2" t="str">
        <f t="shared" si="73"/>
        <v/>
      </c>
      <c r="W310" s="2" t="str">
        <f t="shared" si="73"/>
        <v/>
      </c>
      <c r="X310" s="2" t="str">
        <f t="shared" si="73"/>
        <v/>
      </c>
      <c r="Y310" s="2" t="str">
        <f t="shared" si="73"/>
        <v/>
      </c>
      <c r="Z310" s="2" t="str">
        <f t="shared" si="73"/>
        <v/>
      </c>
      <c r="AA310" s="2" t="str">
        <f t="shared" si="73"/>
        <v/>
      </c>
      <c r="AB310" s="2" t="str">
        <f t="shared" si="73"/>
        <v/>
      </c>
      <c r="AC310" s="2" t="str">
        <f t="shared" si="69"/>
        <v/>
      </c>
      <c r="AD310" s="37">
        <v>9.6969999999998297E-4</v>
      </c>
      <c r="AE310" s="1" t="str">
        <f t="shared" si="70"/>
        <v/>
      </c>
      <c r="AF310" s="1" t="str">
        <f t="shared" si="71"/>
        <v/>
      </c>
    </row>
    <row r="311" spans="2:32" ht="24.95" customHeight="1" x14ac:dyDescent="0.25">
      <c r="B311" s="10" t="str">
        <f>IF(cad_pro!C313="","",cad_pro!C313)</f>
        <v/>
      </c>
      <c r="C311" s="11" t="str">
        <f>IF(B311="","",IFERROR(SUM(cad_cf!$D$7:$D$26)/SUM(cad_pro!$D$9:$D$508),0))</f>
        <v/>
      </c>
      <c r="D311" s="11" t="str">
        <f>IF(B311="","",IFERROR(VLOOKUP(B311,cad_pro!$C$9:$E$508,3,FALSE),0))</f>
        <v/>
      </c>
      <c r="E311" s="11" t="str">
        <f t="shared" si="61"/>
        <v/>
      </c>
      <c r="F311" s="108"/>
      <c r="G311" s="11" t="str">
        <f t="shared" si="62"/>
        <v/>
      </c>
      <c r="H311" s="11" t="str">
        <f t="shared" si="63"/>
        <v/>
      </c>
      <c r="I311" s="11" t="str">
        <f t="shared" si="64"/>
        <v/>
      </c>
      <c r="J311" s="11" t="str">
        <f t="shared" si="65"/>
        <v/>
      </c>
      <c r="K311" s="11" t="str">
        <f t="shared" si="66"/>
        <v/>
      </c>
      <c r="L311" s="33" t="str">
        <f t="shared" si="67"/>
        <v/>
      </c>
      <c r="M311" s="2" t="str">
        <f t="shared" si="68"/>
        <v/>
      </c>
      <c r="N311" s="2" t="str">
        <f t="shared" ref="N311:AB327" si="74">IF($B311="","",IFERROR($G311*N$6,0))</f>
        <v/>
      </c>
      <c r="O311" s="2" t="str">
        <f t="shared" si="74"/>
        <v/>
      </c>
      <c r="P311" s="2" t="str">
        <f t="shared" si="74"/>
        <v/>
      </c>
      <c r="Q311" s="2" t="str">
        <f t="shared" si="74"/>
        <v/>
      </c>
      <c r="R311" s="2" t="str">
        <f t="shared" si="74"/>
        <v/>
      </c>
      <c r="S311" s="2" t="str">
        <f t="shared" si="74"/>
        <v/>
      </c>
      <c r="T311" s="2" t="str">
        <f t="shared" si="74"/>
        <v/>
      </c>
      <c r="U311" s="2" t="str">
        <f t="shared" si="74"/>
        <v/>
      </c>
      <c r="V311" s="2" t="str">
        <f t="shared" si="74"/>
        <v/>
      </c>
      <c r="W311" s="2" t="str">
        <f t="shared" si="74"/>
        <v/>
      </c>
      <c r="X311" s="2" t="str">
        <f t="shared" si="74"/>
        <v/>
      </c>
      <c r="Y311" s="2" t="str">
        <f t="shared" si="74"/>
        <v/>
      </c>
      <c r="Z311" s="2" t="str">
        <f t="shared" si="74"/>
        <v/>
      </c>
      <c r="AA311" s="2" t="str">
        <f t="shared" si="74"/>
        <v/>
      </c>
      <c r="AB311" s="2" t="str">
        <f t="shared" si="74"/>
        <v/>
      </c>
      <c r="AC311" s="2" t="str">
        <f t="shared" si="69"/>
        <v/>
      </c>
      <c r="AD311" s="37">
        <v>9.6959999999998302E-4</v>
      </c>
      <c r="AE311" s="1" t="str">
        <f t="shared" si="70"/>
        <v/>
      </c>
      <c r="AF311" s="1" t="str">
        <f t="shared" si="71"/>
        <v/>
      </c>
    </row>
    <row r="312" spans="2:32" ht="24.95" customHeight="1" x14ac:dyDescent="0.25">
      <c r="B312" s="10" t="str">
        <f>IF(cad_pro!C314="","",cad_pro!C314)</f>
        <v/>
      </c>
      <c r="C312" s="11" t="str">
        <f>IF(B312="","",IFERROR(SUM(cad_cf!$D$7:$D$26)/SUM(cad_pro!$D$9:$D$508),0))</f>
        <v/>
      </c>
      <c r="D312" s="11" t="str">
        <f>IF(B312="","",IFERROR(VLOOKUP(B312,cad_pro!$C$9:$E$508,3,FALSE),0))</f>
        <v/>
      </c>
      <c r="E312" s="11" t="str">
        <f t="shared" si="61"/>
        <v/>
      </c>
      <c r="F312" s="108"/>
      <c r="G312" s="11" t="str">
        <f t="shared" si="62"/>
        <v/>
      </c>
      <c r="H312" s="11" t="str">
        <f t="shared" si="63"/>
        <v/>
      </c>
      <c r="I312" s="11" t="str">
        <f t="shared" si="64"/>
        <v/>
      </c>
      <c r="J312" s="11" t="str">
        <f t="shared" si="65"/>
        <v/>
      </c>
      <c r="K312" s="11" t="str">
        <f t="shared" si="66"/>
        <v/>
      </c>
      <c r="L312" s="33" t="str">
        <f t="shared" si="67"/>
        <v/>
      </c>
      <c r="M312" s="2" t="str">
        <f t="shared" si="68"/>
        <v/>
      </c>
      <c r="N312" s="2" t="str">
        <f t="shared" si="74"/>
        <v/>
      </c>
      <c r="O312" s="2" t="str">
        <f t="shared" si="74"/>
        <v/>
      </c>
      <c r="P312" s="2" t="str">
        <f t="shared" si="74"/>
        <v/>
      </c>
      <c r="Q312" s="2" t="str">
        <f t="shared" si="74"/>
        <v/>
      </c>
      <c r="R312" s="2" t="str">
        <f t="shared" si="74"/>
        <v/>
      </c>
      <c r="S312" s="2" t="str">
        <f t="shared" si="74"/>
        <v/>
      </c>
      <c r="T312" s="2" t="str">
        <f t="shared" si="74"/>
        <v/>
      </c>
      <c r="U312" s="2" t="str">
        <f t="shared" si="74"/>
        <v/>
      </c>
      <c r="V312" s="2" t="str">
        <f t="shared" si="74"/>
        <v/>
      </c>
      <c r="W312" s="2" t="str">
        <f t="shared" si="74"/>
        <v/>
      </c>
      <c r="X312" s="2" t="str">
        <f t="shared" si="74"/>
        <v/>
      </c>
      <c r="Y312" s="2" t="str">
        <f t="shared" si="74"/>
        <v/>
      </c>
      <c r="Z312" s="2" t="str">
        <f t="shared" si="74"/>
        <v/>
      </c>
      <c r="AA312" s="2" t="str">
        <f t="shared" si="74"/>
        <v/>
      </c>
      <c r="AB312" s="2" t="str">
        <f t="shared" si="74"/>
        <v/>
      </c>
      <c r="AC312" s="2" t="str">
        <f t="shared" si="69"/>
        <v/>
      </c>
      <c r="AD312" s="37">
        <v>9.6949999999998296E-4</v>
      </c>
      <c r="AE312" s="1" t="str">
        <f t="shared" si="70"/>
        <v/>
      </c>
      <c r="AF312" s="1" t="str">
        <f t="shared" si="71"/>
        <v/>
      </c>
    </row>
    <row r="313" spans="2:32" ht="24.95" customHeight="1" x14ac:dyDescent="0.25">
      <c r="B313" s="10" t="str">
        <f>IF(cad_pro!C315="","",cad_pro!C315)</f>
        <v/>
      </c>
      <c r="C313" s="11" t="str">
        <f>IF(B313="","",IFERROR(SUM(cad_cf!$D$7:$D$26)/SUM(cad_pro!$D$9:$D$508),0))</f>
        <v/>
      </c>
      <c r="D313" s="11" t="str">
        <f>IF(B313="","",IFERROR(VLOOKUP(B313,cad_pro!$C$9:$E$508,3,FALSE),0))</f>
        <v/>
      </c>
      <c r="E313" s="11" t="str">
        <f t="shared" si="61"/>
        <v/>
      </c>
      <c r="F313" s="108"/>
      <c r="G313" s="11" t="str">
        <f t="shared" si="62"/>
        <v/>
      </c>
      <c r="H313" s="11" t="str">
        <f t="shared" si="63"/>
        <v/>
      </c>
      <c r="I313" s="11" t="str">
        <f t="shared" si="64"/>
        <v/>
      </c>
      <c r="J313" s="11" t="str">
        <f t="shared" si="65"/>
        <v/>
      </c>
      <c r="K313" s="11" t="str">
        <f t="shared" si="66"/>
        <v/>
      </c>
      <c r="L313" s="33" t="str">
        <f t="shared" si="67"/>
        <v/>
      </c>
      <c r="M313" s="2" t="str">
        <f t="shared" si="68"/>
        <v/>
      </c>
      <c r="N313" s="2" t="str">
        <f t="shared" si="74"/>
        <v/>
      </c>
      <c r="O313" s="2" t="str">
        <f t="shared" si="74"/>
        <v/>
      </c>
      <c r="P313" s="2" t="str">
        <f t="shared" si="74"/>
        <v/>
      </c>
      <c r="Q313" s="2" t="str">
        <f t="shared" si="74"/>
        <v/>
      </c>
      <c r="R313" s="2" t="str">
        <f t="shared" si="74"/>
        <v/>
      </c>
      <c r="S313" s="2" t="str">
        <f t="shared" si="74"/>
        <v/>
      </c>
      <c r="T313" s="2" t="str">
        <f t="shared" si="74"/>
        <v/>
      </c>
      <c r="U313" s="2" t="str">
        <f t="shared" si="74"/>
        <v/>
      </c>
      <c r="V313" s="2" t="str">
        <f t="shared" si="74"/>
        <v/>
      </c>
      <c r="W313" s="2" t="str">
        <f t="shared" si="74"/>
        <v/>
      </c>
      <c r="X313" s="2" t="str">
        <f t="shared" si="74"/>
        <v/>
      </c>
      <c r="Y313" s="2" t="str">
        <f t="shared" si="74"/>
        <v/>
      </c>
      <c r="Z313" s="2" t="str">
        <f t="shared" si="74"/>
        <v/>
      </c>
      <c r="AA313" s="2" t="str">
        <f t="shared" si="74"/>
        <v/>
      </c>
      <c r="AB313" s="2" t="str">
        <f t="shared" si="74"/>
        <v/>
      </c>
      <c r="AC313" s="2" t="str">
        <f t="shared" si="69"/>
        <v/>
      </c>
      <c r="AD313" s="37">
        <v>9.6939999999998301E-4</v>
      </c>
      <c r="AE313" s="1" t="str">
        <f t="shared" si="70"/>
        <v/>
      </c>
      <c r="AF313" s="1" t="str">
        <f t="shared" si="71"/>
        <v/>
      </c>
    </row>
    <row r="314" spans="2:32" ht="24.95" customHeight="1" x14ac:dyDescent="0.25">
      <c r="B314" s="10" t="str">
        <f>IF(cad_pro!C316="","",cad_pro!C316)</f>
        <v/>
      </c>
      <c r="C314" s="11" t="str">
        <f>IF(B314="","",IFERROR(SUM(cad_cf!$D$7:$D$26)/SUM(cad_pro!$D$9:$D$508),0))</f>
        <v/>
      </c>
      <c r="D314" s="11" t="str">
        <f>IF(B314="","",IFERROR(VLOOKUP(B314,cad_pro!$C$9:$E$508,3,FALSE),0))</f>
        <v/>
      </c>
      <c r="E314" s="11" t="str">
        <f t="shared" si="61"/>
        <v/>
      </c>
      <c r="F314" s="108"/>
      <c r="G314" s="11" t="str">
        <f t="shared" si="62"/>
        <v/>
      </c>
      <c r="H314" s="11" t="str">
        <f t="shared" si="63"/>
        <v/>
      </c>
      <c r="I314" s="11" t="str">
        <f t="shared" si="64"/>
        <v/>
      </c>
      <c r="J314" s="11" t="str">
        <f t="shared" si="65"/>
        <v/>
      </c>
      <c r="K314" s="11" t="str">
        <f t="shared" si="66"/>
        <v/>
      </c>
      <c r="L314" s="33" t="str">
        <f t="shared" si="67"/>
        <v/>
      </c>
      <c r="M314" s="2" t="str">
        <f t="shared" si="68"/>
        <v/>
      </c>
      <c r="N314" s="2" t="str">
        <f t="shared" si="74"/>
        <v/>
      </c>
      <c r="O314" s="2" t="str">
        <f t="shared" si="74"/>
        <v/>
      </c>
      <c r="P314" s="2" t="str">
        <f t="shared" si="74"/>
        <v/>
      </c>
      <c r="Q314" s="2" t="str">
        <f t="shared" si="74"/>
        <v/>
      </c>
      <c r="R314" s="2" t="str">
        <f t="shared" si="74"/>
        <v/>
      </c>
      <c r="S314" s="2" t="str">
        <f t="shared" si="74"/>
        <v/>
      </c>
      <c r="T314" s="2" t="str">
        <f t="shared" si="74"/>
        <v/>
      </c>
      <c r="U314" s="2" t="str">
        <f t="shared" si="74"/>
        <v/>
      </c>
      <c r="V314" s="2" t="str">
        <f t="shared" si="74"/>
        <v/>
      </c>
      <c r="W314" s="2" t="str">
        <f t="shared" si="74"/>
        <v/>
      </c>
      <c r="X314" s="2" t="str">
        <f t="shared" si="74"/>
        <v/>
      </c>
      <c r="Y314" s="2" t="str">
        <f t="shared" si="74"/>
        <v/>
      </c>
      <c r="Z314" s="2" t="str">
        <f t="shared" si="74"/>
        <v/>
      </c>
      <c r="AA314" s="2" t="str">
        <f t="shared" si="74"/>
        <v/>
      </c>
      <c r="AB314" s="2" t="str">
        <f t="shared" si="74"/>
        <v/>
      </c>
      <c r="AC314" s="2" t="str">
        <f t="shared" si="69"/>
        <v/>
      </c>
      <c r="AD314" s="37">
        <v>9.6929999999998296E-4</v>
      </c>
      <c r="AE314" s="1" t="str">
        <f t="shared" si="70"/>
        <v/>
      </c>
      <c r="AF314" s="1" t="str">
        <f t="shared" si="71"/>
        <v/>
      </c>
    </row>
    <row r="315" spans="2:32" ht="24.95" customHeight="1" x14ac:dyDescent="0.25">
      <c r="B315" s="10" t="str">
        <f>IF(cad_pro!C317="","",cad_pro!C317)</f>
        <v/>
      </c>
      <c r="C315" s="11" t="str">
        <f>IF(B315="","",IFERROR(SUM(cad_cf!$D$7:$D$26)/SUM(cad_pro!$D$9:$D$508),0))</f>
        <v/>
      </c>
      <c r="D315" s="11" t="str">
        <f>IF(B315="","",IFERROR(VLOOKUP(B315,cad_pro!$C$9:$E$508,3,FALSE),0))</f>
        <v/>
      </c>
      <c r="E315" s="11" t="str">
        <f t="shared" si="61"/>
        <v/>
      </c>
      <c r="F315" s="108"/>
      <c r="G315" s="11" t="str">
        <f t="shared" si="62"/>
        <v/>
      </c>
      <c r="H315" s="11" t="str">
        <f t="shared" si="63"/>
        <v/>
      </c>
      <c r="I315" s="11" t="str">
        <f t="shared" si="64"/>
        <v/>
      </c>
      <c r="J315" s="11" t="str">
        <f t="shared" si="65"/>
        <v/>
      </c>
      <c r="K315" s="11" t="str">
        <f t="shared" si="66"/>
        <v/>
      </c>
      <c r="L315" s="33" t="str">
        <f t="shared" si="67"/>
        <v/>
      </c>
      <c r="M315" s="2" t="str">
        <f t="shared" si="68"/>
        <v/>
      </c>
      <c r="N315" s="2" t="str">
        <f t="shared" si="74"/>
        <v/>
      </c>
      <c r="O315" s="2" t="str">
        <f t="shared" si="74"/>
        <v/>
      </c>
      <c r="P315" s="2" t="str">
        <f t="shared" si="74"/>
        <v/>
      </c>
      <c r="Q315" s="2" t="str">
        <f t="shared" si="74"/>
        <v/>
      </c>
      <c r="R315" s="2" t="str">
        <f t="shared" si="74"/>
        <v/>
      </c>
      <c r="S315" s="2" t="str">
        <f t="shared" si="74"/>
        <v/>
      </c>
      <c r="T315" s="2" t="str">
        <f t="shared" si="74"/>
        <v/>
      </c>
      <c r="U315" s="2" t="str">
        <f t="shared" si="74"/>
        <v/>
      </c>
      <c r="V315" s="2" t="str">
        <f t="shared" si="74"/>
        <v/>
      </c>
      <c r="W315" s="2" t="str">
        <f t="shared" si="74"/>
        <v/>
      </c>
      <c r="X315" s="2" t="str">
        <f t="shared" si="74"/>
        <v/>
      </c>
      <c r="Y315" s="2" t="str">
        <f t="shared" si="74"/>
        <v/>
      </c>
      <c r="Z315" s="2" t="str">
        <f t="shared" si="74"/>
        <v/>
      </c>
      <c r="AA315" s="2" t="str">
        <f t="shared" si="74"/>
        <v/>
      </c>
      <c r="AB315" s="2" t="str">
        <f t="shared" si="74"/>
        <v/>
      </c>
      <c r="AC315" s="2" t="str">
        <f t="shared" si="69"/>
        <v/>
      </c>
      <c r="AD315" s="37">
        <v>9.6919999999998301E-4</v>
      </c>
      <c r="AE315" s="1" t="str">
        <f t="shared" si="70"/>
        <v/>
      </c>
      <c r="AF315" s="1" t="str">
        <f t="shared" si="71"/>
        <v/>
      </c>
    </row>
    <row r="316" spans="2:32" ht="24.95" customHeight="1" x14ac:dyDescent="0.25">
      <c r="B316" s="10" t="str">
        <f>IF(cad_pro!C318="","",cad_pro!C318)</f>
        <v/>
      </c>
      <c r="C316" s="11" t="str">
        <f>IF(B316="","",IFERROR(SUM(cad_cf!$D$7:$D$26)/SUM(cad_pro!$D$9:$D$508),0))</f>
        <v/>
      </c>
      <c r="D316" s="11" t="str">
        <f>IF(B316="","",IFERROR(VLOOKUP(B316,cad_pro!$C$9:$E$508,3,FALSE),0))</f>
        <v/>
      </c>
      <c r="E316" s="11" t="str">
        <f t="shared" si="61"/>
        <v/>
      </c>
      <c r="F316" s="108"/>
      <c r="G316" s="11" t="str">
        <f t="shared" si="62"/>
        <v/>
      </c>
      <c r="H316" s="11" t="str">
        <f t="shared" si="63"/>
        <v/>
      </c>
      <c r="I316" s="11" t="str">
        <f t="shared" si="64"/>
        <v/>
      </c>
      <c r="J316" s="11" t="str">
        <f t="shared" si="65"/>
        <v/>
      </c>
      <c r="K316" s="11" t="str">
        <f t="shared" si="66"/>
        <v/>
      </c>
      <c r="L316" s="33" t="str">
        <f t="shared" si="67"/>
        <v/>
      </c>
      <c r="M316" s="2" t="str">
        <f t="shared" si="68"/>
        <v/>
      </c>
      <c r="N316" s="2" t="str">
        <f t="shared" si="74"/>
        <v/>
      </c>
      <c r="O316" s="2" t="str">
        <f t="shared" si="74"/>
        <v/>
      </c>
      <c r="P316" s="2" t="str">
        <f t="shared" si="74"/>
        <v/>
      </c>
      <c r="Q316" s="2" t="str">
        <f t="shared" si="74"/>
        <v/>
      </c>
      <c r="R316" s="2" t="str">
        <f t="shared" si="74"/>
        <v/>
      </c>
      <c r="S316" s="2" t="str">
        <f t="shared" si="74"/>
        <v/>
      </c>
      <c r="T316" s="2" t="str">
        <f t="shared" si="74"/>
        <v/>
      </c>
      <c r="U316" s="2" t="str">
        <f t="shared" si="74"/>
        <v/>
      </c>
      <c r="V316" s="2" t="str">
        <f t="shared" si="74"/>
        <v/>
      </c>
      <c r="W316" s="2" t="str">
        <f t="shared" si="74"/>
        <v/>
      </c>
      <c r="X316" s="2" t="str">
        <f t="shared" si="74"/>
        <v/>
      </c>
      <c r="Y316" s="2" t="str">
        <f t="shared" si="74"/>
        <v/>
      </c>
      <c r="Z316" s="2" t="str">
        <f t="shared" si="74"/>
        <v/>
      </c>
      <c r="AA316" s="2" t="str">
        <f t="shared" si="74"/>
        <v/>
      </c>
      <c r="AB316" s="2" t="str">
        <f t="shared" si="74"/>
        <v/>
      </c>
      <c r="AC316" s="2" t="str">
        <f t="shared" si="69"/>
        <v/>
      </c>
      <c r="AD316" s="37">
        <v>9.6909999999998295E-4</v>
      </c>
      <c r="AE316" s="1" t="str">
        <f t="shared" si="70"/>
        <v/>
      </c>
      <c r="AF316" s="1" t="str">
        <f t="shared" si="71"/>
        <v/>
      </c>
    </row>
    <row r="317" spans="2:32" ht="24.95" customHeight="1" x14ac:dyDescent="0.25">
      <c r="B317" s="10" t="str">
        <f>IF(cad_pro!C319="","",cad_pro!C319)</f>
        <v/>
      </c>
      <c r="C317" s="11" t="str">
        <f>IF(B317="","",IFERROR(SUM(cad_cf!$D$7:$D$26)/SUM(cad_pro!$D$9:$D$508),0))</f>
        <v/>
      </c>
      <c r="D317" s="11" t="str">
        <f>IF(B317="","",IFERROR(VLOOKUP(B317,cad_pro!$C$9:$E$508,3,FALSE),0))</f>
        <v/>
      </c>
      <c r="E317" s="11" t="str">
        <f t="shared" si="61"/>
        <v/>
      </c>
      <c r="F317" s="108"/>
      <c r="G317" s="11" t="str">
        <f t="shared" si="62"/>
        <v/>
      </c>
      <c r="H317" s="11" t="str">
        <f t="shared" si="63"/>
        <v/>
      </c>
      <c r="I317" s="11" t="str">
        <f t="shared" si="64"/>
        <v/>
      </c>
      <c r="J317" s="11" t="str">
        <f t="shared" si="65"/>
        <v/>
      </c>
      <c r="K317" s="11" t="str">
        <f t="shared" si="66"/>
        <v/>
      </c>
      <c r="L317" s="33" t="str">
        <f t="shared" si="67"/>
        <v/>
      </c>
      <c r="M317" s="2" t="str">
        <f t="shared" si="68"/>
        <v/>
      </c>
      <c r="N317" s="2" t="str">
        <f t="shared" si="74"/>
        <v/>
      </c>
      <c r="O317" s="2" t="str">
        <f t="shared" si="74"/>
        <v/>
      </c>
      <c r="P317" s="2" t="str">
        <f t="shared" si="74"/>
        <v/>
      </c>
      <c r="Q317" s="2" t="str">
        <f t="shared" si="74"/>
        <v/>
      </c>
      <c r="R317" s="2" t="str">
        <f t="shared" si="74"/>
        <v/>
      </c>
      <c r="S317" s="2" t="str">
        <f t="shared" si="74"/>
        <v/>
      </c>
      <c r="T317" s="2" t="str">
        <f t="shared" si="74"/>
        <v/>
      </c>
      <c r="U317" s="2" t="str">
        <f t="shared" si="74"/>
        <v/>
      </c>
      <c r="V317" s="2" t="str">
        <f t="shared" si="74"/>
        <v/>
      </c>
      <c r="W317" s="2" t="str">
        <f t="shared" si="74"/>
        <v/>
      </c>
      <c r="X317" s="2" t="str">
        <f t="shared" si="74"/>
        <v/>
      </c>
      <c r="Y317" s="2" t="str">
        <f t="shared" si="74"/>
        <v/>
      </c>
      <c r="Z317" s="2" t="str">
        <f t="shared" si="74"/>
        <v/>
      </c>
      <c r="AA317" s="2" t="str">
        <f t="shared" si="74"/>
        <v/>
      </c>
      <c r="AB317" s="2" t="str">
        <f t="shared" si="74"/>
        <v/>
      </c>
      <c r="AC317" s="2" t="str">
        <f t="shared" si="69"/>
        <v/>
      </c>
      <c r="AD317" s="37">
        <v>9.6899999999998203E-4</v>
      </c>
      <c r="AE317" s="1" t="str">
        <f t="shared" si="70"/>
        <v/>
      </c>
      <c r="AF317" s="1" t="str">
        <f t="shared" si="71"/>
        <v/>
      </c>
    </row>
    <row r="318" spans="2:32" ht="24.95" customHeight="1" x14ac:dyDescent="0.25">
      <c r="B318" s="10" t="str">
        <f>IF(cad_pro!C320="","",cad_pro!C320)</f>
        <v/>
      </c>
      <c r="C318" s="11" t="str">
        <f>IF(B318="","",IFERROR(SUM(cad_cf!$D$7:$D$26)/SUM(cad_pro!$D$9:$D$508),0))</f>
        <v/>
      </c>
      <c r="D318" s="11" t="str">
        <f>IF(B318="","",IFERROR(VLOOKUP(B318,cad_pro!$C$9:$E$508,3,FALSE),0))</f>
        <v/>
      </c>
      <c r="E318" s="11" t="str">
        <f t="shared" si="61"/>
        <v/>
      </c>
      <c r="F318" s="108"/>
      <c r="G318" s="11" t="str">
        <f t="shared" si="62"/>
        <v/>
      </c>
      <c r="H318" s="11" t="str">
        <f t="shared" si="63"/>
        <v/>
      </c>
      <c r="I318" s="11" t="str">
        <f t="shared" si="64"/>
        <v/>
      </c>
      <c r="J318" s="11" t="str">
        <f t="shared" si="65"/>
        <v/>
      </c>
      <c r="K318" s="11" t="str">
        <f t="shared" si="66"/>
        <v/>
      </c>
      <c r="L318" s="33" t="str">
        <f t="shared" si="67"/>
        <v/>
      </c>
      <c r="M318" s="2" t="str">
        <f t="shared" si="68"/>
        <v/>
      </c>
      <c r="N318" s="2" t="str">
        <f t="shared" si="74"/>
        <v/>
      </c>
      <c r="O318" s="2" t="str">
        <f t="shared" si="74"/>
        <v/>
      </c>
      <c r="P318" s="2" t="str">
        <f t="shared" si="74"/>
        <v/>
      </c>
      <c r="Q318" s="2" t="str">
        <f t="shared" si="74"/>
        <v/>
      </c>
      <c r="R318" s="2" t="str">
        <f t="shared" si="74"/>
        <v/>
      </c>
      <c r="S318" s="2" t="str">
        <f t="shared" si="74"/>
        <v/>
      </c>
      <c r="T318" s="2" t="str">
        <f t="shared" si="74"/>
        <v/>
      </c>
      <c r="U318" s="2" t="str">
        <f t="shared" si="74"/>
        <v/>
      </c>
      <c r="V318" s="2" t="str">
        <f t="shared" si="74"/>
        <v/>
      </c>
      <c r="W318" s="2" t="str">
        <f t="shared" si="74"/>
        <v/>
      </c>
      <c r="X318" s="2" t="str">
        <f t="shared" si="74"/>
        <v/>
      </c>
      <c r="Y318" s="2" t="str">
        <f t="shared" si="74"/>
        <v/>
      </c>
      <c r="Z318" s="2" t="str">
        <f t="shared" si="74"/>
        <v/>
      </c>
      <c r="AA318" s="2" t="str">
        <f t="shared" si="74"/>
        <v/>
      </c>
      <c r="AB318" s="2" t="str">
        <f t="shared" si="74"/>
        <v/>
      </c>
      <c r="AC318" s="2" t="str">
        <f t="shared" si="69"/>
        <v/>
      </c>
      <c r="AD318" s="37">
        <v>9.6889999999998197E-4</v>
      </c>
      <c r="AE318" s="1" t="str">
        <f t="shared" si="70"/>
        <v/>
      </c>
      <c r="AF318" s="1" t="str">
        <f t="shared" si="71"/>
        <v/>
      </c>
    </row>
    <row r="319" spans="2:32" ht="24.95" customHeight="1" x14ac:dyDescent="0.25">
      <c r="B319" s="10" t="str">
        <f>IF(cad_pro!C321="","",cad_pro!C321)</f>
        <v/>
      </c>
      <c r="C319" s="11" t="str">
        <f>IF(B319="","",IFERROR(SUM(cad_cf!$D$7:$D$26)/SUM(cad_pro!$D$9:$D$508),0))</f>
        <v/>
      </c>
      <c r="D319" s="11" t="str">
        <f>IF(B319="","",IFERROR(VLOOKUP(B319,cad_pro!$C$9:$E$508,3,FALSE),0))</f>
        <v/>
      </c>
      <c r="E319" s="11" t="str">
        <f t="shared" si="61"/>
        <v/>
      </c>
      <c r="F319" s="108"/>
      <c r="G319" s="11" t="str">
        <f t="shared" si="62"/>
        <v/>
      </c>
      <c r="H319" s="11" t="str">
        <f t="shared" si="63"/>
        <v/>
      </c>
      <c r="I319" s="11" t="str">
        <f t="shared" si="64"/>
        <v/>
      </c>
      <c r="J319" s="11" t="str">
        <f t="shared" si="65"/>
        <v/>
      </c>
      <c r="K319" s="11" t="str">
        <f t="shared" si="66"/>
        <v/>
      </c>
      <c r="L319" s="33" t="str">
        <f t="shared" si="67"/>
        <v/>
      </c>
      <c r="M319" s="2" t="str">
        <f t="shared" si="68"/>
        <v/>
      </c>
      <c r="N319" s="2" t="str">
        <f t="shared" si="74"/>
        <v/>
      </c>
      <c r="O319" s="2" t="str">
        <f t="shared" si="74"/>
        <v/>
      </c>
      <c r="P319" s="2" t="str">
        <f t="shared" si="74"/>
        <v/>
      </c>
      <c r="Q319" s="2" t="str">
        <f t="shared" si="74"/>
        <v/>
      </c>
      <c r="R319" s="2" t="str">
        <f t="shared" si="74"/>
        <v/>
      </c>
      <c r="S319" s="2" t="str">
        <f t="shared" si="74"/>
        <v/>
      </c>
      <c r="T319" s="2" t="str">
        <f t="shared" si="74"/>
        <v/>
      </c>
      <c r="U319" s="2" t="str">
        <f t="shared" si="74"/>
        <v/>
      </c>
      <c r="V319" s="2" t="str">
        <f t="shared" si="74"/>
        <v/>
      </c>
      <c r="W319" s="2" t="str">
        <f t="shared" si="74"/>
        <v/>
      </c>
      <c r="X319" s="2" t="str">
        <f t="shared" si="74"/>
        <v/>
      </c>
      <c r="Y319" s="2" t="str">
        <f t="shared" si="74"/>
        <v/>
      </c>
      <c r="Z319" s="2" t="str">
        <f t="shared" si="74"/>
        <v/>
      </c>
      <c r="AA319" s="2" t="str">
        <f t="shared" si="74"/>
        <v/>
      </c>
      <c r="AB319" s="2" t="str">
        <f t="shared" si="74"/>
        <v/>
      </c>
      <c r="AC319" s="2" t="str">
        <f t="shared" si="69"/>
        <v/>
      </c>
      <c r="AD319" s="37">
        <v>9.6879999999998202E-4</v>
      </c>
      <c r="AE319" s="1" t="str">
        <f t="shared" si="70"/>
        <v/>
      </c>
      <c r="AF319" s="1" t="str">
        <f t="shared" si="71"/>
        <v/>
      </c>
    </row>
    <row r="320" spans="2:32" ht="24.95" customHeight="1" x14ac:dyDescent="0.25">
      <c r="B320" s="10" t="str">
        <f>IF(cad_pro!C322="","",cad_pro!C322)</f>
        <v/>
      </c>
      <c r="C320" s="11" t="str">
        <f>IF(B320="","",IFERROR(SUM(cad_cf!$D$7:$D$26)/SUM(cad_pro!$D$9:$D$508),0))</f>
        <v/>
      </c>
      <c r="D320" s="11" t="str">
        <f>IF(B320="","",IFERROR(VLOOKUP(B320,cad_pro!$C$9:$E$508,3,FALSE),0))</f>
        <v/>
      </c>
      <c r="E320" s="11" t="str">
        <f t="shared" si="61"/>
        <v/>
      </c>
      <c r="F320" s="108"/>
      <c r="G320" s="11" t="str">
        <f t="shared" si="62"/>
        <v/>
      </c>
      <c r="H320" s="11" t="str">
        <f t="shared" si="63"/>
        <v/>
      </c>
      <c r="I320" s="11" t="str">
        <f t="shared" si="64"/>
        <v/>
      </c>
      <c r="J320" s="11" t="str">
        <f t="shared" si="65"/>
        <v/>
      </c>
      <c r="K320" s="11" t="str">
        <f t="shared" si="66"/>
        <v/>
      </c>
      <c r="L320" s="33" t="str">
        <f t="shared" si="67"/>
        <v/>
      </c>
      <c r="M320" s="2" t="str">
        <f t="shared" si="68"/>
        <v/>
      </c>
      <c r="N320" s="2" t="str">
        <f t="shared" si="74"/>
        <v/>
      </c>
      <c r="O320" s="2" t="str">
        <f t="shared" si="74"/>
        <v/>
      </c>
      <c r="P320" s="2" t="str">
        <f t="shared" si="74"/>
        <v/>
      </c>
      <c r="Q320" s="2" t="str">
        <f t="shared" si="74"/>
        <v/>
      </c>
      <c r="R320" s="2" t="str">
        <f t="shared" si="74"/>
        <v/>
      </c>
      <c r="S320" s="2" t="str">
        <f t="shared" si="74"/>
        <v/>
      </c>
      <c r="T320" s="2" t="str">
        <f t="shared" si="74"/>
        <v/>
      </c>
      <c r="U320" s="2" t="str">
        <f t="shared" si="74"/>
        <v/>
      </c>
      <c r="V320" s="2" t="str">
        <f t="shared" si="74"/>
        <v/>
      </c>
      <c r="W320" s="2" t="str">
        <f t="shared" si="74"/>
        <v/>
      </c>
      <c r="X320" s="2" t="str">
        <f t="shared" si="74"/>
        <v/>
      </c>
      <c r="Y320" s="2" t="str">
        <f t="shared" si="74"/>
        <v/>
      </c>
      <c r="Z320" s="2" t="str">
        <f t="shared" si="74"/>
        <v/>
      </c>
      <c r="AA320" s="2" t="str">
        <f t="shared" si="74"/>
        <v/>
      </c>
      <c r="AB320" s="2" t="str">
        <f t="shared" si="74"/>
        <v/>
      </c>
      <c r="AC320" s="2" t="str">
        <f t="shared" si="69"/>
        <v/>
      </c>
      <c r="AD320" s="37">
        <v>9.6869999999998197E-4</v>
      </c>
      <c r="AE320" s="1" t="str">
        <f t="shared" si="70"/>
        <v/>
      </c>
      <c r="AF320" s="1" t="str">
        <f t="shared" si="71"/>
        <v/>
      </c>
    </row>
    <row r="321" spans="2:32" ht="24.95" customHeight="1" x14ac:dyDescent="0.25">
      <c r="B321" s="10" t="str">
        <f>IF(cad_pro!C323="","",cad_pro!C323)</f>
        <v/>
      </c>
      <c r="C321" s="11" t="str">
        <f>IF(B321="","",IFERROR(SUM(cad_cf!$D$7:$D$26)/SUM(cad_pro!$D$9:$D$508),0))</f>
        <v/>
      </c>
      <c r="D321" s="11" t="str">
        <f>IF(B321="","",IFERROR(VLOOKUP(B321,cad_pro!$C$9:$E$508,3,FALSE),0))</f>
        <v/>
      </c>
      <c r="E321" s="11" t="str">
        <f t="shared" si="61"/>
        <v/>
      </c>
      <c r="F321" s="108"/>
      <c r="G321" s="11" t="str">
        <f t="shared" si="62"/>
        <v/>
      </c>
      <c r="H321" s="11" t="str">
        <f t="shared" si="63"/>
        <v/>
      </c>
      <c r="I321" s="11" t="str">
        <f t="shared" si="64"/>
        <v/>
      </c>
      <c r="J321" s="11" t="str">
        <f t="shared" si="65"/>
        <v/>
      </c>
      <c r="K321" s="11" t="str">
        <f t="shared" si="66"/>
        <v/>
      </c>
      <c r="L321" s="33" t="str">
        <f t="shared" si="67"/>
        <v/>
      </c>
      <c r="M321" s="2" t="str">
        <f t="shared" si="68"/>
        <v/>
      </c>
      <c r="N321" s="2" t="str">
        <f t="shared" si="74"/>
        <v/>
      </c>
      <c r="O321" s="2" t="str">
        <f t="shared" si="74"/>
        <v/>
      </c>
      <c r="P321" s="2" t="str">
        <f t="shared" si="74"/>
        <v/>
      </c>
      <c r="Q321" s="2" t="str">
        <f t="shared" si="74"/>
        <v/>
      </c>
      <c r="R321" s="2" t="str">
        <f t="shared" si="74"/>
        <v/>
      </c>
      <c r="S321" s="2" t="str">
        <f t="shared" si="74"/>
        <v/>
      </c>
      <c r="T321" s="2" t="str">
        <f t="shared" si="74"/>
        <v/>
      </c>
      <c r="U321" s="2" t="str">
        <f t="shared" si="74"/>
        <v/>
      </c>
      <c r="V321" s="2" t="str">
        <f t="shared" si="74"/>
        <v/>
      </c>
      <c r="W321" s="2" t="str">
        <f t="shared" si="74"/>
        <v/>
      </c>
      <c r="X321" s="2" t="str">
        <f t="shared" si="74"/>
        <v/>
      </c>
      <c r="Y321" s="2" t="str">
        <f t="shared" si="74"/>
        <v/>
      </c>
      <c r="Z321" s="2" t="str">
        <f t="shared" si="74"/>
        <v/>
      </c>
      <c r="AA321" s="2" t="str">
        <f t="shared" si="74"/>
        <v/>
      </c>
      <c r="AB321" s="2" t="str">
        <f t="shared" si="74"/>
        <v/>
      </c>
      <c r="AC321" s="2" t="str">
        <f t="shared" si="69"/>
        <v/>
      </c>
      <c r="AD321" s="37">
        <v>9.6859999999998202E-4</v>
      </c>
      <c r="AE321" s="1" t="str">
        <f t="shared" si="70"/>
        <v/>
      </c>
      <c r="AF321" s="1" t="str">
        <f t="shared" si="71"/>
        <v/>
      </c>
    </row>
    <row r="322" spans="2:32" ht="24.95" customHeight="1" x14ac:dyDescent="0.25">
      <c r="B322" s="10" t="str">
        <f>IF(cad_pro!C324="","",cad_pro!C324)</f>
        <v/>
      </c>
      <c r="C322" s="11" t="str">
        <f>IF(B322="","",IFERROR(SUM(cad_cf!$D$7:$D$26)/SUM(cad_pro!$D$9:$D$508),0))</f>
        <v/>
      </c>
      <c r="D322" s="11" t="str">
        <f>IF(B322="","",IFERROR(VLOOKUP(B322,cad_pro!$C$9:$E$508,3,FALSE),0))</f>
        <v/>
      </c>
      <c r="E322" s="11" t="str">
        <f t="shared" si="61"/>
        <v/>
      </c>
      <c r="F322" s="108"/>
      <c r="G322" s="11" t="str">
        <f t="shared" si="62"/>
        <v/>
      </c>
      <c r="H322" s="11" t="str">
        <f t="shared" si="63"/>
        <v/>
      </c>
      <c r="I322" s="11" t="str">
        <f t="shared" si="64"/>
        <v/>
      </c>
      <c r="J322" s="11" t="str">
        <f t="shared" si="65"/>
        <v/>
      </c>
      <c r="K322" s="11" t="str">
        <f t="shared" si="66"/>
        <v/>
      </c>
      <c r="L322" s="33" t="str">
        <f t="shared" si="67"/>
        <v/>
      </c>
      <c r="M322" s="2" t="str">
        <f t="shared" si="68"/>
        <v/>
      </c>
      <c r="N322" s="2" t="str">
        <f t="shared" si="74"/>
        <v/>
      </c>
      <c r="O322" s="2" t="str">
        <f t="shared" si="74"/>
        <v/>
      </c>
      <c r="P322" s="2" t="str">
        <f t="shared" si="74"/>
        <v/>
      </c>
      <c r="Q322" s="2" t="str">
        <f t="shared" si="74"/>
        <v/>
      </c>
      <c r="R322" s="2" t="str">
        <f t="shared" si="74"/>
        <v/>
      </c>
      <c r="S322" s="2" t="str">
        <f t="shared" si="74"/>
        <v/>
      </c>
      <c r="T322" s="2" t="str">
        <f t="shared" si="74"/>
        <v/>
      </c>
      <c r="U322" s="2" t="str">
        <f t="shared" si="74"/>
        <v/>
      </c>
      <c r="V322" s="2" t="str">
        <f t="shared" si="74"/>
        <v/>
      </c>
      <c r="W322" s="2" t="str">
        <f t="shared" si="74"/>
        <v/>
      </c>
      <c r="X322" s="2" t="str">
        <f t="shared" si="74"/>
        <v/>
      </c>
      <c r="Y322" s="2" t="str">
        <f t="shared" si="74"/>
        <v/>
      </c>
      <c r="Z322" s="2" t="str">
        <f t="shared" si="74"/>
        <v/>
      </c>
      <c r="AA322" s="2" t="str">
        <f t="shared" si="74"/>
        <v/>
      </c>
      <c r="AB322" s="2" t="str">
        <f t="shared" si="74"/>
        <v/>
      </c>
      <c r="AC322" s="2" t="str">
        <f t="shared" si="69"/>
        <v/>
      </c>
      <c r="AD322" s="37">
        <v>9.6849999999998196E-4</v>
      </c>
      <c r="AE322" s="1" t="str">
        <f t="shared" si="70"/>
        <v/>
      </c>
      <c r="AF322" s="1" t="str">
        <f t="shared" si="71"/>
        <v/>
      </c>
    </row>
    <row r="323" spans="2:32" ht="24.95" customHeight="1" x14ac:dyDescent="0.25">
      <c r="B323" s="10" t="str">
        <f>IF(cad_pro!C325="","",cad_pro!C325)</f>
        <v/>
      </c>
      <c r="C323" s="11" t="str">
        <f>IF(B323="","",IFERROR(SUM(cad_cf!$D$7:$D$26)/SUM(cad_pro!$D$9:$D$508),0))</f>
        <v/>
      </c>
      <c r="D323" s="11" t="str">
        <f>IF(B323="","",IFERROR(VLOOKUP(B323,cad_pro!$C$9:$E$508,3,FALSE),0))</f>
        <v/>
      </c>
      <c r="E323" s="11" t="str">
        <f t="shared" si="61"/>
        <v/>
      </c>
      <c r="F323" s="108"/>
      <c r="G323" s="11" t="str">
        <f t="shared" si="62"/>
        <v/>
      </c>
      <c r="H323" s="11" t="str">
        <f t="shared" si="63"/>
        <v/>
      </c>
      <c r="I323" s="11" t="str">
        <f t="shared" si="64"/>
        <v/>
      </c>
      <c r="J323" s="11" t="str">
        <f t="shared" si="65"/>
        <v/>
      </c>
      <c r="K323" s="11" t="str">
        <f t="shared" si="66"/>
        <v/>
      </c>
      <c r="L323" s="33" t="str">
        <f t="shared" si="67"/>
        <v/>
      </c>
      <c r="M323" s="2" t="str">
        <f t="shared" si="68"/>
        <v/>
      </c>
      <c r="N323" s="2" t="str">
        <f t="shared" si="74"/>
        <v/>
      </c>
      <c r="O323" s="2" t="str">
        <f t="shared" si="74"/>
        <v/>
      </c>
      <c r="P323" s="2" t="str">
        <f t="shared" si="74"/>
        <v/>
      </c>
      <c r="Q323" s="2" t="str">
        <f t="shared" si="74"/>
        <v/>
      </c>
      <c r="R323" s="2" t="str">
        <f t="shared" si="74"/>
        <v/>
      </c>
      <c r="S323" s="2" t="str">
        <f t="shared" si="74"/>
        <v/>
      </c>
      <c r="T323" s="2" t="str">
        <f t="shared" si="74"/>
        <v/>
      </c>
      <c r="U323" s="2" t="str">
        <f t="shared" si="74"/>
        <v/>
      </c>
      <c r="V323" s="2" t="str">
        <f t="shared" si="74"/>
        <v/>
      </c>
      <c r="W323" s="2" t="str">
        <f t="shared" si="74"/>
        <v/>
      </c>
      <c r="X323" s="2" t="str">
        <f t="shared" si="74"/>
        <v/>
      </c>
      <c r="Y323" s="2" t="str">
        <f t="shared" si="74"/>
        <v/>
      </c>
      <c r="Z323" s="2" t="str">
        <f t="shared" si="74"/>
        <v/>
      </c>
      <c r="AA323" s="2" t="str">
        <f t="shared" si="74"/>
        <v/>
      </c>
      <c r="AB323" s="2" t="str">
        <f t="shared" si="74"/>
        <v/>
      </c>
      <c r="AC323" s="2" t="str">
        <f t="shared" si="69"/>
        <v/>
      </c>
      <c r="AD323" s="37">
        <v>9.6839999999998201E-4</v>
      </c>
      <c r="AE323" s="1" t="str">
        <f t="shared" si="70"/>
        <v/>
      </c>
      <c r="AF323" s="1" t="str">
        <f t="shared" si="71"/>
        <v/>
      </c>
    </row>
    <row r="324" spans="2:32" ht="24.95" customHeight="1" x14ac:dyDescent="0.25">
      <c r="B324" s="10" t="str">
        <f>IF(cad_pro!C326="","",cad_pro!C326)</f>
        <v/>
      </c>
      <c r="C324" s="11" t="str">
        <f>IF(B324="","",IFERROR(SUM(cad_cf!$D$7:$D$26)/SUM(cad_pro!$D$9:$D$508),0))</f>
        <v/>
      </c>
      <c r="D324" s="11" t="str">
        <f>IF(B324="","",IFERROR(VLOOKUP(B324,cad_pro!$C$9:$E$508,3,FALSE),0))</f>
        <v/>
      </c>
      <c r="E324" s="11" t="str">
        <f t="shared" si="61"/>
        <v/>
      </c>
      <c r="F324" s="108"/>
      <c r="G324" s="11" t="str">
        <f t="shared" si="62"/>
        <v/>
      </c>
      <c r="H324" s="11" t="str">
        <f t="shared" si="63"/>
        <v/>
      </c>
      <c r="I324" s="11" t="str">
        <f t="shared" si="64"/>
        <v/>
      </c>
      <c r="J324" s="11" t="str">
        <f t="shared" si="65"/>
        <v/>
      </c>
      <c r="K324" s="11" t="str">
        <f t="shared" si="66"/>
        <v/>
      </c>
      <c r="L324" s="33" t="str">
        <f t="shared" si="67"/>
        <v/>
      </c>
      <c r="M324" s="2" t="str">
        <f t="shared" si="68"/>
        <v/>
      </c>
      <c r="N324" s="2" t="str">
        <f t="shared" si="74"/>
        <v/>
      </c>
      <c r="O324" s="2" t="str">
        <f t="shared" si="74"/>
        <v/>
      </c>
      <c r="P324" s="2" t="str">
        <f t="shared" si="74"/>
        <v/>
      </c>
      <c r="Q324" s="2" t="str">
        <f t="shared" si="74"/>
        <v/>
      </c>
      <c r="R324" s="2" t="str">
        <f t="shared" si="74"/>
        <v/>
      </c>
      <c r="S324" s="2" t="str">
        <f t="shared" si="74"/>
        <v/>
      </c>
      <c r="T324" s="2" t="str">
        <f t="shared" si="74"/>
        <v/>
      </c>
      <c r="U324" s="2" t="str">
        <f t="shared" si="74"/>
        <v/>
      </c>
      <c r="V324" s="2" t="str">
        <f t="shared" si="74"/>
        <v/>
      </c>
      <c r="W324" s="2" t="str">
        <f t="shared" si="74"/>
        <v/>
      </c>
      <c r="X324" s="2" t="str">
        <f t="shared" si="74"/>
        <v/>
      </c>
      <c r="Y324" s="2" t="str">
        <f t="shared" si="74"/>
        <v/>
      </c>
      <c r="Z324" s="2" t="str">
        <f t="shared" si="74"/>
        <v/>
      </c>
      <c r="AA324" s="2" t="str">
        <f t="shared" si="74"/>
        <v/>
      </c>
      <c r="AB324" s="2" t="str">
        <f t="shared" si="74"/>
        <v/>
      </c>
      <c r="AC324" s="2" t="str">
        <f t="shared" si="69"/>
        <v/>
      </c>
      <c r="AD324" s="37">
        <v>9.6829999999998196E-4</v>
      </c>
      <c r="AE324" s="1" t="str">
        <f t="shared" si="70"/>
        <v/>
      </c>
      <c r="AF324" s="1" t="str">
        <f t="shared" si="71"/>
        <v/>
      </c>
    </row>
    <row r="325" spans="2:32" ht="24.95" customHeight="1" x14ac:dyDescent="0.25">
      <c r="B325" s="10" t="str">
        <f>IF(cad_pro!C327="","",cad_pro!C327)</f>
        <v/>
      </c>
      <c r="C325" s="11" t="str">
        <f>IF(B325="","",IFERROR(SUM(cad_cf!$D$7:$D$26)/SUM(cad_pro!$D$9:$D$508),0))</f>
        <v/>
      </c>
      <c r="D325" s="11" t="str">
        <f>IF(B325="","",IFERROR(VLOOKUP(B325,cad_pro!$C$9:$E$508,3,FALSE),0))</f>
        <v/>
      </c>
      <c r="E325" s="11" t="str">
        <f t="shared" si="61"/>
        <v/>
      </c>
      <c r="F325" s="108"/>
      <c r="G325" s="11" t="str">
        <f t="shared" si="62"/>
        <v/>
      </c>
      <c r="H325" s="11" t="str">
        <f t="shared" si="63"/>
        <v/>
      </c>
      <c r="I325" s="11" t="str">
        <f t="shared" si="64"/>
        <v/>
      </c>
      <c r="J325" s="11" t="str">
        <f t="shared" si="65"/>
        <v/>
      </c>
      <c r="K325" s="11" t="str">
        <f t="shared" si="66"/>
        <v/>
      </c>
      <c r="L325" s="33" t="str">
        <f t="shared" si="67"/>
        <v/>
      </c>
      <c r="M325" s="2" t="str">
        <f t="shared" si="68"/>
        <v/>
      </c>
      <c r="N325" s="2" t="str">
        <f t="shared" si="74"/>
        <v/>
      </c>
      <c r="O325" s="2" t="str">
        <f t="shared" si="74"/>
        <v/>
      </c>
      <c r="P325" s="2" t="str">
        <f t="shared" si="74"/>
        <v/>
      </c>
      <c r="Q325" s="2" t="str">
        <f t="shared" si="74"/>
        <v/>
      </c>
      <c r="R325" s="2" t="str">
        <f t="shared" si="74"/>
        <v/>
      </c>
      <c r="S325" s="2" t="str">
        <f t="shared" si="74"/>
        <v/>
      </c>
      <c r="T325" s="2" t="str">
        <f t="shared" si="74"/>
        <v/>
      </c>
      <c r="U325" s="2" t="str">
        <f t="shared" si="74"/>
        <v/>
      </c>
      <c r="V325" s="2" t="str">
        <f t="shared" si="74"/>
        <v/>
      </c>
      <c r="W325" s="2" t="str">
        <f t="shared" si="74"/>
        <v/>
      </c>
      <c r="X325" s="2" t="str">
        <f t="shared" si="74"/>
        <v/>
      </c>
      <c r="Y325" s="2" t="str">
        <f t="shared" si="74"/>
        <v/>
      </c>
      <c r="Z325" s="2" t="str">
        <f t="shared" si="74"/>
        <v/>
      </c>
      <c r="AA325" s="2" t="str">
        <f t="shared" si="74"/>
        <v/>
      </c>
      <c r="AB325" s="2" t="str">
        <f t="shared" si="74"/>
        <v/>
      </c>
      <c r="AC325" s="2" t="str">
        <f t="shared" si="69"/>
        <v/>
      </c>
      <c r="AD325" s="37">
        <v>9.6819999999998201E-4</v>
      </c>
      <c r="AE325" s="1" t="str">
        <f t="shared" si="70"/>
        <v/>
      </c>
      <c r="AF325" s="1" t="str">
        <f t="shared" si="71"/>
        <v/>
      </c>
    </row>
    <row r="326" spans="2:32" ht="24.95" customHeight="1" x14ac:dyDescent="0.25">
      <c r="B326" s="10" t="str">
        <f>IF(cad_pro!C328="","",cad_pro!C328)</f>
        <v/>
      </c>
      <c r="C326" s="11" t="str">
        <f>IF(B326="","",IFERROR(SUM(cad_cf!$D$7:$D$26)/SUM(cad_pro!$D$9:$D$508),0))</f>
        <v/>
      </c>
      <c r="D326" s="11" t="str">
        <f>IF(B326="","",IFERROR(VLOOKUP(B326,cad_pro!$C$9:$E$508,3,FALSE),0))</f>
        <v/>
      </c>
      <c r="E326" s="11" t="str">
        <f t="shared" si="61"/>
        <v/>
      </c>
      <c r="F326" s="108"/>
      <c r="G326" s="11" t="str">
        <f t="shared" si="62"/>
        <v/>
      </c>
      <c r="H326" s="11" t="str">
        <f t="shared" si="63"/>
        <v/>
      </c>
      <c r="I326" s="11" t="str">
        <f t="shared" si="64"/>
        <v/>
      </c>
      <c r="J326" s="11" t="str">
        <f t="shared" si="65"/>
        <v/>
      </c>
      <c r="K326" s="11" t="str">
        <f t="shared" si="66"/>
        <v/>
      </c>
      <c r="L326" s="33" t="str">
        <f t="shared" si="67"/>
        <v/>
      </c>
      <c r="M326" s="2" t="str">
        <f t="shared" si="68"/>
        <v/>
      </c>
      <c r="N326" s="2" t="str">
        <f t="shared" si="74"/>
        <v/>
      </c>
      <c r="O326" s="2" t="str">
        <f t="shared" si="74"/>
        <v/>
      </c>
      <c r="P326" s="2" t="str">
        <f t="shared" si="74"/>
        <v/>
      </c>
      <c r="Q326" s="2" t="str">
        <f t="shared" si="74"/>
        <v/>
      </c>
      <c r="R326" s="2" t="str">
        <f t="shared" si="74"/>
        <v/>
      </c>
      <c r="S326" s="2" t="str">
        <f t="shared" si="74"/>
        <v/>
      </c>
      <c r="T326" s="2" t="str">
        <f t="shared" si="74"/>
        <v/>
      </c>
      <c r="U326" s="2" t="str">
        <f t="shared" si="74"/>
        <v/>
      </c>
      <c r="V326" s="2" t="str">
        <f t="shared" si="74"/>
        <v/>
      </c>
      <c r="W326" s="2" t="str">
        <f t="shared" si="74"/>
        <v/>
      </c>
      <c r="X326" s="2" t="str">
        <f t="shared" si="74"/>
        <v/>
      </c>
      <c r="Y326" s="2" t="str">
        <f t="shared" si="74"/>
        <v/>
      </c>
      <c r="Z326" s="2" t="str">
        <f t="shared" si="74"/>
        <v/>
      </c>
      <c r="AA326" s="2" t="str">
        <f t="shared" si="74"/>
        <v/>
      </c>
      <c r="AB326" s="2" t="str">
        <f t="shared" si="74"/>
        <v/>
      </c>
      <c r="AC326" s="2" t="str">
        <f t="shared" si="69"/>
        <v/>
      </c>
      <c r="AD326" s="37">
        <v>9.6809999999998195E-4</v>
      </c>
      <c r="AE326" s="1" t="str">
        <f t="shared" si="70"/>
        <v/>
      </c>
      <c r="AF326" s="1" t="str">
        <f t="shared" si="71"/>
        <v/>
      </c>
    </row>
    <row r="327" spans="2:32" ht="24.95" customHeight="1" x14ac:dyDescent="0.25">
      <c r="B327" s="10" t="str">
        <f>IF(cad_pro!C329="","",cad_pro!C329)</f>
        <v/>
      </c>
      <c r="C327" s="11" t="str">
        <f>IF(B327="","",IFERROR(SUM(cad_cf!$D$7:$D$26)/SUM(cad_pro!$D$9:$D$508),0))</f>
        <v/>
      </c>
      <c r="D327" s="11" t="str">
        <f>IF(B327="","",IFERROR(VLOOKUP(B327,cad_pro!$C$9:$E$508,3,FALSE),0))</f>
        <v/>
      </c>
      <c r="E327" s="11" t="str">
        <f t="shared" si="61"/>
        <v/>
      </c>
      <c r="F327" s="108"/>
      <c r="G327" s="11" t="str">
        <f t="shared" si="62"/>
        <v/>
      </c>
      <c r="H327" s="11" t="str">
        <f t="shared" si="63"/>
        <v/>
      </c>
      <c r="I327" s="11" t="str">
        <f t="shared" si="64"/>
        <v/>
      </c>
      <c r="J327" s="11" t="str">
        <f t="shared" si="65"/>
        <v/>
      </c>
      <c r="K327" s="11" t="str">
        <f t="shared" si="66"/>
        <v/>
      </c>
      <c r="L327" s="33" t="str">
        <f t="shared" si="67"/>
        <v/>
      </c>
      <c r="M327" s="2" t="str">
        <f t="shared" si="68"/>
        <v/>
      </c>
      <c r="N327" s="2" t="str">
        <f t="shared" si="74"/>
        <v/>
      </c>
      <c r="O327" s="2" t="str">
        <f t="shared" si="74"/>
        <v/>
      </c>
      <c r="P327" s="2" t="str">
        <f t="shared" si="74"/>
        <v/>
      </c>
      <c r="Q327" s="2" t="str">
        <f t="shared" si="74"/>
        <v/>
      </c>
      <c r="R327" s="2" t="str">
        <f t="shared" si="74"/>
        <v/>
      </c>
      <c r="S327" s="2" t="str">
        <f t="shared" si="74"/>
        <v/>
      </c>
      <c r="T327" s="2" t="str">
        <f t="shared" si="74"/>
        <v/>
      </c>
      <c r="U327" s="2" t="str">
        <f t="shared" si="74"/>
        <v/>
      </c>
      <c r="V327" s="2" t="str">
        <f t="shared" si="74"/>
        <v/>
      </c>
      <c r="W327" s="2" t="str">
        <f t="shared" si="74"/>
        <v/>
      </c>
      <c r="X327" s="2" t="str">
        <f t="shared" si="74"/>
        <v/>
      </c>
      <c r="Y327" s="2" t="str">
        <f t="shared" si="74"/>
        <v/>
      </c>
      <c r="Z327" s="2" t="str">
        <f t="shared" si="74"/>
        <v/>
      </c>
      <c r="AA327" s="2" t="str">
        <f t="shared" si="74"/>
        <v/>
      </c>
      <c r="AB327" s="2" t="str">
        <f t="shared" si="74"/>
        <v/>
      </c>
      <c r="AC327" s="2" t="str">
        <f t="shared" si="69"/>
        <v/>
      </c>
      <c r="AD327" s="37">
        <v>9.67999999999982E-4</v>
      </c>
      <c r="AE327" s="1" t="str">
        <f t="shared" si="70"/>
        <v/>
      </c>
      <c r="AF327" s="1" t="str">
        <f t="shared" si="71"/>
        <v/>
      </c>
    </row>
    <row r="328" spans="2:32" ht="24.95" customHeight="1" x14ac:dyDescent="0.25">
      <c r="B328" s="10" t="str">
        <f>IF(cad_pro!C330="","",cad_pro!C330)</f>
        <v/>
      </c>
      <c r="C328" s="11" t="str">
        <f>IF(B328="","",IFERROR(SUM(cad_cf!$D$7:$D$26)/SUM(cad_pro!$D$9:$D$508),0))</f>
        <v/>
      </c>
      <c r="D328" s="11" t="str">
        <f>IF(B328="","",IFERROR(VLOOKUP(B328,cad_pro!$C$9:$E$508,3,FALSE),0))</f>
        <v/>
      </c>
      <c r="E328" s="11" t="str">
        <f t="shared" ref="E328:E391" si="75">IF(B328="","",SUM(C328:D328))</f>
        <v/>
      </c>
      <c r="F328" s="108"/>
      <c r="G328" s="11" t="str">
        <f t="shared" ref="G328:G391" si="76">IF(B328="","",E328*(1+F328))</f>
        <v/>
      </c>
      <c r="H328" s="11" t="str">
        <f t="shared" ref="H328:H391" si="77">IF(B328="","",M328)</f>
        <v/>
      </c>
      <c r="I328" s="11" t="str">
        <f t="shared" ref="I328:I391" si="78">IF(B328="","",SUM(G328:H328))</f>
        <v/>
      </c>
      <c r="J328" s="11" t="str">
        <f t="shared" ref="J328:J391" si="79">IF(B328="","",IFERROR(I328-(D328+H328),0))</f>
        <v/>
      </c>
      <c r="K328" s="11" t="str">
        <f t="shared" ref="K328:K391" si="80">IF(B328="","",IFERROR(I328-(E328+H328),0))</f>
        <v/>
      </c>
      <c r="L328" s="33" t="str">
        <f t="shared" ref="L328:L391" si="81">IF(B328="","",IFERROR(K328/I328,0))</f>
        <v/>
      </c>
      <c r="M328" s="2" t="str">
        <f t="shared" ref="M328:M391" si="82">IF(B328="","",SUM(N328:AC328))</f>
        <v/>
      </c>
      <c r="N328" s="2" t="str">
        <f t="shared" ref="N328:AB344" si="83">IF($B328="","",IFERROR($G328*N$6,0))</f>
        <v/>
      </c>
      <c r="O328" s="2" t="str">
        <f t="shared" si="83"/>
        <v/>
      </c>
      <c r="P328" s="2" t="str">
        <f t="shared" si="83"/>
        <v/>
      </c>
      <c r="Q328" s="2" t="str">
        <f t="shared" si="83"/>
        <v/>
      </c>
      <c r="R328" s="2" t="str">
        <f t="shared" si="83"/>
        <v/>
      </c>
      <c r="S328" s="2" t="str">
        <f t="shared" si="83"/>
        <v/>
      </c>
      <c r="T328" s="2" t="str">
        <f t="shared" si="83"/>
        <v/>
      </c>
      <c r="U328" s="2" t="str">
        <f t="shared" si="83"/>
        <v/>
      </c>
      <c r="V328" s="2" t="str">
        <f t="shared" si="83"/>
        <v/>
      </c>
      <c r="W328" s="2" t="str">
        <f t="shared" si="83"/>
        <v/>
      </c>
      <c r="X328" s="2" t="str">
        <f t="shared" si="83"/>
        <v/>
      </c>
      <c r="Y328" s="2" t="str">
        <f t="shared" si="83"/>
        <v/>
      </c>
      <c r="Z328" s="2" t="str">
        <f t="shared" si="83"/>
        <v/>
      </c>
      <c r="AA328" s="2" t="str">
        <f t="shared" si="83"/>
        <v/>
      </c>
      <c r="AB328" s="2" t="str">
        <f t="shared" si="83"/>
        <v/>
      </c>
      <c r="AC328" s="2" t="str">
        <f t="shared" ref="AC328:AC391" si="84">IF(B328="","",$D328*AC$6)</f>
        <v/>
      </c>
      <c r="AD328" s="37">
        <v>9.6789999999998195E-4</v>
      </c>
      <c r="AE328" s="1" t="str">
        <f t="shared" ref="AE328:AE391" si="85">IF(B328="","",I328+$AD328)</f>
        <v/>
      </c>
      <c r="AF328" s="1" t="str">
        <f t="shared" ref="AF328:AF391" si="86">IF(C328="","",J328+$AD328)</f>
        <v/>
      </c>
    </row>
    <row r="329" spans="2:32" ht="24.95" customHeight="1" x14ac:dyDescent="0.25">
      <c r="B329" s="10" t="str">
        <f>IF(cad_pro!C331="","",cad_pro!C331)</f>
        <v/>
      </c>
      <c r="C329" s="11" t="str">
        <f>IF(B329="","",IFERROR(SUM(cad_cf!$D$7:$D$26)/SUM(cad_pro!$D$9:$D$508),0))</f>
        <v/>
      </c>
      <c r="D329" s="11" t="str">
        <f>IF(B329="","",IFERROR(VLOOKUP(B329,cad_pro!$C$9:$E$508,3,FALSE),0))</f>
        <v/>
      </c>
      <c r="E329" s="11" t="str">
        <f t="shared" si="75"/>
        <v/>
      </c>
      <c r="F329" s="108"/>
      <c r="G329" s="11" t="str">
        <f t="shared" si="76"/>
        <v/>
      </c>
      <c r="H329" s="11" t="str">
        <f t="shared" si="77"/>
        <v/>
      </c>
      <c r="I329" s="11" t="str">
        <f t="shared" si="78"/>
        <v/>
      </c>
      <c r="J329" s="11" t="str">
        <f t="shared" si="79"/>
        <v/>
      </c>
      <c r="K329" s="11" t="str">
        <f t="shared" si="80"/>
        <v/>
      </c>
      <c r="L329" s="33" t="str">
        <f t="shared" si="81"/>
        <v/>
      </c>
      <c r="M329" s="2" t="str">
        <f t="shared" si="82"/>
        <v/>
      </c>
      <c r="N329" s="2" t="str">
        <f t="shared" si="83"/>
        <v/>
      </c>
      <c r="O329" s="2" t="str">
        <f t="shared" si="83"/>
        <v/>
      </c>
      <c r="P329" s="2" t="str">
        <f t="shared" si="83"/>
        <v/>
      </c>
      <c r="Q329" s="2" t="str">
        <f t="shared" si="83"/>
        <v/>
      </c>
      <c r="R329" s="2" t="str">
        <f t="shared" si="83"/>
        <v/>
      </c>
      <c r="S329" s="2" t="str">
        <f t="shared" si="83"/>
        <v/>
      </c>
      <c r="T329" s="2" t="str">
        <f t="shared" si="83"/>
        <v/>
      </c>
      <c r="U329" s="2" t="str">
        <f t="shared" si="83"/>
        <v/>
      </c>
      <c r="V329" s="2" t="str">
        <f t="shared" si="83"/>
        <v/>
      </c>
      <c r="W329" s="2" t="str">
        <f t="shared" si="83"/>
        <v/>
      </c>
      <c r="X329" s="2" t="str">
        <f t="shared" si="83"/>
        <v/>
      </c>
      <c r="Y329" s="2" t="str">
        <f t="shared" si="83"/>
        <v/>
      </c>
      <c r="Z329" s="2" t="str">
        <f t="shared" si="83"/>
        <v/>
      </c>
      <c r="AA329" s="2" t="str">
        <f t="shared" si="83"/>
        <v/>
      </c>
      <c r="AB329" s="2" t="str">
        <f t="shared" si="83"/>
        <v/>
      </c>
      <c r="AC329" s="2" t="str">
        <f t="shared" si="84"/>
        <v/>
      </c>
      <c r="AD329" s="37">
        <v>9.67799999999982E-4</v>
      </c>
      <c r="AE329" s="1" t="str">
        <f t="shared" si="85"/>
        <v/>
      </c>
      <c r="AF329" s="1" t="str">
        <f t="shared" si="86"/>
        <v/>
      </c>
    </row>
    <row r="330" spans="2:32" ht="24.95" customHeight="1" x14ac:dyDescent="0.25">
      <c r="B330" s="10" t="str">
        <f>IF(cad_pro!C332="","",cad_pro!C332)</f>
        <v/>
      </c>
      <c r="C330" s="11" t="str">
        <f>IF(B330="","",IFERROR(SUM(cad_cf!$D$7:$D$26)/SUM(cad_pro!$D$9:$D$508),0))</f>
        <v/>
      </c>
      <c r="D330" s="11" t="str">
        <f>IF(B330="","",IFERROR(VLOOKUP(B330,cad_pro!$C$9:$E$508,3,FALSE),0))</f>
        <v/>
      </c>
      <c r="E330" s="11" t="str">
        <f t="shared" si="75"/>
        <v/>
      </c>
      <c r="F330" s="108"/>
      <c r="G330" s="11" t="str">
        <f t="shared" si="76"/>
        <v/>
      </c>
      <c r="H330" s="11" t="str">
        <f t="shared" si="77"/>
        <v/>
      </c>
      <c r="I330" s="11" t="str">
        <f t="shared" si="78"/>
        <v/>
      </c>
      <c r="J330" s="11" t="str">
        <f t="shared" si="79"/>
        <v/>
      </c>
      <c r="K330" s="11" t="str">
        <f t="shared" si="80"/>
        <v/>
      </c>
      <c r="L330" s="33" t="str">
        <f t="shared" si="81"/>
        <v/>
      </c>
      <c r="M330" s="2" t="str">
        <f t="shared" si="82"/>
        <v/>
      </c>
      <c r="N330" s="2" t="str">
        <f t="shared" si="83"/>
        <v/>
      </c>
      <c r="O330" s="2" t="str">
        <f t="shared" si="83"/>
        <v/>
      </c>
      <c r="P330" s="2" t="str">
        <f t="shared" si="83"/>
        <v/>
      </c>
      <c r="Q330" s="2" t="str">
        <f t="shared" si="83"/>
        <v/>
      </c>
      <c r="R330" s="2" t="str">
        <f t="shared" si="83"/>
        <v/>
      </c>
      <c r="S330" s="2" t="str">
        <f t="shared" si="83"/>
        <v/>
      </c>
      <c r="T330" s="2" t="str">
        <f t="shared" si="83"/>
        <v/>
      </c>
      <c r="U330" s="2" t="str">
        <f t="shared" si="83"/>
        <v/>
      </c>
      <c r="V330" s="2" t="str">
        <f t="shared" si="83"/>
        <v/>
      </c>
      <c r="W330" s="2" t="str">
        <f t="shared" si="83"/>
        <v/>
      </c>
      <c r="X330" s="2" t="str">
        <f t="shared" si="83"/>
        <v/>
      </c>
      <c r="Y330" s="2" t="str">
        <f t="shared" si="83"/>
        <v/>
      </c>
      <c r="Z330" s="2" t="str">
        <f t="shared" si="83"/>
        <v/>
      </c>
      <c r="AA330" s="2" t="str">
        <f t="shared" si="83"/>
        <v/>
      </c>
      <c r="AB330" s="2" t="str">
        <f t="shared" si="83"/>
        <v/>
      </c>
      <c r="AC330" s="2" t="str">
        <f t="shared" si="84"/>
        <v/>
      </c>
      <c r="AD330" s="37">
        <v>9.6769999999998205E-4</v>
      </c>
      <c r="AE330" s="1" t="str">
        <f t="shared" si="85"/>
        <v/>
      </c>
      <c r="AF330" s="1" t="str">
        <f t="shared" si="86"/>
        <v/>
      </c>
    </row>
    <row r="331" spans="2:32" ht="24.95" customHeight="1" x14ac:dyDescent="0.25">
      <c r="B331" s="10" t="str">
        <f>IF(cad_pro!C333="","",cad_pro!C333)</f>
        <v/>
      </c>
      <c r="C331" s="11" t="str">
        <f>IF(B331="","",IFERROR(SUM(cad_cf!$D$7:$D$26)/SUM(cad_pro!$D$9:$D$508),0))</f>
        <v/>
      </c>
      <c r="D331" s="11" t="str">
        <f>IF(B331="","",IFERROR(VLOOKUP(B331,cad_pro!$C$9:$E$508,3,FALSE),0))</f>
        <v/>
      </c>
      <c r="E331" s="11" t="str">
        <f t="shared" si="75"/>
        <v/>
      </c>
      <c r="F331" s="108"/>
      <c r="G331" s="11" t="str">
        <f t="shared" si="76"/>
        <v/>
      </c>
      <c r="H331" s="11" t="str">
        <f t="shared" si="77"/>
        <v/>
      </c>
      <c r="I331" s="11" t="str">
        <f t="shared" si="78"/>
        <v/>
      </c>
      <c r="J331" s="11" t="str">
        <f t="shared" si="79"/>
        <v/>
      </c>
      <c r="K331" s="11" t="str">
        <f t="shared" si="80"/>
        <v/>
      </c>
      <c r="L331" s="33" t="str">
        <f t="shared" si="81"/>
        <v/>
      </c>
      <c r="M331" s="2" t="str">
        <f t="shared" si="82"/>
        <v/>
      </c>
      <c r="N331" s="2" t="str">
        <f t="shared" si="83"/>
        <v/>
      </c>
      <c r="O331" s="2" t="str">
        <f t="shared" si="83"/>
        <v/>
      </c>
      <c r="P331" s="2" t="str">
        <f t="shared" si="83"/>
        <v/>
      </c>
      <c r="Q331" s="2" t="str">
        <f t="shared" si="83"/>
        <v/>
      </c>
      <c r="R331" s="2" t="str">
        <f t="shared" si="83"/>
        <v/>
      </c>
      <c r="S331" s="2" t="str">
        <f t="shared" si="83"/>
        <v/>
      </c>
      <c r="T331" s="2" t="str">
        <f t="shared" si="83"/>
        <v/>
      </c>
      <c r="U331" s="2" t="str">
        <f t="shared" si="83"/>
        <v/>
      </c>
      <c r="V331" s="2" t="str">
        <f t="shared" si="83"/>
        <v/>
      </c>
      <c r="W331" s="2" t="str">
        <f t="shared" si="83"/>
        <v/>
      </c>
      <c r="X331" s="2" t="str">
        <f t="shared" si="83"/>
        <v/>
      </c>
      <c r="Y331" s="2" t="str">
        <f t="shared" si="83"/>
        <v/>
      </c>
      <c r="Z331" s="2" t="str">
        <f t="shared" si="83"/>
        <v/>
      </c>
      <c r="AA331" s="2" t="str">
        <f t="shared" si="83"/>
        <v/>
      </c>
      <c r="AB331" s="2" t="str">
        <f t="shared" si="83"/>
        <v/>
      </c>
      <c r="AC331" s="2" t="str">
        <f t="shared" si="84"/>
        <v/>
      </c>
      <c r="AD331" s="37">
        <v>9.6759999999998199E-4</v>
      </c>
      <c r="AE331" s="1" t="str">
        <f t="shared" si="85"/>
        <v/>
      </c>
      <c r="AF331" s="1" t="str">
        <f t="shared" si="86"/>
        <v/>
      </c>
    </row>
    <row r="332" spans="2:32" ht="24.95" customHeight="1" x14ac:dyDescent="0.25">
      <c r="B332" s="10" t="str">
        <f>IF(cad_pro!C334="","",cad_pro!C334)</f>
        <v/>
      </c>
      <c r="C332" s="11" t="str">
        <f>IF(B332="","",IFERROR(SUM(cad_cf!$D$7:$D$26)/SUM(cad_pro!$D$9:$D$508),0))</f>
        <v/>
      </c>
      <c r="D332" s="11" t="str">
        <f>IF(B332="","",IFERROR(VLOOKUP(B332,cad_pro!$C$9:$E$508,3,FALSE),0))</f>
        <v/>
      </c>
      <c r="E332" s="11" t="str">
        <f t="shared" si="75"/>
        <v/>
      </c>
      <c r="F332" s="108"/>
      <c r="G332" s="11" t="str">
        <f t="shared" si="76"/>
        <v/>
      </c>
      <c r="H332" s="11" t="str">
        <f t="shared" si="77"/>
        <v/>
      </c>
      <c r="I332" s="11" t="str">
        <f t="shared" si="78"/>
        <v/>
      </c>
      <c r="J332" s="11" t="str">
        <f t="shared" si="79"/>
        <v/>
      </c>
      <c r="K332" s="11" t="str">
        <f t="shared" si="80"/>
        <v/>
      </c>
      <c r="L332" s="33" t="str">
        <f t="shared" si="81"/>
        <v/>
      </c>
      <c r="M332" s="2" t="str">
        <f t="shared" si="82"/>
        <v/>
      </c>
      <c r="N332" s="2" t="str">
        <f t="shared" si="83"/>
        <v/>
      </c>
      <c r="O332" s="2" t="str">
        <f t="shared" si="83"/>
        <v/>
      </c>
      <c r="P332" s="2" t="str">
        <f t="shared" si="83"/>
        <v/>
      </c>
      <c r="Q332" s="2" t="str">
        <f t="shared" si="83"/>
        <v/>
      </c>
      <c r="R332" s="2" t="str">
        <f t="shared" si="83"/>
        <v/>
      </c>
      <c r="S332" s="2" t="str">
        <f t="shared" si="83"/>
        <v/>
      </c>
      <c r="T332" s="2" t="str">
        <f t="shared" si="83"/>
        <v/>
      </c>
      <c r="U332" s="2" t="str">
        <f t="shared" si="83"/>
        <v/>
      </c>
      <c r="V332" s="2" t="str">
        <f t="shared" si="83"/>
        <v/>
      </c>
      <c r="W332" s="2" t="str">
        <f t="shared" si="83"/>
        <v/>
      </c>
      <c r="X332" s="2" t="str">
        <f t="shared" si="83"/>
        <v/>
      </c>
      <c r="Y332" s="2" t="str">
        <f t="shared" si="83"/>
        <v/>
      </c>
      <c r="Z332" s="2" t="str">
        <f t="shared" si="83"/>
        <v/>
      </c>
      <c r="AA332" s="2" t="str">
        <f t="shared" si="83"/>
        <v/>
      </c>
      <c r="AB332" s="2" t="str">
        <f t="shared" si="83"/>
        <v/>
      </c>
      <c r="AC332" s="2" t="str">
        <f t="shared" si="84"/>
        <v/>
      </c>
      <c r="AD332" s="37">
        <v>9.6749999999998205E-4</v>
      </c>
      <c r="AE332" s="1" t="str">
        <f t="shared" si="85"/>
        <v/>
      </c>
      <c r="AF332" s="1" t="str">
        <f t="shared" si="86"/>
        <v/>
      </c>
    </row>
    <row r="333" spans="2:32" ht="24.95" customHeight="1" x14ac:dyDescent="0.25">
      <c r="B333" s="10" t="str">
        <f>IF(cad_pro!C335="","",cad_pro!C335)</f>
        <v/>
      </c>
      <c r="C333" s="11" t="str">
        <f>IF(B333="","",IFERROR(SUM(cad_cf!$D$7:$D$26)/SUM(cad_pro!$D$9:$D$508),0))</f>
        <v/>
      </c>
      <c r="D333" s="11" t="str">
        <f>IF(B333="","",IFERROR(VLOOKUP(B333,cad_pro!$C$9:$E$508,3,FALSE),0))</f>
        <v/>
      </c>
      <c r="E333" s="11" t="str">
        <f t="shared" si="75"/>
        <v/>
      </c>
      <c r="F333" s="108"/>
      <c r="G333" s="11" t="str">
        <f t="shared" si="76"/>
        <v/>
      </c>
      <c r="H333" s="11" t="str">
        <f t="shared" si="77"/>
        <v/>
      </c>
      <c r="I333" s="11" t="str">
        <f t="shared" si="78"/>
        <v/>
      </c>
      <c r="J333" s="11" t="str">
        <f t="shared" si="79"/>
        <v/>
      </c>
      <c r="K333" s="11" t="str">
        <f t="shared" si="80"/>
        <v/>
      </c>
      <c r="L333" s="33" t="str">
        <f t="shared" si="81"/>
        <v/>
      </c>
      <c r="M333" s="2" t="str">
        <f t="shared" si="82"/>
        <v/>
      </c>
      <c r="N333" s="2" t="str">
        <f t="shared" si="83"/>
        <v/>
      </c>
      <c r="O333" s="2" t="str">
        <f t="shared" si="83"/>
        <v/>
      </c>
      <c r="P333" s="2" t="str">
        <f t="shared" si="83"/>
        <v/>
      </c>
      <c r="Q333" s="2" t="str">
        <f t="shared" si="83"/>
        <v/>
      </c>
      <c r="R333" s="2" t="str">
        <f t="shared" si="83"/>
        <v/>
      </c>
      <c r="S333" s="2" t="str">
        <f t="shared" si="83"/>
        <v/>
      </c>
      <c r="T333" s="2" t="str">
        <f t="shared" si="83"/>
        <v/>
      </c>
      <c r="U333" s="2" t="str">
        <f t="shared" si="83"/>
        <v/>
      </c>
      <c r="V333" s="2" t="str">
        <f t="shared" si="83"/>
        <v/>
      </c>
      <c r="W333" s="2" t="str">
        <f t="shared" si="83"/>
        <v/>
      </c>
      <c r="X333" s="2" t="str">
        <f t="shared" si="83"/>
        <v/>
      </c>
      <c r="Y333" s="2" t="str">
        <f t="shared" si="83"/>
        <v/>
      </c>
      <c r="Z333" s="2" t="str">
        <f t="shared" si="83"/>
        <v/>
      </c>
      <c r="AA333" s="2" t="str">
        <f t="shared" si="83"/>
        <v/>
      </c>
      <c r="AB333" s="2" t="str">
        <f t="shared" si="83"/>
        <v/>
      </c>
      <c r="AC333" s="2" t="str">
        <f t="shared" si="84"/>
        <v/>
      </c>
      <c r="AD333" s="37">
        <v>9.6739999999998199E-4</v>
      </c>
      <c r="AE333" s="1" t="str">
        <f t="shared" si="85"/>
        <v/>
      </c>
      <c r="AF333" s="1" t="str">
        <f t="shared" si="86"/>
        <v/>
      </c>
    </row>
    <row r="334" spans="2:32" ht="24.95" customHeight="1" x14ac:dyDescent="0.25">
      <c r="B334" s="10" t="str">
        <f>IF(cad_pro!C336="","",cad_pro!C336)</f>
        <v/>
      </c>
      <c r="C334" s="11" t="str">
        <f>IF(B334="","",IFERROR(SUM(cad_cf!$D$7:$D$26)/SUM(cad_pro!$D$9:$D$508),0))</f>
        <v/>
      </c>
      <c r="D334" s="11" t="str">
        <f>IF(B334="","",IFERROR(VLOOKUP(B334,cad_pro!$C$9:$E$508,3,FALSE),0))</f>
        <v/>
      </c>
      <c r="E334" s="11" t="str">
        <f t="shared" si="75"/>
        <v/>
      </c>
      <c r="F334" s="108"/>
      <c r="G334" s="11" t="str">
        <f t="shared" si="76"/>
        <v/>
      </c>
      <c r="H334" s="11" t="str">
        <f t="shared" si="77"/>
        <v/>
      </c>
      <c r="I334" s="11" t="str">
        <f t="shared" si="78"/>
        <v/>
      </c>
      <c r="J334" s="11" t="str">
        <f t="shared" si="79"/>
        <v/>
      </c>
      <c r="K334" s="11" t="str">
        <f t="shared" si="80"/>
        <v/>
      </c>
      <c r="L334" s="33" t="str">
        <f t="shared" si="81"/>
        <v/>
      </c>
      <c r="M334" s="2" t="str">
        <f t="shared" si="82"/>
        <v/>
      </c>
      <c r="N334" s="2" t="str">
        <f t="shared" si="83"/>
        <v/>
      </c>
      <c r="O334" s="2" t="str">
        <f t="shared" si="83"/>
        <v/>
      </c>
      <c r="P334" s="2" t="str">
        <f t="shared" si="83"/>
        <v/>
      </c>
      <c r="Q334" s="2" t="str">
        <f t="shared" si="83"/>
        <v/>
      </c>
      <c r="R334" s="2" t="str">
        <f t="shared" si="83"/>
        <v/>
      </c>
      <c r="S334" s="2" t="str">
        <f t="shared" si="83"/>
        <v/>
      </c>
      <c r="T334" s="2" t="str">
        <f t="shared" si="83"/>
        <v/>
      </c>
      <c r="U334" s="2" t="str">
        <f t="shared" si="83"/>
        <v/>
      </c>
      <c r="V334" s="2" t="str">
        <f t="shared" si="83"/>
        <v/>
      </c>
      <c r="W334" s="2" t="str">
        <f t="shared" si="83"/>
        <v/>
      </c>
      <c r="X334" s="2" t="str">
        <f t="shared" si="83"/>
        <v/>
      </c>
      <c r="Y334" s="2" t="str">
        <f t="shared" si="83"/>
        <v/>
      </c>
      <c r="Z334" s="2" t="str">
        <f t="shared" si="83"/>
        <v/>
      </c>
      <c r="AA334" s="2" t="str">
        <f t="shared" si="83"/>
        <v/>
      </c>
      <c r="AB334" s="2" t="str">
        <f t="shared" si="83"/>
        <v/>
      </c>
      <c r="AC334" s="2" t="str">
        <f t="shared" si="84"/>
        <v/>
      </c>
      <c r="AD334" s="37">
        <v>9.6729999999998096E-4</v>
      </c>
      <c r="AE334" s="1" t="str">
        <f t="shared" si="85"/>
        <v/>
      </c>
      <c r="AF334" s="1" t="str">
        <f t="shared" si="86"/>
        <v/>
      </c>
    </row>
    <row r="335" spans="2:32" ht="24.95" customHeight="1" x14ac:dyDescent="0.25">
      <c r="B335" s="10" t="str">
        <f>IF(cad_pro!C337="","",cad_pro!C337)</f>
        <v/>
      </c>
      <c r="C335" s="11" t="str">
        <f>IF(B335="","",IFERROR(SUM(cad_cf!$D$7:$D$26)/SUM(cad_pro!$D$9:$D$508),0))</f>
        <v/>
      </c>
      <c r="D335" s="11" t="str">
        <f>IF(B335="","",IFERROR(VLOOKUP(B335,cad_pro!$C$9:$E$508,3,FALSE),0))</f>
        <v/>
      </c>
      <c r="E335" s="11" t="str">
        <f t="shared" si="75"/>
        <v/>
      </c>
      <c r="F335" s="108"/>
      <c r="G335" s="11" t="str">
        <f t="shared" si="76"/>
        <v/>
      </c>
      <c r="H335" s="11" t="str">
        <f t="shared" si="77"/>
        <v/>
      </c>
      <c r="I335" s="11" t="str">
        <f t="shared" si="78"/>
        <v/>
      </c>
      <c r="J335" s="11" t="str">
        <f t="shared" si="79"/>
        <v/>
      </c>
      <c r="K335" s="11" t="str">
        <f t="shared" si="80"/>
        <v/>
      </c>
      <c r="L335" s="33" t="str">
        <f t="shared" si="81"/>
        <v/>
      </c>
      <c r="M335" s="2" t="str">
        <f t="shared" si="82"/>
        <v/>
      </c>
      <c r="N335" s="2" t="str">
        <f t="shared" si="83"/>
        <v/>
      </c>
      <c r="O335" s="2" t="str">
        <f t="shared" si="83"/>
        <v/>
      </c>
      <c r="P335" s="2" t="str">
        <f t="shared" si="83"/>
        <v/>
      </c>
      <c r="Q335" s="2" t="str">
        <f t="shared" si="83"/>
        <v/>
      </c>
      <c r="R335" s="2" t="str">
        <f t="shared" si="83"/>
        <v/>
      </c>
      <c r="S335" s="2" t="str">
        <f t="shared" si="83"/>
        <v/>
      </c>
      <c r="T335" s="2" t="str">
        <f t="shared" si="83"/>
        <v/>
      </c>
      <c r="U335" s="2" t="str">
        <f t="shared" si="83"/>
        <v/>
      </c>
      <c r="V335" s="2" t="str">
        <f t="shared" si="83"/>
        <v/>
      </c>
      <c r="W335" s="2" t="str">
        <f t="shared" si="83"/>
        <v/>
      </c>
      <c r="X335" s="2" t="str">
        <f t="shared" si="83"/>
        <v/>
      </c>
      <c r="Y335" s="2" t="str">
        <f t="shared" si="83"/>
        <v/>
      </c>
      <c r="Z335" s="2" t="str">
        <f t="shared" si="83"/>
        <v/>
      </c>
      <c r="AA335" s="2" t="str">
        <f t="shared" si="83"/>
        <v/>
      </c>
      <c r="AB335" s="2" t="str">
        <f t="shared" si="83"/>
        <v/>
      </c>
      <c r="AC335" s="2" t="str">
        <f t="shared" si="84"/>
        <v/>
      </c>
      <c r="AD335" s="37">
        <v>9.6719999999998101E-4</v>
      </c>
      <c r="AE335" s="1" t="str">
        <f t="shared" si="85"/>
        <v/>
      </c>
      <c r="AF335" s="1" t="str">
        <f t="shared" si="86"/>
        <v/>
      </c>
    </row>
    <row r="336" spans="2:32" ht="24.95" customHeight="1" x14ac:dyDescent="0.25">
      <c r="B336" s="10" t="str">
        <f>IF(cad_pro!C338="","",cad_pro!C338)</f>
        <v/>
      </c>
      <c r="C336" s="11" t="str">
        <f>IF(B336="","",IFERROR(SUM(cad_cf!$D$7:$D$26)/SUM(cad_pro!$D$9:$D$508),0))</f>
        <v/>
      </c>
      <c r="D336" s="11" t="str">
        <f>IF(B336="","",IFERROR(VLOOKUP(B336,cad_pro!$C$9:$E$508,3,FALSE),0))</f>
        <v/>
      </c>
      <c r="E336" s="11" t="str">
        <f t="shared" si="75"/>
        <v/>
      </c>
      <c r="F336" s="108"/>
      <c r="G336" s="11" t="str">
        <f t="shared" si="76"/>
        <v/>
      </c>
      <c r="H336" s="11" t="str">
        <f t="shared" si="77"/>
        <v/>
      </c>
      <c r="I336" s="11" t="str">
        <f t="shared" si="78"/>
        <v/>
      </c>
      <c r="J336" s="11" t="str">
        <f t="shared" si="79"/>
        <v/>
      </c>
      <c r="K336" s="11" t="str">
        <f t="shared" si="80"/>
        <v/>
      </c>
      <c r="L336" s="33" t="str">
        <f t="shared" si="81"/>
        <v/>
      </c>
      <c r="M336" s="2" t="str">
        <f t="shared" si="82"/>
        <v/>
      </c>
      <c r="N336" s="2" t="str">
        <f t="shared" si="83"/>
        <v/>
      </c>
      <c r="O336" s="2" t="str">
        <f t="shared" si="83"/>
        <v/>
      </c>
      <c r="P336" s="2" t="str">
        <f t="shared" si="83"/>
        <v/>
      </c>
      <c r="Q336" s="2" t="str">
        <f t="shared" si="83"/>
        <v/>
      </c>
      <c r="R336" s="2" t="str">
        <f t="shared" si="83"/>
        <v/>
      </c>
      <c r="S336" s="2" t="str">
        <f t="shared" si="83"/>
        <v/>
      </c>
      <c r="T336" s="2" t="str">
        <f t="shared" si="83"/>
        <v/>
      </c>
      <c r="U336" s="2" t="str">
        <f t="shared" si="83"/>
        <v/>
      </c>
      <c r="V336" s="2" t="str">
        <f t="shared" si="83"/>
        <v/>
      </c>
      <c r="W336" s="2" t="str">
        <f t="shared" si="83"/>
        <v/>
      </c>
      <c r="X336" s="2" t="str">
        <f t="shared" si="83"/>
        <v/>
      </c>
      <c r="Y336" s="2" t="str">
        <f t="shared" si="83"/>
        <v/>
      </c>
      <c r="Z336" s="2" t="str">
        <f t="shared" si="83"/>
        <v/>
      </c>
      <c r="AA336" s="2" t="str">
        <f t="shared" si="83"/>
        <v/>
      </c>
      <c r="AB336" s="2" t="str">
        <f t="shared" si="83"/>
        <v/>
      </c>
      <c r="AC336" s="2" t="str">
        <f t="shared" si="84"/>
        <v/>
      </c>
      <c r="AD336" s="37">
        <v>9.6709999999998095E-4</v>
      </c>
      <c r="AE336" s="1" t="str">
        <f t="shared" si="85"/>
        <v/>
      </c>
      <c r="AF336" s="1" t="str">
        <f t="shared" si="86"/>
        <v/>
      </c>
    </row>
    <row r="337" spans="2:32" ht="24.95" customHeight="1" x14ac:dyDescent="0.25">
      <c r="B337" s="10" t="str">
        <f>IF(cad_pro!C339="","",cad_pro!C339)</f>
        <v/>
      </c>
      <c r="C337" s="11" t="str">
        <f>IF(B337="","",IFERROR(SUM(cad_cf!$D$7:$D$26)/SUM(cad_pro!$D$9:$D$508),0))</f>
        <v/>
      </c>
      <c r="D337" s="11" t="str">
        <f>IF(B337="","",IFERROR(VLOOKUP(B337,cad_pro!$C$9:$E$508,3,FALSE),0))</f>
        <v/>
      </c>
      <c r="E337" s="11" t="str">
        <f t="shared" si="75"/>
        <v/>
      </c>
      <c r="F337" s="108"/>
      <c r="G337" s="11" t="str">
        <f t="shared" si="76"/>
        <v/>
      </c>
      <c r="H337" s="11" t="str">
        <f t="shared" si="77"/>
        <v/>
      </c>
      <c r="I337" s="11" t="str">
        <f t="shared" si="78"/>
        <v/>
      </c>
      <c r="J337" s="11" t="str">
        <f t="shared" si="79"/>
        <v/>
      </c>
      <c r="K337" s="11" t="str">
        <f t="shared" si="80"/>
        <v/>
      </c>
      <c r="L337" s="33" t="str">
        <f t="shared" si="81"/>
        <v/>
      </c>
      <c r="M337" s="2" t="str">
        <f t="shared" si="82"/>
        <v/>
      </c>
      <c r="N337" s="2" t="str">
        <f t="shared" si="83"/>
        <v/>
      </c>
      <c r="O337" s="2" t="str">
        <f t="shared" si="83"/>
        <v/>
      </c>
      <c r="P337" s="2" t="str">
        <f t="shared" si="83"/>
        <v/>
      </c>
      <c r="Q337" s="2" t="str">
        <f t="shared" si="83"/>
        <v/>
      </c>
      <c r="R337" s="2" t="str">
        <f t="shared" si="83"/>
        <v/>
      </c>
      <c r="S337" s="2" t="str">
        <f t="shared" si="83"/>
        <v/>
      </c>
      <c r="T337" s="2" t="str">
        <f t="shared" si="83"/>
        <v/>
      </c>
      <c r="U337" s="2" t="str">
        <f t="shared" si="83"/>
        <v/>
      </c>
      <c r="V337" s="2" t="str">
        <f t="shared" si="83"/>
        <v/>
      </c>
      <c r="W337" s="2" t="str">
        <f t="shared" si="83"/>
        <v/>
      </c>
      <c r="X337" s="2" t="str">
        <f t="shared" si="83"/>
        <v/>
      </c>
      <c r="Y337" s="2" t="str">
        <f t="shared" si="83"/>
        <v/>
      </c>
      <c r="Z337" s="2" t="str">
        <f t="shared" si="83"/>
        <v/>
      </c>
      <c r="AA337" s="2" t="str">
        <f t="shared" si="83"/>
        <v/>
      </c>
      <c r="AB337" s="2" t="str">
        <f t="shared" si="83"/>
        <v/>
      </c>
      <c r="AC337" s="2" t="str">
        <f t="shared" si="84"/>
        <v/>
      </c>
      <c r="AD337" s="37">
        <v>9.66999999999981E-4</v>
      </c>
      <c r="AE337" s="1" t="str">
        <f t="shared" si="85"/>
        <v/>
      </c>
      <c r="AF337" s="1" t="str">
        <f t="shared" si="86"/>
        <v/>
      </c>
    </row>
    <row r="338" spans="2:32" ht="24.95" customHeight="1" x14ac:dyDescent="0.25">
      <c r="B338" s="10" t="str">
        <f>IF(cad_pro!C340="","",cad_pro!C340)</f>
        <v/>
      </c>
      <c r="C338" s="11" t="str">
        <f>IF(B338="","",IFERROR(SUM(cad_cf!$D$7:$D$26)/SUM(cad_pro!$D$9:$D$508),0))</f>
        <v/>
      </c>
      <c r="D338" s="11" t="str">
        <f>IF(B338="","",IFERROR(VLOOKUP(B338,cad_pro!$C$9:$E$508,3,FALSE),0))</f>
        <v/>
      </c>
      <c r="E338" s="11" t="str">
        <f t="shared" si="75"/>
        <v/>
      </c>
      <c r="F338" s="108"/>
      <c r="G338" s="11" t="str">
        <f t="shared" si="76"/>
        <v/>
      </c>
      <c r="H338" s="11" t="str">
        <f t="shared" si="77"/>
        <v/>
      </c>
      <c r="I338" s="11" t="str">
        <f t="shared" si="78"/>
        <v/>
      </c>
      <c r="J338" s="11" t="str">
        <f t="shared" si="79"/>
        <v/>
      </c>
      <c r="K338" s="11" t="str">
        <f t="shared" si="80"/>
        <v/>
      </c>
      <c r="L338" s="33" t="str">
        <f t="shared" si="81"/>
        <v/>
      </c>
      <c r="M338" s="2" t="str">
        <f t="shared" si="82"/>
        <v/>
      </c>
      <c r="N338" s="2" t="str">
        <f t="shared" si="83"/>
        <v/>
      </c>
      <c r="O338" s="2" t="str">
        <f t="shared" si="83"/>
        <v/>
      </c>
      <c r="P338" s="2" t="str">
        <f t="shared" si="83"/>
        <v/>
      </c>
      <c r="Q338" s="2" t="str">
        <f t="shared" si="83"/>
        <v/>
      </c>
      <c r="R338" s="2" t="str">
        <f t="shared" si="83"/>
        <v/>
      </c>
      <c r="S338" s="2" t="str">
        <f t="shared" si="83"/>
        <v/>
      </c>
      <c r="T338" s="2" t="str">
        <f t="shared" si="83"/>
        <v/>
      </c>
      <c r="U338" s="2" t="str">
        <f t="shared" si="83"/>
        <v/>
      </c>
      <c r="V338" s="2" t="str">
        <f t="shared" si="83"/>
        <v/>
      </c>
      <c r="W338" s="2" t="str">
        <f t="shared" si="83"/>
        <v/>
      </c>
      <c r="X338" s="2" t="str">
        <f t="shared" si="83"/>
        <v/>
      </c>
      <c r="Y338" s="2" t="str">
        <f t="shared" si="83"/>
        <v/>
      </c>
      <c r="Z338" s="2" t="str">
        <f t="shared" si="83"/>
        <v/>
      </c>
      <c r="AA338" s="2" t="str">
        <f t="shared" si="83"/>
        <v/>
      </c>
      <c r="AB338" s="2" t="str">
        <f t="shared" si="83"/>
        <v/>
      </c>
      <c r="AC338" s="2" t="str">
        <f t="shared" si="84"/>
        <v/>
      </c>
      <c r="AD338" s="37">
        <v>9.6689999999998095E-4</v>
      </c>
      <c r="AE338" s="1" t="str">
        <f t="shared" si="85"/>
        <v/>
      </c>
      <c r="AF338" s="1" t="str">
        <f t="shared" si="86"/>
        <v/>
      </c>
    </row>
    <row r="339" spans="2:32" ht="24.95" customHeight="1" x14ac:dyDescent="0.25">
      <c r="B339" s="10" t="str">
        <f>IF(cad_pro!C341="","",cad_pro!C341)</f>
        <v/>
      </c>
      <c r="C339" s="11" t="str">
        <f>IF(B339="","",IFERROR(SUM(cad_cf!$D$7:$D$26)/SUM(cad_pro!$D$9:$D$508),0))</f>
        <v/>
      </c>
      <c r="D339" s="11" t="str">
        <f>IF(B339="","",IFERROR(VLOOKUP(B339,cad_pro!$C$9:$E$508,3,FALSE),0))</f>
        <v/>
      </c>
      <c r="E339" s="11" t="str">
        <f t="shared" si="75"/>
        <v/>
      </c>
      <c r="F339" s="108"/>
      <c r="G339" s="11" t="str">
        <f t="shared" si="76"/>
        <v/>
      </c>
      <c r="H339" s="11" t="str">
        <f t="shared" si="77"/>
        <v/>
      </c>
      <c r="I339" s="11" t="str">
        <f t="shared" si="78"/>
        <v/>
      </c>
      <c r="J339" s="11" t="str">
        <f t="shared" si="79"/>
        <v/>
      </c>
      <c r="K339" s="11" t="str">
        <f t="shared" si="80"/>
        <v/>
      </c>
      <c r="L339" s="33" t="str">
        <f t="shared" si="81"/>
        <v/>
      </c>
      <c r="M339" s="2" t="str">
        <f t="shared" si="82"/>
        <v/>
      </c>
      <c r="N339" s="2" t="str">
        <f t="shared" si="83"/>
        <v/>
      </c>
      <c r="O339" s="2" t="str">
        <f t="shared" si="83"/>
        <v/>
      </c>
      <c r="P339" s="2" t="str">
        <f t="shared" si="83"/>
        <v/>
      </c>
      <c r="Q339" s="2" t="str">
        <f t="shared" si="83"/>
        <v/>
      </c>
      <c r="R339" s="2" t="str">
        <f t="shared" si="83"/>
        <v/>
      </c>
      <c r="S339" s="2" t="str">
        <f t="shared" si="83"/>
        <v/>
      </c>
      <c r="T339" s="2" t="str">
        <f t="shared" si="83"/>
        <v/>
      </c>
      <c r="U339" s="2" t="str">
        <f t="shared" si="83"/>
        <v/>
      </c>
      <c r="V339" s="2" t="str">
        <f t="shared" si="83"/>
        <v/>
      </c>
      <c r="W339" s="2" t="str">
        <f t="shared" si="83"/>
        <v/>
      </c>
      <c r="X339" s="2" t="str">
        <f t="shared" si="83"/>
        <v/>
      </c>
      <c r="Y339" s="2" t="str">
        <f t="shared" si="83"/>
        <v/>
      </c>
      <c r="Z339" s="2" t="str">
        <f t="shared" si="83"/>
        <v/>
      </c>
      <c r="AA339" s="2" t="str">
        <f t="shared" si="83"/>
        <v/>
      </c>
      <c r="AB339" s="2" t="str">
        <f t="shared" si="83"/>
        <v/>
      </c>
      <c r="AC339" s="2" t="str">
        <f t="shared" si="84"/>
        <v/>
      </c>
      <c r="AD339" s="37">
        <v>9.66799999999981E-4</v>
      </c>
      <c r="AE339" s="1" t="str">
        <f t="shared" si="85"/>
        <v/>
      </c>
      <c r="AF339" s="1" t="str">
        <f t="shared" si="86"/>
        <v/>
      </c>
    </row>
    <row r="340" spans="2:32" ht="24.95" customHeight="1" x14ac:dyDescent="0.25">
      <c r="B340" s="10" t="str">
        <f>IF(cad_pro!C342="","",cad_pro!C342)</f>
        <v/>
      </c>
      <c r="C340" s="11" t="str">
        <f>IF(B340="","",IFERROR(SUM(cad_cf!$D$7:$D$26)/SUM(cad_pro!$D$9:$D$508),0))</f>
        <v/>
      </c>
      <c r="D340" s="11" t="str">
        <f>IF(B340="","",IFERROR(VLOOKUP(B340,cad_pro!$C$9:$E$508,3,FALSE),0))</f>
        <v/>
      </c>
      <c r="E340" s="11" t="str">
        <f t="shared" si="75"/>
        <v/>
      </c>
      <c r="F340" s="108"/>
      <c r="G340" s="11" t="str">
        <f t="shared" si="76"/>
        <v/>
      </c>
      <c r="H340" s="11" t="str">
        <f t="shared" si="77"/>
        <v/>
      </c>
      <c r="I340" s="11" t="str">
        <f t="shared" si="78"/>
        <v/>
      </c>
      <c r="J340" s="11" t="str">
        <f t="shared" si="79"/>
        <v/>
      </c>
      <c r="K340" s="11" t="str">
        <f t="shared" si="80"/>
        <v/>
      </c>
      <c r="L340" s="33" t="str">
        <f t="shared" si="81"/>
        <v/>
      </c>
      <c r="M340" s="2" t="str">
        <f t="shared" si="82"/>
        <v/>
      </c>
      <c r="N340" s="2" t="str">
        <f t="shared" si="83"/>
        <v/>
      </c>
      <c r="O340" s="2" t="str">
        <f t="shared" si="83"/>
        <v/>
      </c>
      <c r="P340" s="2" t="str">
        <f t="shared" si="83"/>
        <v/>
      </c>
      <c r="Q340" s="2" t="str">
        <f t="shared" si="83"/>
        <v/>
      </c>
      <c r="R340" s="2" t="str">
        <f t="shared" si="83"/>
        <v/>
      </c>
      <c r="S340" s="2" t="str">
        <f t="shared" si="83"/>
        <v/>
      </c>
      <c r="T340" s="2" t="str">
        <f t="shared" si="83"/>
        <v/>
      </c>
      <c r="U340" s="2" t="str">
        <f t="shared" si="83"/>
        <v/>
      </c>
      <c r="V340" s="2" t="str">
        <f t="shared" si="83"/>
        <v/>
      </c>
      <c r="W340" s="2" t="str">
        <f t="shared" si="83"/>
        <v/>
      </c>
      <c r="X340" s="2" t="str">
        <f t="shared" si="83"/>
        <v/>
      </c>
      <c r="Y340" s="2" t="str">
        <f t="shared" si="83"/>
        <v/>
      </c>
      <c r="Z340" s="2" t="str">
        <f t="shared" si="83"/>
        <v/>
      </c>
      <c r="AA340" s="2" t="str">
        <f t="shared" si="83"/>
        <v/>
      </c>
      <c r="AB340" s="2" t="str">
        <f t="shared" si="83"/>
        <v/>
      </c>
      <c r="AC340" s="2" t="str">
        <f t="shared" si="84"/>
        <v/>
      </c>
      <c r="AD340" s="37">
        <v>9.6669999999998105E-4</v>
      </c>
      <c r="AE340" s="1" t="str">
        <f t="shared" si="85"/>
        <v/>
      </c>
      <c r="AF340" s="1" t="str">
        <f t="shared" si="86"/>
        <v/>
      </c>
    </row>
    <row r="341" spans="2:32" ht="24.95" customHeight="1" x14ac:dyDescent="0.25">
      <c r="B341" s="10" t="str">
        <f>IF(cad_pro!C343="","",cad_pro!C343)</f>
        <v/>
      </c>
      <c r="C341" s="11" t="str">
        <f>IF(B341="","",IFERROR(SUM(cad_cf!$D$7:$D$26)/SUM(cad_pro!$D$9:$D$508),0))</f>
        <v/>
      </c>
      <c r="D341" s="11" t="str">
        <f>IF(B341="","",IFERROR(VLOOKUP(B341,cad_pro!$C$9:$E$508,3,FALSE),0))</f>
        <v/>
      </c>
      <c r="E341" s="11" t="str">
        <f t="shared" si="75"/>
        <v/>
      </c>
      <c r="F341" s="108"/>
      <c r="G341" s="11" t="str">
        <f t="shared" si="76"/>
        <v/>
      </c>
      <c r="H341" s="11" t="str">
        <f t="shared" si="77"/>
        <v/>
      </c>
      <c r="I341" s="11" t="str">
        <f t="shared" si="78"/>
        <v/>
      </c>
      <c r="J341" s="11" t="str">
        <f t="shared" si="79"/>
        <v/>
      </c>
      <c r="K341" s="11" t="str">
        <f t="shared" si="80"/>
        <v/>
      </c>
      <c r="L341" s="33" t="str">
        <f t="shared" si="81"/>
        <v/>
      </c>
      <c r="M341" s="2" t="str">
        <f t="shared" si="82"/>
        <v/>
      </c>
      <c r="N341" s="2" t="str">
        <f t="shared" si="83"/>
        <v/>
      </c>
      <c r="O341" s="2" t="str">
        <f t="shared" si="83"/>
        <v/>
      </c>
      <c r="P341" s="2" t="str">
        <f t="shared" si="83"/>
        <v/>
      </c>
      <c r="Q341" s="2" t="str">
        <f t="shared" si="83"/>
        <v/>
      </c>
      <c r="R341" s="2" t="str">
        <f t="shared" si="83"/>
        <v/>
      </c>
      <c r="S341" s="2" t="str">
        <f t="shared" si="83"/>
        <v/>
      </c>
      <c r="T341" s="2" t="str">
        <f t="shared" si="83"/>
        <v/>
      </c>
      <c r="U341" s="2" t="str">
        <f t="shared" si="83"/>
        <v/>
      </c>
      <c r="V341" s="2" t="str">
        <f t="shared" si="83"/>
        <v/>
      </c>
      <c r="W341" s="2" t="str">
        <f t="shared" si="83"/>
        <v/>
      </c>
      <c r="X341" s="2" t="str">
        <f t="shared" si="83"/>
        <v/>
      </c>
      <c r="Y341" s="2" t="str">
        <f t="shared" si="83"/>
        <v/>
      </c>
      <c r="Z341" s="2" t="str">
        <f t="shared" si="83"/>
        <v/>
      </c>
      <c r="AA341" s="2" t="str">
        <f t="shared" si="83"/>
        <v/>
      </c>
      <c r="AB341" s="2" t="str">
        <f t="shared" si="83"/>
        <v/>
      </c>
      <c r="AC341" s="2" t="str">
        <f t="shared" si="84"/>
        <v/>
      </c>
      <c r="AD341" s="37">
        <v>9.6659999999998099E-4</v>
      </c>
      <c r="AE341" s="1" t="str">
        <f t="shared" si="85"/>
        <v/>
      </c>
      <c r="AF341" s="1" t="str">
        <f t="shared" si="86"/>
        <v/>
      </c>
    </row>
    <row r="342" spans="2:32" ht="24.95" customHeight="1" x14ac:dyDescent="0.25">
      <c r="B342" s="10" t="str">
        <f>IF(cad_pro!C344="","",cad_pro!C344)</f>
        <v/>
      </c>
      <c r="C342" s="11" t="str">
        <f>IF(B342="","",IFERROR(SUM(cad_cf!$D$7:$D$26)/SUM(cad_pro!$D$9:$D$508),0))</f>
        <v/>
      </c>
      <c r="D342" s="11" t="str">
        <f>IF(B342="","",IFERROR(VLOOKUP(B342,cad_pro!$C$9:$E$508,3,FALSE),0))</f>
        <v/>
      </c>
      <c r="E342" s="11" t="str">
        <f t="shared" si="75"/>
        <v/>
      </c>
      <c r="F342" s="108"/>
      <c r="G342" s="11" t="str">
        <f t="shared" si="76"/>
        <v/>
      </c>
      <c r="H342" s="11" t="str">
        <f t="shared" si="77"/>
        <v/>
      </c>
      <c r="I342" s="11" t="str">
        <f t="shared" si="78"/>
        <v/>
      </c>
      <c r="J342" s="11" t="str">
        <f t="shared" si="79"/>
        <v/>
      </c>
      <c r="K342" s="11" t="str">
        <f t="shared" si="80"/>
        <v/>
      </c>
      <c r="L342" s="33" t="str">
        <f t="shared" si="81"/>
        <v/>
      </c>
      <c r="M342" s="2" t="str">
        <f t="shared" si="82"/>
        <v/>
      </c>
      <c r="N342" s="2" t="str">
        <f t="shared" si="83"/>
        <v/>
      </c>
      <c r="O342" s="2" t="str">
        <f t="shared" si="83"/>
        <v/>
      </c>
      <c r="P342" s="2" t="str">
        <f t="shared" si="83"/>
        <v/>
      </c>
      <c r="Q342" s="2" t="str">
        <f t="shared" si="83"/>
        <v/>
      </c>
      <c r="R342" s="2" t="str">
        <f t="shared" si="83"/>
        <v/>
      </c>
      <c r="S342" s="2" t="str">
        <f t="shared" si="83"/>
        <v/>
      </c>
      <c r="T342" s="2" t="str">
        <f t="shared" si="83"/>
        <v/>
      </c>
      <c r="U342" s="2" t="str">
        <f t="shared" si="83"/>
        <v/>
      </c>
      <c r="V342" s="2" t="str">
        <f t="shared" si="83"/>
        <v/>
      </c>
      <c r="W342" s="2" t="str">
        <f t="shared" si="83"/>
        <v/>
      </c>
      <c r="X342" s="2" t="str">
        <f t="shared" si="83"/>
        <v/>
      </c>
      <c r="Y342" s="2" t="str">
        <f t="shared" si="83"/>
        <v/>
      </c>
      <c r="Z342" s="2" t="str">
        <f t="shared" si="83"/>
        <v/>
      </c>
      <c r="AA342" s="2" t="str">
        <f t="shared" si="83"/>
        <v/>
      </c>
      <c r="AB342" s="2" t="str">
        <f t="shared" si="83"/>
        <v/>
      </c>
      <c r="AC342" s="2" t="str">
        <f t="shared" si="84"/>
        <v/>
      </c>
      <c r="AD342" s="37">
        <v>9.6649999999998105E-4</v>
      </c>
      <c r="AE342" s="1" t="str">
        <f t="shared" si="85"/>
        <v/>
      </c>
      <c r="AF342" s="1" t="str">
        <f t="shared" si="86"/>
        <v/>
      </c>
    </row>
    <row r="343" spans="2:32" ht="24.95" customHeight="1" x14ac:dyDescent="0.25">
      <c r="B343" s="10" t="str">
        <f>IF(cad_pro!C345="","",cad_pro!C345)</f>
        <v/>
      </c>
      <c r="C343" s="11" t="str">
        <f>IF(B343="","",IFERROR(SUM(cad_cf!$D$7:$D$26)/SUM(cad_pro!$D$9:$D$508),0))</f>
        <v/>
      </c>
      <c r="D343" s="11" t="str">
        <f>IF(B343="","",IFERROR(VLOOKUP(B343,cad_pro!$C$9:$E$508,3,FALSE),0))</f>
        <v/>
      </c>
      <c r="E343" s="11" t="str">
        <f t="shared" si="75"/>
        <v/>
      </c>
      <c r="F343" s="108"/>
      <c r="G343" s="11" t="str">
        <f t="shared" si="76"/>
        <v/>
      </c>
      <c r="H343" s="11" t="str">
        <f t="shared" si="77"/>
        <v/>
      </c>
      <c r="I343" s="11" t="str">
        <f t="shared" si="78"/>
        <v/>
      </c>
      <c r="J343" s="11" t="str">
        <f t="shared" si="79"/>
        <v/>
      </c>
      <c r="K343" s="11" t="str">
        <f t="shared" si="80"/>
        <v/>
      </c>
      <c r="L343" s="33" t="str">
        <f t="shared" si="81"/>
        <v/>
      </c>
      <c r="M343" s="2" t="str">
        <f t="shared" si="82"/>
        <v/>
      </c>
      <c r="N343" s="2" t="str">
        <f t="shared" si="83"/>
        <v/>
      </c>
      <c r="O343" s="2" t="str">
        <f t="shared" si="83"/>
        <v/>
      </c>
      <c r="P343" s="2" t="str">
        <f t="shared" si="83"/>
        <v/>
      </c>
      <c r="Q343" s="2" t="str">
        <f t="shared" si="83"/>
        <v/>
      </c>
      <c r="R343" s="2" t="str">
        <f t="shared" si="83"/>
        <v/>
      </c>
      <c r="S343" s="2" t="str">
        <f t="shared" si="83"/>
        <v/>
      </c>
      <c r="T343" s="2" t="str">
        <f t="shared" si="83"/>
        <v/>
      </c>
      <c r="U343" s="2" t="str">
        <f t="shared" si="83"/>
        <v/>
      </c>
      <c r="V343" s="2" t="str">
        <f t="shared" si="83"/>
        <v/>
      </c>
      <c r="W343" s="2" t="str">
        <f t="shared" si="83"/>
        <v/>
      </c>
      <c r="X343" s="2" t="str">
        <f t="shared" si="83"/>
        <v/>
      </c>
      <c r="Y343" s="2" t="str">
        <f t="shared" si="83"/>
        <v/>
      </c>
      <c r="Z343" s="2" t="str">
        <f t="shared" si="83"/>
        <v/>
      </c>
      <c r="AA343" s="2" t="str">
        <f t="shared" si="83"/>
        <v/>
      </c>
      <c r="AB343" s="2" t="str">
        <f t="shared" si="83"/>
        <v/>
      </c>
      <c r="AC343" s="2" t="str">
        <f t="shared" si="84"/>
        <v/>
      </c>
      <c r="AD343" s="37">
        <v>9.6639999999998099E-4</v>
      </c>
      <c r="AE343" s="1" t="str">
        <f t="shared" si="85"/>
        <v/>
      </c>
      <c r="AF343" s="1" t="str">
        <f t="shared" si="86"/>
        <v/>
      </c>
    </row>
    <row r="344" spans="2:32" ht="24.95" customHeight="1" x14ac:dyDescent="0.25">
      <c r="B344" s="10" t="str">
        <f>IF(cad_pro!C346="","",cad_pro!C346)</f>
        <v/>
      </c>
      <c r="C344" s="11" t="str">
        <f>IF(B344="","",IFERROR(SUM(cad_cf!$D$7:$D$26)/SUM(cad_pro!$D$9:$D$508),0))</f>
        <v/>
      </c>
      <c r="D344" s="11" t="str">
        <f>IF(B344="","",IFERROR(VLOOKUP(B344,cad_pro!$C$9:$E$508,3,FALSE),0))</f>
        <v/>
      </c>
      <c r="E344" s="11" t="str">
        <f t="shared" si="75"/>
        <v/>
      </c>
      <c r="F344" s="108"/>
      <c r="G344" s="11" t="str">
        <f t="shared" si="76"/>
        <v/>
      </c>
      <c r="H344" s="11" t="str">
        <f t="shared" si="77"/>
        <v/>
      </c>
      <c r="I344" s="11" t="str">
        <f t="shared" si="78"/>
        <v/>
      </c>
      <c r="J344" s="11" t="str">
        <f t="shared" si="79"/>
        <v/>
      </c>
      <c r="K344" s="11" t="str">
        <f t="shared" si="80"/>
        <v/>
      </c>
      <c r="L344" s="33" t="str">
        <f t="shared" si="81"/>
        <v/>
      </c>
      <c r="M344" s="2" t="str">
        <f t="shared" si="82"/>
        <v/>
      </c>
      <c r="N344" s="2" t="str">
        <f t="shared" si="83"/>
        <v/>
      </c>
      <c r="O344" s="2" t="str">
        <f t="shared" si="83"/>
        <v/>
      </c>
      <c r="P344" s="2" t="str">
        <f t="shared" si="83"/>
        <v/>
      </c>
      <c r="Q344" s="2" t="str">
        <f t="shared" si="83"/>
        <v/>
      </c>
      <c r="R344" s="2" t="str">
        <f t="shared" si="83"/>
        <v/>
      </c>
      <c r="S344" s="2" t="str">
        <f t="shared" si="83"/>
        <v/>
      </c>
      <c r="T344" s="2" t="str">
        <f t="shared" si="83"/>
        <v/>
      </c>
      <c r="U344" s="2" t="str">
        <f t="shared" si="83"/>
        <v/>
      </c>
      <c r="V344" s="2" t="str">
        <f t="shared" si="83"/>
        <v/>
      </c>
      <c r="W344" s="2" t="str">
        <f t="shared" si="83"/>
        <v/>
      </c>
      <c r="X344" s="2" t="str">
        <f t="shared" si="83"/>
        <v/>
      </c>
      <c r="Y344" s="2" t="str">
        <f t="shared" si="83"/>
        <v/>
      </c>
      <c r="Z344" s="2" t="str">
        <f t="shared" si="83"/>
        <v/>
      </c>
      <c r="AA344" s="2" t="str">
        <f t="shared" si="83"/>
        <v/>
      </c>
      <c r="AB344" s="2" t="str">
        <f t="shared" si="83"/>
        <v/>
      </c>
      <c r="AC344" s="2" t="str">
        <f t="shared" si="84"/>
        <v/>
      </c>
      <c r="AD344" s="37">
        <v>9.6629999999998104E-4</v>
      </c>
      <c r="AE344" s="1" t="str">
        <f t="shared" si="85"/>
        <v/>
      </c>
      <c r="AF344" s="1" t="str">
        <f t="shared" si="86"/>
        <v/>
      </c>
    </row>
    <row r="345" spans="2:32" ht="24.95" customHeight="1" x14ac:dyDescent="0.25">
      <c r="B345" s="10" t="str">
        <f>IF(cad_pro!C347="","",cad_pro!C347)</f>
        <v/>
      </c>
      <c r="C345" s="11" t="str">
        <f>IF(B345="","",IFERROR(SUM(cad_cf!$D$7:$D$26)/SUM(cad_pro!$D$9:$D$508),0))</f>
        <v/>
      </c>
      <c r="D345" s="11" t="str">
        <f>IF(B345="","",IFERROR(VLOOKUP(B345,cad_pro!$C$9:$E$508,3,FALSE),0))</f>
        <v/>
      </c>
      <c r="E345" s="11" t="str">
        <f t="shared" si="75"/>
        <v/>
      </c>
      <c r="F345" s="108"/>
      <c r="G345" s="11" t="str">
        <f t="shared" si="76"/>
        <v/>
      </c>
      <c r="H345" s="11" t="str">
        <f t="shared" si="77"/>
        <v/>
      </c>
      <c r="I345" s="11" t="str">
        <f t="shared" si="78"/>
        <v/>
      </c>
      <c r="J345" s="11" t="str">
        <f t="shared" si="79"/>
        <v/>
      </c>
      <c r="K345" s="11" t="str">
        <f t="shared" si="80"/>
        <v/>
      </c>
      <c r="L345" s="33" t="str">
        <f t="shared" si="81"/>
        <v/>
      </c>
      <c r="M345" s="2" t="str">
        <f t="shared" si="82"/>
        <v/>
      </c>
      <c r="N345" s="2" t="str">
        <f t="shared" ref="N345:AB361" si="87">IF($B345="","",IFERROR($G345*N$6,0))</f>
        <v/>
      </c>
      <c r="O345" s="2" t="str">
        <f t="shared" si="87"/>
        <v/>
      </c>
      <c r="P345" s="2" t="str">
        <f t="shared" si="87"/>
        <v/>
      </c>
      <c r="Q345" s="2" t="str">
        <f t="shared" si="87"/>
        <v/>
      </c>
      <c r="R345" s="2" t="str">
        <f t="shared" si="87"/>
        <v/>
      </c>
      <c r="S345" s="2" t="str">
        <f t="shared" si="87"/>
        <v/>
      </c>
      <c r="T345" s="2" t="str">
        <f t="shared" si="87"/>
        <v/>
      </c>
      <c r="U345" s="2" t="str">
        <f t="shared" si="87"/>
        <v/>
      </c>
      <c r="V345" s="2" t="str">
        <f t="shared" si="87"/>
        <v/>
      </c>
      <c r="W345" s="2" t="str">
        <f t="shared" si="87"/>
        <v/>
      </c>
      <c r="X345" s="2" t="str">
        <f t="shared" si="87"/>
        <v/>
      </c>
      <c r="Y345" s="2" t="str">
        <f t="shared" si="87"/>
        <v/>
      </c>
      <c r="Z345" s="2" t="str">
        <f t="shared" si="87"/>
        <v/>
      </c>
      <c r="AA345" s="2" t="str">
        <f t="shared" si="87"/>
        <v/>
      </c>
      <c r="AB345" s="2" t="str">
        <f t="shared" si="87"/>
        <v/>
      </c>
      <c r="AC345" s="2" t="str">
        <f t="shared" si="84"/>
        <v/>
      </c>
      <c r="AD345" s="37">
        <v>9.6619999999998098E-4</v>
      </c>
      <c r="AE345" s="1" t="str">
        <f t="shared" si="85"/>
        <v/>
      </c>
      <c r="AF345" s="1" t="str">
        <f t="shared" si="86"/>
        <v/>
      </c>
    </row>
    <row r="346" spans="2:32" ht="24.95" customHeight="1" x14ac:dyDescent="0.25">
      <c r="B346" s="10" t="str">
        <f>IF(cad_pro!C348="","",cad_pro!C348)</f>
        <v/>
      </c>
      <c r="C346" s="11" t="str">
        <f>IF(B346="","",IFERROR(SUM(cad_cf!$D$7:$D$26)/SUM(cad_pro!$D$9:$D$508),0))</f>
        <v/>
      </c>
      <c r="D346" s="11" t="str">
        <f>IF(B346="","",IFERROR(VLOOKUP(B346,cad_pro!$C$9:$E$508,3,FALSE),0))</f>
        <v/>
      </c>
      <c r="E346" s="11" t="str">
        <f t="shared" si="75"/>
        <v/>
      </c>
      <c r="F346" s="108"/>
      <c r="G346" s="11" t="str">
        <f t="shared" si="76"/>
        <v/>
      </c>
      <c r="H346" s="11" t="str">
        <f t="shared" si="77"/>
        <v/>
      </c>
      <c r="I346" s="11" t="str">
        <f t="shared" si="78"/>
        <v/>
      </c>
      <c r="J346" s="11" t="str">
        <f t="shared" si="79"/>
        <v/>
      </c>
      <c r="K346" s="11" t="str">
        <f t="shared" si="80"/>
        <v/>
      </c>
      <c r="L346" s="33" t="str">
        <f t="shared" si="81"/>
        <v/>
      </c>
      <c r="M346" s="2" t="str">
        <f t="shared" si="82"/>
        <v/>
      </c>
      <c r="N346" s="2" t="str">
        <f t="shared" si="87"/>
        <v/>
      </c>
      <c r="O346" s="2" t="str">
        <f t="shared" si="87"/>
        <v/>
      </c>
      <c r="P346" s="2" t="str">
        <f t="shared" si="87"/>
        <v/>
      </c>
      <c r="Q346" s="2" t="str">
        <f t="shared" si="87"/>
        <v/>
      </c>
      <c r="R346" s="2" t="str">
        <f t="shared" si="87"/>
        <v/>
      </c>
      <c r="S346" s="2" t="str">
        <f t="shared" si="87"/>
        <v/>
      </c>
      <c r="T346" s="2" t="str">
        <f t="shared" si="87"/>
        <v/>
      </c>
      <c r="U346" s="2" t="str">
        <f t="shared" si="87"/>
        <v/>
      </c>
      <c r="V346" s="2" t="str">
        <f t="shared" si="87"/>
        <v/>
      </c>
      <c r="W346" s="2" t="str">
        <f t="shared" si="87"/>
        <v/>
      </c>
      <c r="X346" s="2" t="str">
        <f t="shared" si="87"/>
        <v/>
      </c>
      <c r="Y346" s="2" t="str">
        <f t="shared" si="87"/>
        <v/>
      </c>
      <c r="Z346" s="2" t="str">
        <f t="shared" si="87"/>
        <v/>
      </c>
      <c r="AA346" s="2" t="str">
        <f t="shared" si="87"/>
        <v/>
      </c>
      <c r="AB346" s="2" t="str">
        <f t="shared" si="87"/>
        <v/>
      </c>
      <c r="AC346" s="2" t="str">
        <f t="shared" si="84"/>
        <v/>
      </c>
      <c r="AD346" s="37">
        <v>9.6609999999998104E-4</v>
      </c>
      <c r="AE346" s="1" t="str">
        <f t="shared" si="85"/>
        <v/>
      </c>
      <c r="AF346" s="1" t="str">
        <f t="shared" si="86"/>
        <v/>
      </c>
    </row>
    <row r="347" spans="2:32" ht="24.95" customHeight="1" x14ac:dyDescent="0.25">
      <c r="B347" s="10" t="str">
        <f>IF(cad_pro!C349="","",cad_pro!C349)</f>
        <v/>
      </c>
      <c r="C347" s="11" t="str">
        <f>IF(B347="","",IFERROR(SUM(cad_cf!$D$7:$D$26)/SUM(cad_pro!$D$9:$D$508),0))</f>
        <v/>
      </c>
      <c r="D347" s="11" t="str">
        <f>IF(B347="","",IFERROR(VLOOKUP(B347,cad_pro!$C$9:$E$508,3,FALSE),0))</f>
        <v/>
      </c>
      <c r="E347" s="11" t="str">
        <f t="shared" si="75"/>
        <v/>
      </c>
      <c r="F347" s="108"/>
      <c r="G347" s="11" t="str">
        <f t="shared" si="76"/>
        <v/>
      </c>
      <c r="H347" s="11" t="str">
        <f t="shared" si="77"/>
        <v/>
      </c>
      <c r="I347" s="11" t="str">
        <f t="shared" si="78"/>
        <v/>
      </c>
      <c r="J347" s="11" t="str">
        <f t="shared" si="79"/>
        <v/>
      </c>
      <c r="K347" s="11" t="str">
        <f t="shared" si="80"/>
        <v/>
      </c>
      <c r="L347" s="33" t="str">
        <f t="shared" si="81"/>
        <v/>
      </c>
      <c r="M347" s="2" t="str">
        <f t="shared" si="82"/>
        <v/>
      </c>
      <c r="N347" s="2" t="str">
        <f t="shared" si="87"/>
        <v/>
      </c>
      <c r="O347" s="2" t="str">
        <f t="shared" si="87"/>
        <v/>
      </c>
      <c r="P347" s="2" t="str">
        <f t="shared" si="87"/>
        <v/>
      </c>
      <c r="Q347" s="2" t="str">
        <f t="shared" si="87"/>
        <v/>
      </c>
      <c r="R347" s="2" t="str">
        <f t="shared" si="87"/>
        <v/>
      </c>
      <c r="S347" s="2" t="str">
        <f t="shared" si="87"/>
        <v/>
      </c>
      <c r="T347" s="2" t="str">
        <f t="shared" si="87"/>
        <v/>
      </c>
      <c r="U347" s="2" t="str">
        <f t="shared" si="87"/>
        <v/>
      </c>
      <c r="V347" s="2" t="str">
        <f t="shared" si="87"/>
        <v/>
      </c>
      <c r="W347" s="2" t="str">
        <f t="shared" si="87"/>
        <v/>
      </c>
      <c r="X347" s="2" t="str">
        <f t="shared" si="87"/>
        <v/>
      </c>
      <c r="Y347" s="2" t="str">
        <f t="shared" si="87"/>
        <v/>
      </c>
      <c r="Z347" s="2" t="str">
        <f t="shared" si="87"/>
        <v/>
      </c>
      <c r="AA347" s="2" t="str">
        <f t="shared" si="87"/>
        <v/>
      </c>
      <c r="AB347" s="2" t="str">
        <f t="shared" si="87"/>
        <v/>
      </c>
      <c r="AC347" s="2" t="str">
        <f t="shared" si="84"/>
        <v/>
      </c>
      <c r="AD347" s="37">
        <v>9.6599999999998098E-4</v>
      </c>
      <c r="AE347" s="1" t="str">
        <f t="shared" si="85"/>
        <v/>
      </c>
      <c r="AF347" s="1" t="str">
        <f t="shared" si="86"/>
        <v/>
      </c>
    </row>
    <row r="348" spans="2:32" ht="24.95" customHeight="1" x14ac:dyDescent="0.25">
      <c r="B348" s="10" t="str">
        <f>IF(cad_pro!C350="","",cad_pro!C350)</f>
        <v/>
      </c>
      <c r="C348" s="11" t="str">
        <f>IF(B348="","",IFERROR(SUM(cad_cf!$D$7:$D$26)/SUM(cad_pro!$D$9:$D$508),0))</f>
        <v/>
      </c>
      <c r="D348" s="11" t="str">
        <f>IF(B348="","",IFERROR(VLOOKUP(B348,cad_pro!$C$9:$E$508,3,FALSE),0))</f>
        <v/>
      </c>
      <c r="E348" s="11" t="str">
        <f t="shared" si="75"/>
        <v/>
      </c>
      <c r="F348" s="108"/>
      <c r="G348" s="11" t="str">
        <f t="shared" si="76"/>
        <v/>
      </c>
      <c r="H348" s="11" t="str">
        <f t="shared" si="77"/>
        <v/>
      </c>
      <c r="I348" s="11" t="str">
        <f t="shared" si="78"/>
        <v/>
      </c>
      <c r="J348" s="11" t="str">
        <f t="shared" si="79"/>
        <v/>
      </c>
      <c r="K348" s="11" t="str">
        <f t="shared" si="80"/>
        <v/>
      </c>
      <c r="L348" s="33" t="str">
        <f t="shared" si="81"/>
        <v/>
      </c>
      <c r="M348" s="2" t="str">
        <f t="shared" si="82"/>
        <v/>
      </c>
      <c r="N348" s="2" t="str">
        <f t="shared" si="87"/>
        <v/>
      </c>
      <c r="O348" s="2" t="str">
        <f t="shared" si="87"/>
        <v/>
      </c>
      <c r="P348" s="2" t="str">
        <f t="shared" si="87"/>
        <v/>
      </c>
      <c r="Q348" s="2" t="str">
        <f t="shared" si="87"/>
        <v/>
      </c>
      <c r="R348" s="2" t="str">
        <f t="shared" si="87"/>
        <v/>
      </c>
      <c r="S348" s="2" t="str">
        <f t="shared" si="87"/>
        <v/>
      </c>
      <c r="T348" s="2" t="str">
        <f t="shared" si="87"/>
        <v/>
      </c>
      <c r="U348" s="2" t="str">
        <f t="shared" si="87"/>
        <v/>
      </c>
      <c r="V348" s="2" t="str">
        <f t="shared" si="87"/>
        <v/>
      </c>
      <c r="W348" s="2" t="str">
        <f t="shared" si="87"/>
        <v/>
      </c>
      <c r="X348" s="2" t="str">
        <f t="shared" si="87"/>
        <v/>
      </c>
      <c r="Y348" s="2" t="str">
        <f t="shared" si="87"/>
        <v/>
      </c>
      <c r="Z348" s="2" t="str">
        <f t="shared" si="87"/>
        <v/>
      </c>
      <c r="AA348" s="2" t="str">
        <f t="shared" si="87"/>
        <v/>
      </c>
      <c r="AB348" s="2" t="str">
        <f t="shared" si="87"/>
        <v/>
      </c>
      <c r="AC348" s="2" t="str">
        <f t="shared" si="84"/>
        <v/>
      </c>
      <c r="AD348" s="37">
        <v>9.6589999999998103E-4</v>
      </c>
      <c r="AE348" s="1" t="str">
        <f t="shared" si="85"/>
        <v/>
      </c>
      <c r="AF348" s="1" t="str">
        <f t="shared" si="86"/>
        <v/>
      </c>
    </row>
    <row r="349" spans="2:32" ht="24.95" customHeight="1" x14ac:dyDescent="0.25">
      <c r="B349" s="10" t="str">
        <f>IF(cad_pro!C351="","",cad_pro!C351)</f>
        <v/>
      </c>
      <c r="C349" s="11" t="str">
        <f>IF(B349="","",IFERROR(SUM(cad_cf!$D$7:$D$26)/SUM(cad_pro!$D$9:$D$508),0))</f>
        <v/>
      </c>
      <c r="D349" s="11" t="str">
        <f>IF(B349="","",IFERROR(VLOOKUP(B349,cad_pro!$C$9:$E$508,3,FALSE),0))</f>
        <v/>
      </c>
      <c r="E349" s="11" t="str">
        <f t="shared" si="75"/>
        <v/>
      </c>
      <c r="F349" s="108"/>
      <c r="G349" s="11" t="str">
        <f t="shared" si="76"/>
        <v/>
      </c>
      <c r="H349" s="11" t="str">
        <f t="shared" si="77"/>
        <v/>
      </c>
      <c r="I349" s="11" t="str">
        <f t="shared" si="78"/>
        <v/>
      </c>
      <c r="J349" s="11" t="str">
        <f t="shared" si="79"/>
        <v/>
      </c>
      <c r="K349" s="11" t="str">
        <f t="shared" si="80"/>
        <v/>
      </c>
      <c r="L349" s="33" t="str">
        <f t="shared" si="81"/>
        <v/>
      </c>
      <c r="M349" s="2" t="str">
        <f t="shared" si="82"/>
        <v/>
      </c>
      <c r="N349" s="2" t="str">
        <f t="shared" si="87"/>
        <v/>
      </c>
      <c r="O349" s="2" t="str">
        <f t="shared" si="87"/>
        <v/>
      </c>
      <c r="P349" s="2" t="str">
        <f t="shared" si="87"/>
        <v/>
      </c>
      <c r="Q349" s="2" t="str">
        <f t="shared" si="87"/>
        <v/>
      </c>
      <c r="R349" s="2" t="str">
        <f t="shared" si="87"/>
        <v/>
      </c>
      <c r="S349" s="2" t="str">
        <f t="shared" si="87"/>
        <v/>
      </c>
      <c r="T349" s="2" t="str">
        <f t="shared" si="87"/>
        <v/>
      </c>
      <c r="U349" s="2" t="str">
        <f t="shared" si="87"/>
        <v/>
      </c>
      <c r="V349" s="2" t="str">
        <f t="shared" si="87"/>
        <v/>
      </c>
      <c r="W349" s="2" t="str">
        <f t="shared" si="87"/>
        <v/>
      </c>
      <c r="X349" s="2" t="str">
        <f t="shared" si="87"/>
        <v/>
      </c>
      <c r="Y349" s="2" t="str">
        <f t="shared" si="87"/>
        <v/>
      </c>
      <c r="Z349" s="2" t="str">
        <f t="shared" si="87"/>
        <v/>
      </c>
      <c r="AA349" s="2" t="str">
        <f t="shared" si="87"/>
        <v/>
      </c>
      <c r="AB349" s="2" t="str">
        <f t="shared" si="87"/>
        <v/>
      </c>
      <c r="AC349" s="2" t="str">
        <f t="shared" si="84"/>
        <v/>
      </c>
      <c r="AD349" s="37">
        <v>9.6579999999998097E-4</v>
      </c>
      <c r="AE349" s="1" t="str">
        <f t="shared" si="85"/>
        <v/>
      </c>
      <c r="AF349" s="1" t="str">
        <f t="shared" si="86"/>
        <v/>
      </c>
    </row>
    <row r="350" spans="2:32" ht="24.95" customHeight="1" x14ac:dyDescent="0.25">
      <c r="B350" s="10" t="str">
        <f>IF(cad_pro!C352="","",cad_pro!C352)</f>
        <v/>
      </c>
      <c r="C350" s="11" t="str">
        <f>IF(B350="","",IFERROR(SUM(cad_cf!$D$7:$D$26)/SUM(cad_pro!$D$9:$D$508),0))</f>
        <v/>
      </c>
      <c r="D350" s="11" t="str">
        <f>IF(B350="","",IFERROR(VLOOKUP(B350,cad_pro!$C$9:$E$508,3,FALSE),0))</f>
        <v/>
      </c>
      <c r="E350" s="11" t="str">
        <f t="shared" si="75"/>
        <v/>
      </c>
      <c r="F350" s="108"/>
      <c r="G350" s="11" t="str">
        <f t="shared" si="76"/>
        <v/>
      </c>
      <c r="H350" s="11" t="str">
        <f t="shared" si="77"/>
        <v/>
      </c>
      <c r="I350" s="11" t="str">
        <f t="shared" si="78"/>
        <v/>
      </c>
      <c r="J350" s="11" t="str">
        <f t="shared" si="79"/>
        <v/>
      </c>
      <c r="K350" s="11" t="str">
        <f t="shared" si="80"/>
        <v/>
      </c>
      <c r="L350" s="33" t="str">
        <f t="shared" si="81"/>
        <v/>
      </c>
      <c r="M350" s="2" t="str">
        <f t="shared" si="82"/>
        <v/>
      </c>
      <c r="N350" s="2" t="str">
        <f t="shared" si="87"/>
        <v/>
      </c>
      <c r="O350" s="2" t="str">
        <f t="shared" si="87"/>
        <v/>
      </c>
      <c r="P350" s="2" t="str">
        <f t="shared" si="87"/>
        <v/>
      </c>
      <c r="Q350" s="2" t="str">
        <f t="shared" si="87"/>
        <v/>
      </c>
      <c r="R350" s="2" t="str">
        <f t="shared" si="87"/>
        <v/>
      </c>
      <c r="S350" s="2" t="str">
        <f t="shared" si="87"/>
        <v/>
      </c>
      <c r="T350" s="2" t="str">
        <f t="shared" si="87"/>
        <v/>
      </c>
      <c r="U350" s="2" t="str">
        <f t="shared" si="87"/>
        <v/>
      </c>
      <c r="V350" s="2" t="str">
        <f t="shared" si="87"/>
        <v/>
      </c>
      <c r="W350" s="2" t="str">
        <f t="shared" si="87"/>
        <v/>
      </c>
      <c r="X350" s="2" t="str">
        <f t="shared" si="87"/>
        <v/>
      </c>
      <c r="Y350" s="2" t="str">
        <f t="shared" si="87"/>
        <v/>
      </c>
      <c r="Z350" s="2" t="str">
        <f t="shared" si="87"/>
        <v/>
      </c>
      <c r="AA350" s="2" t="str">
        <f t="shared" si="87"/>
        <v/>
      </c>
      <c r="AB350" s="2" t="str">
        <f t="shared" si="87"/>
        <v/>
      </c>
      <c r="AC350" s="2" t="str">
        <f t="shared" si="84"/>
        <v/>
      </c>
      <c r="AD350" s="37">
        <v>9.6569999999998103E-4</v>
      </c>
      <c r="AE350" s="1" t="str">
        <f t="shared" si="85"/>
        <v/>
      </c>
      <c r="AF350" s="1" t="str">
        <f t="shared" si="86"/>
        <v/>
      </c>
    </row>
    <row r="351" spans="2:32" ht="24.95" customHeight="1" x14ac:dyDescent="0.25">
      <c r="B351" s="10" t="str">
        <f>IF(cad_pro!C353="","",cad_pro!C353)</f>
        <v/>
      </c>
      <c r="C351" s="11" t="str">
        <f>IF(B351="","",IFERROR(SUM(cad_cf!$D$7:$D$26)/SUM(cad_pro!$D$9:$D$508),0))</f>
        <v/>
      </c>
      <c r="D351" s="11" t="str">
        <f>IF(B351="","",IFERROR(VLOOKUP(B351,cad_pro!$C$9:$E$508,3,FALSE),0))</f>
        <v/>
      </c>
      <c r="E351" s="11" t="str">
        <f t="shared" si="75"/>
        <v/>
      </c>
      <c r="F351" s="108"/>
      <c r="G351" s="11" t="str">
        <f t="shared" si="76"/>
        <v/>
      </c>
      <c r="H351" s="11" t="str">
        <f t="shared" si="77"/>
        <v/>
      </c>
      <c r="I351" s="11" t="str">
        <f t="shared" si="78"/>
        <v/>
      </c>
      <c r="J351" s="11" t="str">
        <f t="shared" si="79"/>
        <v/>
      </c>
      <c r="K351" s="11" t="str">
        <f t="shared" si="80"/>
        <v/>
      </c>
      <c r="L351" s="33" t="str">
        <f t="shared" si="81"/>
        <v/>
      </c>
      <c r="M351" s="2" t="str">
        <f t="shared" si="82"/>
        <v/>
      </c>
      <c r="N351" s="2" t="str">
        <f t="shared" si="87"/>
        <v/>
      </c>
      <c r="O351" s="2" t="str">
        <f t="shared" si="87"/>
        <v/>
      </c>
      <c r="P351" s="2" t="str">
        <f t="shared" si="87"/>
        <v/>
      </c>
      <c r="Q351" s="2" t="str">
        <f t="shared" si="87"/>
        <v/>
      </c>
      <c r="R351" s="2" t="str">
        <f t="shared" si="87"/>
        <v/>
      </c>
      <c r="S351" s="2" t="str">
        <f t="shared" si="87"/>
        <v/>
      </c>
      <c r="T351" s="2" t="str">
        <f t="shared" si="87"/>
        <v/>
      </c>
      <c r="U351" s="2" t="str">
        <f t="shared" si="87"/>
        <v/>
      </c>
      <c r="V351" s="2" t="str">
        <f t="shared" si="87"/>
        <v/>
      </c>
      <c r="W351" s="2" t="str">
        <f t="shared" si="87"/>
        <v/>
      </c>
      <c r="X351" s="2" t="str">
        <f t="shared" si="87"/>
        <v/>
      </c>
      <c r="Y351" s="2" t="str">
        <f t="shared" si="87"/>
        <v/>
      </c>
      <c r="Z351" s="2" t="str">
        <f t="shared" si="87"/>
        <v/>
      </c>
      <c r="AA351" s="2" t="str">
        <f t="shared" si="87"/>
        <v/>
      </c>
      <c r="AB351" s="2" t="str">
        <f t="shared" si="87"/>
        <v/>
      </c>
      <c r="AC351" s="2" t="str">
        <f t="shared" si="84"/>
        <v/>
      </c>
      <c r="AD351" s="37">
        <v>9.6559999999998097E-4</v>
      </c>
      <c r="AE351" s="1" t="str">
        <f t="shared" si="85"/>
        <v/>
      </c>
      <c r="AF351" s="1" t="str">
        <f t="shared" si="86"/>
        <v/>
      </c>
    </row>
    <row r="352" spans="2:32" ht="24.95" customHeight="1" x14ac:dyDescent="0.25">
      <c r="B352" s="10" t="str">
        <f>IF(cad_pro!C354="","",cad_pro!C354)</f>
        <v/>
      </c>
      <c r="C352" s="11" t="str">
        <f>IF(B352="","",IFERROR(SUM(cad_cf!$D$7:$D$26)/SUM(cad_pro!$D$9:$D$508),0))</f>
        <v/>
      </c>
      <c r="D352" s="11" t="str">
        <f>IF(B352="","",IFERROR(VLOOKUP(B352,cad_pro!$C$9:$E$508,3,FALSE),0))</f>
        <v/>
      </c>
      <c r="E352" s="11" t="str">
        <f t="shared" si="75"/>
        <v/>
      </c>
      <c r="F352" s="108"/>
      <c r="G352" s="11" t="str">
        <f t="shared" si="76"/>
        <v/>
      </c>
      <c r="H352" s="11" t="str">
        <f t="shared" si="77"/>
        <v/>
      </c>
      <c r="I352" s="11" t="str">
        <f t="shared" si="78"/>
        <v/>
      </c>
      <c r="J352" s="11" t="str">
        <f t="shared" si="79"/>
        <v/>
      </c>
      <c r="K352" s="11" t="str">
        <f t="shared" si="80"/>
        <v/>
      </c>
      <c r="L352" s="33" t="str">
        <f t="shared" si="81"/>
        <v/>
      </c>
      <c r="M352" s="2" t="str">
        <f t="shared" si="82"/>
        <v/>
      </c>
      <c r="N352" s="2" t="str">
        <f t="shared" si="87"/>
        <v/>
      </c>
      <c r="O352" s="2" t="str">
        <f t="shared" si="87"/>
        <v/>
      </c>
      <c r="P352" s="2" t="str">
        <f t="shared" si="87"/>
        <v/>
      </c>
      <c r="Q352" s="2" t="str">
        <f t="shared" si="87"/>
        <v/>
      </c>
      <c r="R352" s="2" t="str">
        <f t="shared" si="87"/>
        <v/>
      </c>
      <c r="S352" s="2" t="str">
        <f t="shared" si="87"/>
        <v/>
      </c>
      <c r="T352" s="2" t="str">
        <f t="shared" si="87"/>
        <v/>
      </c>
      <c r="U352" s="2" t="str">
        <f t="shared" si="87"/>
        <v/>
      </c>
      <c r="V352" s="2" t="str">
        <f t="shared" si="87"/>
        <v/>
      </c>
      <c r="W352" s="2" t="str">
        <f t="shared" si="87"/>
        <v/>
      </c>
      <c r="X352" s="2" t="str">
        <f t="shared" si="87"/>
        <v/>
      </c>
      <c r="Y352" s="2" t="str">
        <f t="shared" si="87"/>
        <v/>
      </c>
      <c r="Z352" s="2" t="str">
        <f t="shared" si="87"/>
        <v/>
      </c>
      <c r="AA352" s="2" t="str">
        <f t="shared" si="87"/>
        <v/>
      </c>
      <c r="AB352" s="2" t="str">
        <f t="shared" si="87"/>
        <v/>
      </c>
      <c r="AC352" s="2" t="str">
        <f t="shared" si="84"/>
        <v/>
      </c>
      <c r="AD352" s="37">
        <v>9.6549999999998005E-4</v>
      </c>
      <c r="AE352" s="1" t="str">
        <f t="shared" si="85"/>
        <v/>
      </c>
      <c r="AF352" s="1" t="str">
        <f t="shared" si="86"/>
        <v/>
      </c>
    </row>
    <row r="353" spans="2:32" ht="24.95" customHeight="1" x14ac:dyDescent="0.25">
      <c r="B353" s="10" t="str">
        <f>IF(cad_pro!C355="","",cad_pro!C355)</f>
        <v/>
      </c>
      <c r="C353" s="11" t="str">
        <f>IF(B353="","",IFERROR(SUM(cad_cf!$D$7:$D$26)/SUM(cad_pro!$D$9:$D$508),0))</f>
        <v/>
      </c>
      <c r="D353" s="11" t="str">
        <f>IF(B353="","",IFERROR(VLOOKUP(B353,cad_pro!$C$9:$E$508,3,FALSE),0))</f>
        <v/>
      </c>
      <c r="E353" s="11" t="str">
        <f t="shared" si="75"/>
        <v/>
      </c>
      <c r="F353" s="108"/>
      <c r="G353" s="11" t="str">
        <f t="shared" si="76"/>
        <v/>
      </c>
      <c r="H353" s="11" t="str">
        <f t="shared" si="77"/>
        <v/>
      </c>
      <c r="I353" s="11" t="str">
        <f t="shared" si="78"/>
        <v/>
      </c>
      <c r="J353" s="11" t="str">
        <f t="shared" si="79"/>
        <v/>
      </c>
      <c r="K353" s="11" t="str">
        <f t="shared" si="80"/>
        <v/>
      </c>
      <c r="L353" s="33" t="str">
        <f t="shared" si="81"/>
        <v/>
      </c>
      <c r="M353" s="2" t="str">
        <f t="shared" si="82"/>
        <v/>
      </c>
      <c r="N353" s="2" t="str">
        <f t="shared" si="87"/>
        <v/>
      </c>
      <c r="O353" s="2" t="str">
        <f t="shared" si="87"/>
        <v/>
      </c>
      <c r="P353" s="2" t="str">
        <f t="shared" si="87"/>
        <v/>
      </c>
      <c r="Q353" s="2" t="str">
        <f t="shared" si="87"/>
        <v/>
      </c>
      <c r="R353" s="2" t="str">
        <f t="shared" si="87"/>
        <v/>
      </c>
      <c r="S353" s="2" t="str">
        <f t="shared" si="87"/>
        <v/>
      </c>
      <c r="T353" s="2" t="str">
        <f t="shared" si="87"/>
        <v/>
      </c>
      <c r="U353" s="2" t="str">
        <f t="shared" si="87"/>
        <v/>
      </c>
      <c r="V353" s="2" t="str">
        <f t="shared" si="87"/>
        <v/>
      </c>
      <c r="W353" s="2" t="str">
        <f t="shared" si="87"/>
        <v/>
      </c>
      <c r="X353" s="2" t="str">
        <f t="shared" si="87"/>
        <v/>
      </c>
      <c r="Y353" s="2" t="str">
        <f t="shared" si="87"/>
        <v/>
      </c>
      <c r="Z353" s="2" t="str">
        <f t="shared" si="87"/>
        <v/>
      </c>
      <c r="AA353" s="2" t="str">
        <f t="shared" si="87"/>
        <v/>
      </c>
      <c r="AB353" s="2" t="str">
        <f t="shared" si="87"/>
        <v/>
      </c>
      <c r="AC353" s="2" t="str">
        <f t="shared" si="84"/>
        <v/>
      </c>
      <c r="AD353" s="37">
        <v>9.6539999999997999E-4</v>
      </c>
      <c r="AE353" s="1" t="str">
        <f t="shared" si="85"/>
        <v/>
      </c>
      <c r="AF353" s="1" t="str">
        <f t="shared" si="86"/>
        <v/>
      </c>
    </row>
    <row r="354" spans="2:32" ht="24.95" customHeight="1" x14ac:dyDescent="0.25">
      <c r="B354" s="10" t="str">
        <f>IF(cad_pro!C356="","",cad_pro!C356)</f>
        <v/>
      </c>
      <c r="C354" s="11" t="str">
        <f>IF(B354="","",IFERROR(SUM(cad_cf!$D$7:$D$26)/SUM(cad_pro!$D$9:$D$508),0))</f>
        <v/>
      </c>
      <c r="D354" s="11" t="str">
        <f>IF(B354="","",IFERROR(VLOOKUP(B354,cad_pro!$C$9:$E$508,3,FALSE),0))</f>
        <v/>
      </c>
      <c r="E354" s="11" t="str">
        <f t="shared" si="75"/>
        <v/>
      </c>
      <c r="F354" s="108"/>
      <c r="G354" s="11" t="str">
        <f t="shared" si="76"/>
        <v/>
      </c>
      <c r="H354" s="11" t="str">
        <f t="shared" si="77"/>
        <v/>
      </c>
      <c r="I354" s="11" t="str">
        <f t="shared" si="78"/>
        <v/>
      </c>
      <c r="J354" s="11" t="str">
        <f t="shared" si="79"/>
        <v/>
      </c>
      <c r="K354" s="11" t="str">
        <f t="shared" si="80"/>
        <v/>
      </c>
      <c r="L354" s="33" t="str">
        <f t="shared" si="81"/>
        <v/>
      </c>
      <c r="M354" s="2" t="str">
        <f t="shared" si="82"/>
        <v/>
      </c>
      <c r="N354" s="2" t="str">
        <f t="shared" si="87"/>
        <v/>
      </c>
      <c r="O354" s="2" t="str">
        <f t="shared" si="87"/>
        <v/>
      </c>
      <c r="P354" s="2" t="str">
        <f t="shared" si="87"/>
        <v/>
      </c>
      <c r="Q354" s="2" t="str">
        <f t="shared" si="87"/>
        <v/>
      </c>
      <c r="R354" s="2" t="str">
        <f t="shared" si="87"/>
        <v/>
      </c>
      <c r="S354" s="2" t="str">
        <f t="shared" si="87"/>
        <v/>
      </c>
      <c r="T354" s="2" t="str">
        <f t="shared" si="87"/>
        <v/>
      </c>
      <c r="U354" s="2" t="str">
        <f t="shared" si="87"/>
        <v/>
      </c>
      <c r="V354" s="2" t="str">
        <f t="shared" si="87"/>
        <v/>
      </c>
      <c r="W354" s="2" t="str">
        <f t="shared" si="87"/>
        <v/>
      </c>
      <c r="X354" s="2" t="str">
        <f t="shared" si="87"/>
        <v/>
      </c>
      <c r="Y354" s="2" t="str">
        <f t="shared" si="87"/>
        <v/>
      </c>
      <c r="Z354" s="2" t="str">
        <f t="shared" si="87"/>
        <v/>
      </c>
      <c r="AA354" s="2" t="str">
        <f t="shared" si="87"/>
        <v/>
      </c>
      <c r="AB354" s="2" t="str">
        <f t="shared" si="87"/>
        <v/>
      </c>
      <c r="AC354" s="2" t="str">
        <f t="shared" si="84"/>
        <v/>
      </c>
      <c r="AD354" s="37">
        <v>9.6529999999998004E-4</v>
      </c>
      <c r="AE354" s="1" t="str">
        <f t="shared" si="85"/>
        <v/>
      </c>
      <c r="AF354" s="1" t="str">
        <f t="shared" si="86"/>
        <v/>
      </c>
    </row>
    <row r="355" spans="2:32" ht="24.95" customHeight="1" x14ac:dyDescent="0.25">
      <c r="B355" s="10" t="str">
        <f>IF(cad_pro!C357="","",cad_pro!C357)</f>
        <v/>
      </c>
      <c r="C355" s="11" t="str">
        <f>IF(B355="","",IFERROR(SUM(cad_cf!$D$7:$D$26)/SUM(cad_pro!$D$9:$D$508),0))</f>
        <v/>
      </c>
      <c r="D355" s="11" t="str">
        <f>IF(B355="","",IFERROR(VLOOKUP(B355,cad_pro!$C$9:$E$508,3,FALSE),0))</f>
        <v/>
      </c>
      <c r="E355" s="11" t="str">
        <f t="shared" si="75"/>
        <v/>
      </c>
      <c r="F355" s="108"/>
      <c r="G355" s="11" t="str">
        <f t="shared" si="76"/>
        <v/>
      </c>
      <c r="H355" s="11" t="str">
        <f t="shared" si="77"/>
        <v/>
      </c>
      <c r="I355" s="11" t="str">
        <f t="shared" si="78"/>
        <v/>
      </c>
      <c r="J355" s="11" t="str">
        <f t="shared" si="79"/>
        <v/>
      </c>
      <c r="K355" s="11" t="str">
        <f t="shared" si="80"/>
        <v/>
      </c>
      <c r="L355" s="33" t="str">
        <f t="shared" si="81"/>
        <v/>
      </c>
      <c r="M355" s="2" t="str">
        <f t="shared" si="82"/>
        <v/>
      </c>
      <c r="N355" s="2" t="str">
        <f t="shared" si="87"/>
        <v/>
      </c>
      <c r="O355" s="2" t="str">
        <f t="shared" si="87"/>
        <v/>
      </c>
      <c r="P355" s="2" t="str">
        <f t="shared" si="87"/>
        <v/>
      </c>
      <c r="Q355" s="2" t="str">
        <f t="shared" si="87"/>
        <v/>
      </c>
      <c r="R355" s="2" t="str">
        <f t="shared" si="87"/>
        <v/>
      </c>
      <c r="S355" s="2" t="str">
        <f t="shared" si="87"/>
        <v/>
      </c>
      <c r="T355" s="2" t="str">
        <f t="shared" si="87"/>
        <v/>
      </c>
      <c r="U355" s="2" t="str">
        <f t="shared" si="87"/>
        <v/>
      </c>
      <c r="V355" s="2" t="str">
        <f t="shared" si="87"/>
        <v/>
      </c>
      <c r="W355" s="2" t="str">
        <f t="shared" si="87"/>
        <v/>
      </c>
      <c r="X355" s="2" t="str">
        <f t="shared" si="87"/>
        <v/>
      </c>
      <c r="Y355" s="2" t="str">
        <f t="shared" si="87"/>
        <v/>
      </c>
      <c r="Z355" s="2" t="str">
        <f t="shared" si="87"/>
        <v/>
      </c>
      <c r="AA355" s="2" t="str">
        <f t="shared" si="87"/>
        <v/>
      </c>
      <c r="AB355" s="2" t="str">
        <f t="shared" si="87"/>
        <v/>
      </c>
      <c r="AC355" s="2" t="str">
        <f t="shared" si="84"/>
        <v/>
      </c>
      <c r="AD355" s="37">
        <v>9.6519999999997998E-4</v>
      </c>
      <c r="AE355" s="1" t="str">
        <f t="shared" si="85"/>
        <v/>
      </c>
      <c r="AF355" s="1" t="str">
        <f t="shared" si="86"/>
        <v/>
      </c>
    </row>
    <row r="356" spans="2:32" ht="24.95" customHeight="1" x14ac:dyDescent="0.25">
      <c r="B356" s="10" t="str">
        <f>IF(cad_pro!C358="","",cad_pro!C358)</f>
        <v/>
      </c>
      <c r="C356" s="11" t="str">
        <f>IF(B356="","",IFERROR(SUM(cad_cf!$D$7:$D$26)/SUM(cad_pro!$D$9:$D$508),0))</f>
        <v/>
      </c>
      <c r="D356" s="11" t="str">
        <f>IF(B356="","",IFERROR(VLOOKUP(B356,cad_pro!$C$9:$E$508,3,FALSE),0))</f>
        <v/>
      </c>
      <c r="E356" s="11" t="str">
        <f t="shared" si="75"/>
        <v/>
      </c>
      <c r="F356" s="108"/>
      <c r="G356" s="11" t="str">
        <f t="shared" si="76"/>
        <v/>
      </c>
      <c r="H356" s="11" t="str">
        <f t="shared" si="77"/>
        <v/>
      </c>
      <c r="I356" s="11" t="str">
        <f t="shared" si="78"/>
        <v/>
      </c>
      <c r="J356" s="11" t="str">
        <f t="shared" si="79"/>
        <v/>
      </c>
      <c r="K356" s="11" t="str">
        <f t="shared" si="80"/>
        <v/>
      </c>
      <c r="L356" s="33" t="str">
        <f t="shared" si="81"/>
        <v/>
      </c>
      <c r="M356" s="2" t="str">
        <f t="shared" si="82"/>
        <v/>
      </c>
      <c r="N356" s="2" t="str">
        <f t="shared" si="87"/>
        <v/>
      </c>
      <c r="O356" s="2" t="str">
        <f t="shared" si="87"/>
        <v/>
      </c>
      <c r="P356" s="2" t="str">
        <f t="shared" si="87"/>
        <v/>
      </c>
      <c r="Q356" s="2" t="str">
        <f t="shared" si="87"/>
        <v/>
      </c>
      <c r="R356" s="2" t="str">
        <f t="shared" si="87"/>
        <v/>
      </c>
      <c r="S356" s="2" t="str">
        <f t="shared" si="87"/>
        <v/>
      </c>
      <c r="T356" s="2" t="str">
        <f t="shared" si="87"/>
        <v/>
      </c>
      <c r="U356" s="2" t="str">
        <f t="shared" si="87"/>
        <v/>
      </c>
      <c r="V356" s="2" t="str">
        <f t="shared" si="87"/>
        <v/>
      </c>
      <c r="W356" s="2" t="str">
        <f t="shared" si="87"/>
        <v/>
      </c>
      <c r="X356" s="2" t="str">
        <f t="shared" si="87"/>
        <v/>
      </c>
      <c r="Y356" s="2" t="str">
        <f t="shared" si="87"/>
        <v/>
      </c>
      <c r="Z356" s="2" t="str">
        <f t="shared" si="87"/>
        <v/>
      </c>
      <c r="AA356" s="2" t="str">
        <f t="shared" si="87"/>
        <v/>
      </c>
      <c r="AB356" s="2" t="str">
        <f t="shared" si="87"/>
        <v/>
      </c>
      <c r="AC356" s="2" t="str">
        <f t="shared" si="84"/>
        <v/>
      </c>
      <c r="AD356" s="37">
        <v>9.6509999999998004E-4</v>
      </c>
      <c r="AE356" s="1" t="str">
        <f t="shared" si="85"/>
        <v/>
      </c>
      <c r="AF356" s="1" t="str">
        <f t="shared" si="86"/>
        <v/>
      </c>
    </row>
    <row r="357" spans="2:32" ht="24.95" customHeight="1" x14ac:dyDescent="0.25">
      <c r="B357" s="10" t="str">
        <f>IF(cad_pro!C359="","",cad_pro!C359)</f>
        <v/>
      </c>
      <c r="C357" s="11" t="str">
        <f>IF(B357="","",IFERROR(SUM(cad_cf!$D$7:$D$26)/SUM(cad_pro!$D$9:$D$508),0))</f>
        <v/>
      </c>
      <c r="D357" s="11" t="str">
        <f>IF(B357="","",IFERROR(VLOOKUP(B357,cad_pro!$C$9:$E$508,3,FALSE),0))</f>
        <v/>
      </c>
      <c r="E357" s="11" t="str">
        <f t="shared" si="75"/>
        <v/>
      </c>
      <c r="F357" s="108"/>
      <c r="G357" s="11" t="str">
        <f t="shared" si="76"/>
        <v/>
      </c>
      <c r="H357" s="11" t="str">
        <f t="shared" si="77"/>
        <v/>
      </c>
      <c r="I357" s="11" t="str">
        <f t="shared" si="78"/>
        <v/>
      </c>
      <c r="J357" s="11" t="str">
        <f t="shared" si="79"/>
        <v/>
      </c>
      <c r="K357" s="11" t="str">
        <f t="shared" si="80"/>
        <v/>
      </c>
      <c r="L357" s="33" t="str">
        <f t="shared" si="81"/>
        <v/>
      </c>
      <c r="M357" s="2" t="str">
        <f t="shared" si="82"/>
        <v/>
      </c>
      <c r="N357" s="2" t="str">
        <f t="shared" si="87"/>
        <v/>
      </c>
      <c r="O357" s="2" t="str">
        <f t="shared" si="87"/>
        <v/>
      </c>
      <c r="P357" s="2" t="str">
        <f t="shared" si="87"/>
        <v/>
      </c>
      <c r="Q357" s="2" t="str">
        <f t="shared" si="87"/>
        <v/>
      </c>
      <c r="R357" s="2" t="str">
        <f t="shared" si="87"/>
        <v/>
      </c>
      <c r="S357" s="2" t="str">
        <f t="shared" si="87"/>
        <v/>
      </c>
      <c r="T357" s="2" t="str">
        <f t="shared" si="87"/>
        <v/>
      </c>
      <c r="U357" s="2" t="str">
        <f t="shared" si="87"/>
        <v/>
      </c>
      <c r="V357" s="2" t="str">
        <f t="shared" si="87"/>
        <v/>
      </c>
      <c r="W357" s="2" t="str">
        <f t="shared" si="87"/>
        <v/>
      </c>
      <c r="X357" s="2" t="str">
        <f t="shared" si="87"/>
        <v/>
      </c>
      <c r="Y357" s="2" t="str">
        <f t="shared" si="87"/>
        <v/>
      </c>
      <c r="Z357" s="2" t="str">
        <f t="shared" si="87"/>
        <v/>
      </c>
      <c r="AA357" s="2" t="str">
        <f t="shared" si="87"/>
        <v/>
      </c>
      <c r="AB357" s="2" t="str">
        <f t="shared" si="87"/>
        <v/>
      </c>
      <c r="AC357" s="2" t="str">
        <f t="shared" si="84"/>
        <v/>
      </c>
      <c r="AD357" s="37">
        <v>9.6499999999997998E-4</v>
      </c>
      <c r="AE357" s="1" t="str">
        <f t="shared" si="85"/>
        <v/>
      </c>
      <c r="AF357" s="1" t="str">
        <f t="shared" si="86"/>
        <v/>
      </c>
    </row>
    <row r="358" spans="2:32" ht="24.95" customHeight="1" x14ac:dyDescent="0.25">
      <c r="B358" s="10" t="str">
        <f>IF(cad_pro!C360="","",cad_pro!C360)</f>
        <v/>
      </c>
      <c r="C358" s="11" t="str">
        <f>IF(B358="","",IFERROR(SUM(cad_cf!$D$7:$D$26)/SUM(cad_pro!$D$9:$D$508),0))</f>
        <v/>
      </c>
      <c r="D358" s="11" t="str">
        <f>IF(B358="","",IFERROR(VLOOKUP(B358,cad_pro!$C$9:$E$508,3,FALSE),0))</f>
        <v/>
      </c>
      <c r="E358" s="11" t="str">
        <f t="shared" si="75"/>
        <v/>
      </c>
      <c r="F358" s="108"/>
      <c r="G358" s="11" t="str">
        <f t="shared" si="76"/>
        <v/>
      </c>
      <c r="H358" s="11" t="str">
        <f t="shared" si="77"/>
        <v/>
      </c>
      <c r="I358" s="11" t="str">
        <f t="shared" si="78"/>
        <v/>
      </c>
      <c r="J358" s="11" t="str">
        <f t="shared" si="79"/>
        <v/>
      </c>
      <c r="K358" s="11" t="str">
        <f t="shared" si="80"/>
        <v/>
      </c>
      <c r="L358" s="33" t="str">
        <f t="shared" si="81"/>
        <v/>
      </c>
      <c r="M358" s="2" t="str">
        <f t="shared" si="82"/>
        <v/>
      </c>
      <c r="N358" s="2" t="str">
        <f t="shared" si="87"/>
        <v/>
      </c>
      <c r="O358" s="2" t="str">
        <f t="shared" si="87"/>
        <v/>
      </c>
      <c r="P358" s="2" t="str">
        <f t="shared" si="87"/>
        <v/>
      </c>
      <c r="Q358" s="2" t="str">
        <f t="shared" si="87"/>
        <v/>
      </c>
      <c r="R358" s="2" t="str">
        <f t="shared" si="87"/>
        <v/>
      </c>
      <c r="S358" s="2" t="str">
        <f t="shared" si="87"/>
        <v/>
      </c>
      <c r="T358" s="2" t="str">
        <f t="shared" si="87"/>
        <v/>
      </c>
      <c r="U358" s="2" t="str">
        <f t="shared" si="87"/>
        <v/>
      </c>
      <c r="V358" s="2" t="str">
        <f t="shared" si="87"/>
        <v/>
      </c>
      <c r="W358" s="2" t="str">
        <f t="shared" si="87"/>
        <v/>
      </c>
      <c r="X358" s="2" t="str">
        <f t="shared" si="87"/>
        <v/>
      </c>
      <c r="Y358" s="2" t="str">
        <f t="shared" si="87"/>
        <v/>
      </c>
      <c r="Z358" s="2" t="str">
        <f t="shared" si="87"/>
        <v/>
      </c>
      <c r="AA358" s="2" t="str">
        <f t="shared" si="87"/>
        <v/>
      </c>
      <c r="AB358" s="2" t="str">
        <f t="shared" si="87"/>
        <v/>
      </c>
      <c r="AC358" s="2" t="str">
        <f t="shared" si="84"/>
        <v/>
      </c>
      <c r="AD358" s="37">
        <v>9.6489999999998003E-4</v>
      </c>
      <c r="AE358" s="1" t="str">
        <f t="shared" si="85"/>
        <v/>
      </c>
      <c r="AF358" s="1" t="str">
        <f t="shared" si="86"/>
        <v/>
      </c>
    </row>
    <row r="359" spans="2:32" ht="24.95" customHeight="1" x14ac:dyDescent="0.25">
      <c r="B359" s="10" t="str">
        <f>IF(cad_pro!C361="","",cad_pro!C361)</f>
        <v/>
      </c>
      <c r="C359" s="11" t="str">
        <f>IF(B359="","",IFERROR(SUM(cad_cf!$D$7:$D$26)/SUM(cad_pro!$D$9:$D$508),0))</f>
        <v/>
      </c>
      <c r="D359" s="11" t="str">
        <f>IF(B359="","",IFERROR(VLOOKUP(B359,cad_pro!$C$9:$E$508,3,FALSE),0))</f>
        <v/>
      </c>
      <c r="E359" s="11" t="str">
        <f t="shared" si="75"/>
        <v/>
      </c>
      <c r="F359" s="108"/>
      <c r="G359" s="11" t="str">
        <f t="shared" si="76"/>
        <v/>
      </c>
      <c r="H359" s="11" t="str">
        <f t="shared" si="77"/>
        <v/>
      </c>
      <c r="I359" s="11" t="str">
        <f t="shared" si="78"/>
        <v/>
      </c>
      <c r="J359" s="11" t="str">
        <f t="shared" si="79"/>
        <v/>
      </c>
      <c r="K359" s="11" t="str">
        <f t="shared" si="80"/>
        <v/>
      </c>
      <c r="L359" s="33" t="str">
        <f t="shared" si="81"/>
        <v/>
      </c>
      <c r="M359" s="2" t="str">
        <f t="shared" si="82"/>
        <v/>
      </c>
      <c r="N359" s="2" t="str">
        <f t="shared" si="87"/>
        <v/>
      </c>
      <c r="O359" s="2" t="str">
        <f t="shared" si="87"/>
        <v/>
      </c>
      <c r="P359" s="2" t="str">
        <f t="shared" si="87"/>
        <v/>
      </c>
      <c r="Q359" s="2" t="str">
        <f t="shared" si="87"/>
        <v/>
      </c>
      <c r="R359" s="2" t="str">
        <f t="shared" si="87"/>
        <v/>
      </c>
      <c r="S359" s="2" t="str">
        <f t="shared" si="87"/>
        <v/>
      </c>
      <c r="T359" s="2" t="str">
        <f t="shared" si="87"/>
        <v/>
      </c>
      <c r="U359" s="2" t="str">
        <f t="shared" si="87"/>
        <v/>
      </c>
      <c r="V359" s="2" t="str">
        <f t="shared" si="87"/>
        <v/>
      </c>
      <c r="W359" s="2" t="str">
        <f t="shared" si="87"/>
        <v/>
      </c>
      <c r="X359" s="2" t="str">
        <f t="shared" si="87"/>
        <v/>
      </c>
      <c r="Y359" s="2" t="str">
        <f t="shared" si="87"/>
        <v/>
      </c>
      <c r="Z359" s="2" t="str">
        <f t="shared" si="87"/>
        <v/>
      </c>
      <c r="AA359" s="2" t="str">
        <f t="shared" si="87"/>
        <v/>
      </c>
      <c r="AB359" s="2" t="str">
        <f t="shared" si="87"/>
        <v/>
      </c>
      <c r="AC359" s="2" t="str">
        <f t="shared" si="84"/>
        <v/>
      </c>
      <c r="AD359" s="37">
        <v>9.6479999999997997E-4</v>
      </c>
      <c r="AE359" s="1" t="str">
        <f t="shared" si="85"/>
        <v/>
      </c>
      <c r="AF359" s="1" t="str">
        <f t="shared" si="86"/>
        <v/>
      </c>
    </row>
    <row r="360" spans="2:32" ht="24.95" customHeight="1" x14ac:dyDescent="0.25">
      <c r="B360" s="10" t="str">
        <f>IF(cad_pro!C362="","",cad_pro!C362)</f>
        <v/>
      </c>
      <c r="C360" s="11" t="str">
        <f>IF(B360="","",IFERROR(SUM(cad_cf!$D$7:$D$26)/SUM(cad_pro!$D$9:$D$508),0))</f>
        <v/>
      </c>
      <c r="D360" s="11" t="str">
        <f>IF(B360="","",IFERROR(VLOOKUP(B360,cad_pro!$C$9:$E$508,3,FALSE),0))</f>
        <v/>
      </c>
      <c r="E360" s="11" t="str">
        <f t="shared" si="75"/>
        <v/>
      </c>
      <c r="F360" s="108"/>
      <c r="G360" s="11" t="str">
        <f t="shared" si="76"/>
        <v/>
      </c>
      <c r="H360" s="11" t="str">
        <f t="shared" si="77"/>
        <v/>
      </c>
      <c r="I360" s="11" t="str">
        <f t="shared" si="78"/>
        <v/>
      </c>
      <c r="J360" s="11" t="str">
        <f t="shared" si="79"/>
        <v/>
      </c>
      <c r="K360" s="11" t="str">
        <f t="shared" si="80"/>
        <v/>
      </c>
      <c r="L360" s="33" t="str">
        <f t="shared" si="81"/>
        <v/>
      </c>
      <c r="M360" s="2" t="str">
        <f t="shared" si="82"/>
        <v/>
      </c>
      <c r="N360" s="2" t="str">
        <f t="shared" si="87"/>
        <v/>
      </c>
      <c r="O360" s="2" t="str">
        <f t="shared" si="87"/>
        <v/>
      </c>
      <c r="P360" s="2" t="str">
        <f t="shared" si="87"/>
        <v/>
      </c>
      <c r="Q360" s="2" t="str">
        <f t="shared" si="87"/>
        <v/>
      </c>
      <c r="R360" s="2" t="str">
        <f t="shared" si="87"/>
        <v/>
      </c>
      <c r="S360" s="2" t="str">
        <f t="shared" si="87"/>
        <v/>
      </c>
      <c r="T360" s="2" t="str">
        <f t="shared" si="87"/>
        <v/>
      </c>
      <c r="U360" s="2" t="str">
        <f t="shared" si="87"/>
        <v/>
      </c>
      <c r="V360" s="2" t="str">
        <f t="shared" si="87"/>
        <v/>
      </c>
      <c r="W360" s="2" t="str">
        <f t="shared" si="87"/>
        <v/>
      </c>
      <c r="X360" s="2" t="str">
        <f t="shared" si="87"/>
        <v/>
      </c>
      <c r="Y360" s="2" t="str">
        <f t="shared" si="87"/>
        <v/>
      </c>
      <c r="Z360" s="2" t="str">
        <f t="shared" si="87"/>
        <v/>
      </c>
      <c r="AA360" s="2" t="str">
        <f t="shared" si="87"/>
        <v/>
      </c>
      <c r="AB360" s="2" t="str">
        <f t="shared" si="87"/>
        <v/>
      </c>
      <c r="AC360" s="2" t="str">
        <f t="shared" si="84"/>
        <v/>
      </c>
      <c r="AD360" s="37">
        <v>9.6469999999998003E-4</v>
      </c>
      <c r="AE360" s="1" t="str">
        <f t="shared" si="85"/>
        <v/>
      </c>
      <c r="AF360" s="1" t="str">
        <f t="shared" si="86"/>
        <v/>
      </c>
    </row>
    <row r="361" spans="2:32" ht="24.95" customHeight="1" x14ac:dyDescent="0.25">
      <c r="B361" s="10" t="str">
        <f>IF(cad_pro!C363="","",cad_pro!C363)</f>
        <v/>
      </c>
      <c r="C361" s="11" t="str">
        <f>IF(B361="","",IFERROR(SUM(cad_cf!$D$7:$D$26)/SUM(cad_pro!$D$9:$D$508),0))</f>
        <v/>
      </c>
      <c r="D361" s="11" t="str">
        <f>IF(B361="","",IFERROR(VLOOKUP(B361,cad_pro!$C$9:$E$508,3,FALSE),0))</f>
        <v/>
      </c>
      <c r="E361" s="11" t="str">
        <f t="shared" si="75"/>
        <v/>
      </c>
      <c r="F361" s="108"/>
      <c r="G361" s="11" t="str">
        <f t="shared" si="76"/>
        <v/>
      </c>
      <c r="H361" s="11" t="str">
        <f t="shared" si="77"/>
        <v/>
      </c>
      <c r="I361" s="11" t="str">
        <f t="shared" si="78"/>
        <v/>
      </c>
      <c r="J361" s="11" t="str">
        <f t="shared" si="79"/>
        <v/>
      </c>
      <c r="K361" s="11" t="str">
        <f t="shared" si="80"/>
        <v/>
      </c>
      <c r="L361" s="33" t="str">
        <f t="shared" si="81"/>
        <v/>
      </c>
      <c r="M361" s="2" t="str">
        <f t="shared" si="82"/>
        <v/>
      </c>
      <c r="N361" s="2" t="str">
        <f t="shared" si="87"/>
        <v/>
      </c>
      <c r="O361" s="2" t="str">
        <f t="shared" si="87"/>
        <v/>
      </c>
      <c r="P361" s="2" t="str">
        <f t="shared" si="87"/>
        <v/>
      </c>
      <c r="Q361" s="2" t="str">
        <f t="shared" si="87"/>
        <v/>
      </c>
      <c r="R361" s="2" t="str">
        <f t="shared" si="87"/>
        <v/>
      </c>
      <c r="S361" s="2" t="str">
        <f t="shared" si="87"/>
        <v/>
      </c>
      <c r="T361" s="2" t="str">
        <f t="shared" si="87"/>
        <v/>
      </c>
      <c r="U361" s="2" t="str">
        <f t="shared" si="87"/>
        <v/>
      </c>
      <c r="V361" s="2" t="str">
        <f t="shared" si="87"/>
        <v/>
      </c>
      <c r="W361" s="2" t="str">
        <f t="shared" si="87"/>
        <v/>
      </c>
      <c r="X361" s="2" t="str">
        <f t="shared" si="87"/>
        <v/>
      </c>
      <c r="Y361" s="2" t="str">
        <f t="shared" si="87"/>
        <v/>
      </c>
      <c r="Z361" s="2" t="str">
        <f t="shared" si="87"/>
        <v/>
      </c>
      <c r="AA361" s="2" t="str">
        <f t="shared" si="87"/>
        <v/>
      </c>
      <c r="AB361" s="2" t="str">
        <f t="shared" si="87"/>
        <v/>
      </c>
      <c r="AC361" s="2" t="str">
        <f t="shared" si="84"/>
        <v/>
      </c>
      <c r="AD361" s="37">
        <v>9.6459999999997997E-4</v>
      </c>
      <c r="AE361" s="1" t="str">
        <f t="shared" si="85"/>
        <v/>
      </c>
      <c r="AF361" s="1" t="str">
        <f t="shared" si="86"/>
        <v/>
      </c>
    </row>
    <row r="362" spans="2:32" ht="24.95" customHeight="1" x14ac:dyDescent="0.25">
      <c r="B362" s="10" t="str">
        <f>IF(cad_pro!C364="","",cad_pro!C364)</f>
        <v/>
      </c>
      <c r="C362" s="11" t="str">
        <f>IF(B362="","",IFERROR(SUM(cad_cf!$D$7:$D$26)/SUM(cad_pro!$D$9:$D$508),0))</f>
        <v/>
      </c>
      <c r="D362" s="11" t="str">
        <f>IF(B362="","",IFERROR(VLOOKUP(B362,cad_pro!$C$9:$E$508,3,FALSE),0))</f>
        <v/>
      </c>
      <c r="E362" s="11" t="str">
        <f t="shared" si="75"/>
        <v/>
      </c>
      <c r="F362" s="108"/>
      <c r="G362" s="11" t="str">
        <f t="shared" si="76"/>
        <v/>
      </c>
      <c r="H362" s="11" t="str">
        <f t="shared" si="77"/>
        <v/>
      </c>
      <c r="I362" s="11" t="str">
        <f t="shared" si="78"/>
        <v/>
      </c>
      <c r="J362" s="11" t="str">
        <f t="shared" si="79"/>
        <v/>
      </c>
      <c r="K362" s="11" t="str">
        <f t="shared" si="80"/>
        <v/>
      </c>
      <c r="L362" s="33" t="str">
        <f t="shared" si="81"/>
        <v/>
      </c>
      <c r="M362" s="2" t="str">
        <f t="shared" si="82"/>
        <v/>
      </c>
      <c r="N362" s="2" t="str">
        <f t="shared" ref="N362:AB378" si="88">IF($B362="","",IFERROR($G362*N$6,0))</f>
        <v/>
      </c>
      <c r="O362" s="2" t="str">
        <f t="shared" si="88"/>
        <v/>
      </c>
      <c r="P362" s="2" t="str">
        <f t="shared" si="88"/>
        <v/>
      </c>
      <c r="Q362" s="2" t="str">
        <f t="shared" si="88"/>
        <v/>
      </c>
      <c r="R362" s="2" t="str">
        <f t="shared" si="88"/>
        <v/>
      </c>
      <c r="S362" s="2" t="str">
        <f t="shared" si="88"/>
        <v/>
      </c>
      <c r="T362" s="2" t="str">
        <f t="shared" si="88"/>
        <v/>
      </c>
      <c r="U362" s="2" t="str">
        <f t="shared" si="88"/>
        <v/>
      </c>
      <c r="V362" s="2" t="str">
        <f t="shared" si="88"/>
        <v/>
      </c>
      <c r="W362" s="2" t="str">
        <f t="shared" si="88"/>
        <v/>
      </c>
      <c r="X362" s="2" t="str">
        <f t="shared" si="88"/>
        <v/>
      </c>
      <c r="Y362" s="2" t="str">
        <f t="shared" si="88"/>
        <v/>
      </c>
      <c r="Z362" s="2" t="str">
        <f t="shared" si="88"/>
        <v/>
      </c>
      <c r="AA362" s="2" t="str">
        <f t="shared" si="88"/>
        <v/>
      </c>
      <c r="AB362" s="2" t="str">
        <f t="shared" si="88"/>
        <v/>
      </c>
      <c r="AC362" s="2" t="str">
        <f t="shared" si="84"/>
        <v/>
      </c>
      <c r="AD362" s="37">
        <v>9.6449999999998002E-4</v>
      </c>
      <c r="AE362" s="1" t="str">
        <f t="shared" si="85"/>
        <v/>
      </c>
      <c r="AF362" s="1" t="str">
        <f t="shared" si="86"/>
        <v/>
      </c>
    </row>
    <row r="363" spans="2:32" ht="24.95" customHeight="1" x14ac:dyDescent="0.25">
      <c r="B363" s="10" t="str">
        <f>IF(cad_pro!C365="","",cad_pro!C365)</f>
        <v/>
      </c>
      <c r="C363" s="11" t="str">
        <f>IF(B363="","",IFERROR(SUM(cad_cf!$D$7:$D$26)/SUM(cad_pro!$D$9:$D$508),0))</f>
        <v/>
      </c>
      <c r="D363" s="11" t="str">
        <f>IF(B363="","",IFERROR(VLOOKUP(B363,cad_pro!$C$9:$E$508,3,FALSE),0))</f>
        <v/>
      </c>
      <c r="E363" s="11" t="str">
        <f t="shared" si="75"/>
        <v/>
      </c>
      <c r="F363" s="108"/>
      <c r="G363" s="11" t="str">
        <f t="shared" si="76"/>
        <v/>
      </c>
      <c r="H363" s="11" t="str">
        <f t="shared" si="77"/>
        <v/>
      </c>
      <c r="I363" s="11" t="str">
        <f t="shared" si="78"/>
        <v/>
      </c>
      <c r="J363" s="11" t="str">
        <f t="shared" si="79"/>
        <v/>
      </c>
      <c r="K363" s="11" t="str">
        <f t="shared" si="80"/>
        <v/>
      </c>
      <c r="L363" s="33" t="str">
        <f t="shared" si="81"/>
        <v/>
      </c>
      <c r="M363" s="2" t="str">
        <f t="shared" si="82"/>
        <v/>
      </c>
      <c r="N363" s="2" t="str">
        <f t="shared" si="88"/>
        <v/>
      </c>
      <c r="O363" s="2" t="str">
        <f t="shared" si="88"/>
        <v/>
      </c>
      <c r="P363" s="2" t="str">
        <f t="shared" si="88"/>
        <v/>
      </c>
      <c r="Q363" s="2" t="str">
        <f t="shared" si="88"/>
        <v/>
      </c>
      <c r="R363" s="2" t="str">
        <f t="shared" si="88"/>
        <v/>
      </c>
      <c r="S363" s="2" t="str">
        <f t="shared" si="88"/>
        <v/>
      </c>
      <c r="T363" s="2" t="str">
        <f t="shared" si="88"/>
        <v/>
      </c>
      <c r="U363" s="2" t="str">
        <f t="shared" si="88"/>
        <v/>
      </c>
      <c r="V363" s="2" t="str">
        <f t="shared" si="88"/>
        <v/>
      </c>
      <c r="W363" s="2" t="str">
        <f t="shared" si="88"/>
        <v/>
      </c>
      <c r="X363" s="2" t="str">
        <f t="shared" si="88"/>
        <v/>
      </c>
      <c r="Y363" s="2" t="str">
        <f t="shared" si="88"/>
        <v/>
      </c>
      <c r="Z363" s="2" t="str">
        <f t="shared" si="88"/>
        <v/>
      </c>
      <c r="AA363" s="2" t="str">
        <f t="shared" si="88"/>
        <v/>
      </c>
      <c r="AB363" s="2" t="str">
        <f t="shared" si="88"/>
        <v/>
      </c>
      <c r="AC363" s="2" t="str">
        <f t="shared" si="84"/>
        <v/>
      </c>
      <c r="AD363" s="37">
        <v>9.6439999999997997E-4</v>
      </c>
      <c r="AE363" s="1" t="str">
        <f t="shared" si="85"/>
        <v/>
      </c>
      <c r="AF363" s="1" t="str">
        <f t="shared" si="86"/>
        <v/>
      </c>
    </row>
    <row r="364" spans="2:32" ht="24.95" customHeight="1" x14ac:dyDescent="0.25">
      <c r="B364" s="10" t="str">
        <f>IF(cad_pro!C366="","",cad_pro!C366)</f>
        <v/>
      </c>
      <c r="C364" s="11" t="str">
        <f>IF(B364="","",IFERROR(SUM(cad_cf!$D$7:$D$26)/SUM(cad_pro!$D$9:$D$508),0))</f>
        <v/>
      </c>
      <c r="D364" s="11" t="str">
        <f>IF(B364="","",IFERROR(VLOOKUP(B364,cad_pro!$C$9:$E$508,3,FALSE),0))</f>
        <v/>
      </c>
      <c r="E364" s="11" t="str">
        <f t="shared" si="75"/>
        <v/>
      </c>
      <c r="F364" s="108"/>
      <c r="G364" s="11" t="str">
        <f t="shared" si="76"/>
        <v/>
      </c>
      <c r="H364" s="11" t="str">
        <f t="shared" si="77"/>
        <v/>
      </c>
      <c r="I364" s="11" t="str">
        <f t="shared" si="78"/>
        <v/>
      </c>
      <c r="J364" s="11" t="str">
        <f t="shared" si="79"/>
        <v/>
      </c>
      <c r="K364" s="11" t="str">
        <f t="shared" si="80"/>
        <v/>
      </c>
      <c r="L364" s="33" t="str">
        <f t="shared" si="81"/>
        <v/>
      </c>
      <c r="M364" s="2" t="str">
        <f t="shared" si="82"/>
        <v/>
      </c>
      <c r="N364" s="2" t="str">
        <f t="shared" si="88"/>
        <v/>
      </c>
      <c r="O364" s="2" t="str">
        <f t="shared" si="88"/>
        <v/>
      </c>
      <c r="P364" s="2" t="str">
        <f t="shared" si="88"/>
        <v/>
      </c>
      <c r="Q364" s="2" t="str">
        <f t="shared" si="88"/>
        <v/>
      </c>
      <c r="R364" s="2" t="str">
        <f t="shared" si="88"/>
        <v/>
      </c>
      <c r="S364" s="2" t="str">
        <f t="shared" si="88"/>
        <v/>
      </c>
      <c r="T364" s="2" t="str">
        <f t="shared" si="88"/>
        <v/>
      </c>
      <c r="U364" s="2" t="str">
        <f t="shared" si="88"/>
        <v/>
      </c>
      <c r="V364" s="2" t="str">
        <f t="shared" si="88"/>
        <v/>
      </c>
      <c r="W364" s="2" t="str">
        <f t="shared" si="88"/>
        <v/>
      </c>
      <c r="X364" s="2" t="str">
        <f t="shared" si="88"/>
        <v/>
      </c>
      <c r="Y364" s="2" t="str">
        <f t="shared" si="88"/>
        <v/>
      </c>
      <c r="Z364" s="2" t="str">
        <f t="shared" si="88"/>
        <v/>
      </c>
      <c r="AA364" s="2" t="str">
        <f t="shared" si="88"/>
        <v/>
      </c>
      <c r="AB364" s="2" t="str">
        <f t="shared" si="88"/>
        <v/>
      </c>
      <c r="AC364" s="2" t="str">
        <f t="shared" si="84"/>
        <v/>
      </c>
      <c r="AD364" s="37">
        <v>9.6429999999998002E-4</v>
      </c>
      <c r="AE364" s="1" t="str">
        <f t="shared" si="85"/>
        <v/>
      </c>
      <c r="AF364" s="1" t="str">
        <f t="shared" si="86"/>
        <v/>
      </c>
    </row>
    <row r="365" spans="2:32" ht="24.95" customHeight="1" x14ac:dyDescent="0.25">
      <c r="B365" s="10" t="str">
        <f>IF(cad_pro!C367="","",cad_pro!C367)</f>
        <v/>
      </c>
      <c r="C365" s="11" t="str">
        <f>IF(B365="","",IFERROR(SUM(cad_cf!$D$7:$D$26)/SUM(cad_pro!$D$9:$D$508),0))</f>
        <v/>
      </c>
      <c r="D365" s="11" t="str">
        <f>IF(B365="","",IFERROR(VLOOKUP(B365,cad_pro!$C$9:$E$508,3,FALSE),0))</f>
        <v/>
      </c>
      <c r="E365" s="11" t="str">
        <f t="shared" si="75"/>
        <v/>
      </c>
      <c r="F365" s="108"/>
      <c r="G365" s="11" t="str">
        <f t="shared" si="76"/>
        <v/>
      </c>
      <c r="H365" s="11" t="str">
        <f t="shared" si="77"/>
        <v/>
      </c>
      <c r="I365" s="11" t="str">
        <f t="shared" si="78"/>
        <v/>
      </c>
      <c r="J365" s="11" t="str">
        <f t="shared" si="79"/>
        <v/>
      </c>
      <c r="K365" s="11" t="str">
        <f t="shared" si="80"/>
        <v/>
      </c>
      <c r="L365" s="33" t="str">
        <f t="shared" si="81"/>
        <v/>
      </c>
      <c r="M365" s="2" t="str">
        <f t="shared" si="82"/>
        <v/>
      </c>
      <c r="N365" s="2" t="str">
        <f t="shared" si="88"/>
        <v/>
      </c>
      <c r="O365" s="2" t="str">
        <f t="shared" si="88"/>
        <v/>
      </c>
      <c r="P365" s="2" t="str">
        <f t="shared" si="88"/>
        <v/>
      </c>
      <c r="Q365" s="2" t="str">
        <f t="shared" si="88"/>
        <v/>
      </c>
      <c r="R365" s="2" t="str">
        <f t="shared" si="88"/>
        <v/>
      </c>
      <c r="S365" s="2" t="str">
        <f t="shared" si="88"/>
        <v/>
      </c>
      <c r="T365" s="2" t="str">
        <f t="shared" si="88"/>
        <v/>
      </c>
      <c r="U365" s="2" t="str">
        <f t="shared" si="88"/>
        <v/>
      </c>
      <c r="V365" s="2" t="str">
        <f t="shared" si="88"/>
        <v/>
      </c>
      <c r="W365" s="2" t="str">
        <f t="shared" si="88"/>
        <v/>
      </c>
      <c r="X365" s="2" t="str">
        <f t="shared" si="88"/>
        <v/>
      </c>
      <c r="Y365" s="2" t="str">
        <f t="shared" si="88"/>
        <v/>
      </c>
      <c r="Z365" s="2" t="str">
        <f t="shared" si="88"/>
        <v/>
      </c>
      <c r="AA365" s="2" t="str">
        <f t="shared" si="88"/>
        <v/>
      </c>
      <c r="AB365" s="2" t="str">
        <f t="shared" si="88"/>
        <v/>
      </c>
      <c r="AC365" s="2" t="str">
        <f t="shared" si="84"/>
        <v/>
      </c>
      <c r="AD365" s="37">
        <v>9.6419999999997996E-4</v>
      </c>
      <c r="AE365" s="1" t="str">
        <f t="shared" si="85"/>
        <v/>
      </c>
      <c r="AF365" s="1" t="str">
        <f t="shared" si="86"/>
        <v/>
      </c>
    </row>
    <row r="366" spans="2:32" ht="24.95" customHeight="1" x14ac:dyDescent="0.25">
      <c r="B366" s="10" t="str">
        <f>IF(cad_pro!C368="","",cad_pro!C368)</f>
        <v/>
      </c>
      <c r="C366" s="11" t="str">
        <f>IF(B366="","",IFERROR(SUM(cad_cf!$D$7:$D$26)/SUM(cad_pro!$D$9:$D$508),0))</f>
        <v/>
      </c>
      <c r="D366" s="11" t="str">
        <f>IF(B366="","",IFERROR(VLOOKUP(B366,cad_pro!$C$9:$E$508,3,FALSE),0))</f>
        <v/>
      </c>
      <c r="E366" s="11" t="str">
        <f t="shared" si="75"/>
        <v/>
      </c>
      <c r="F366" s="108"/>
      <c r="G366" s="11" t="str">
        <f t="shared" si="76"/>
        <v/>
      </c>
      <c r="H366" s="11" t="str">
        <f t="shared" si="77"/>
        <v/>
      </c>
      <c r="I366" s="11" t="str">
        <f t="shared" si="78"/>
        <v/>
      </c>
      <c r="J366" s="11" t="str">
        <f t="shared" si="79"/>
        <v/>
      </c>
      <c r="K366" s="11" t="str">
        <f t="shared" si="80"/>
        <v/>
      </c>
      <c r="L366" s="33" t="str">
        <f t="shared" si="81"/>
        <v/>
      </c>
      <c r="M366" s="2" t="str">
        <f t="shared" si="82"/>
        <v/>
      </c>
      <c r="N366" s="2" t="str">
        <f t="shared" si="88"/>
        <v/>
      </c>
      <c r="O366" s="2" t="str">
        <f t="shared" si="88"/>
        <v/>
      </c>
      <c r="P366" s="2" t="str">
        <f t="shared" si="88"/>
        <v/>
      </c>
      <c r="Q366" s="2" t="str">
        <f t="shared" si="88"/>
        <v/>
      </c>
      <c r="R366" s="2" t="str">
        <f t="shared" si="88"/>
        <v/>
      </c>
      <c r="S366" s="2" t="str">
        <f t="shared" si="88"/>
        <v/>
      </c>
      <c r="T366" s="2" t="str">
        <f t="shared" si="88"/>
        <v/>
      </c>
      <c r="U366" s="2" t="str">
        <f t="shared" si="88"/>
        <v/>
      </c>
      <c r="V366" s="2" t="str">
        <f t="shared" si="88"/>
        <v/>
      </c>
      <c r="W366" s="2" t="str">
        <f t="shared" si="88"/>
        <v/>
      </c>
      <c r="X366" s="2" t="str">
        <f t="shared" si="88"/>
        <v/>
      </c>
      <c r="Y366" s="2" t="str">
        <f t="shared" si="88"/>
        <v/>
      </c>
      <c r="Z366" s="2" t="str">
        <f t="shared" si="88"/>
        <v/>
      </c>
      <c r="AA366" s="2" t="str">
        <f t="shared" si="88"/>
        <v/>
      </c>
      <c r="AB366" s="2" t="str">
        <f t="shared" si="88"/>
        <v/>
      </c>
      <c r="AC366" s="2" t="str">
        <f t="shared" si="84"/>
        <v/>
      </c>
      <c r="AD366" s="37">
        <v>9.6409999999998001E-4</v>
      </c>
      <c r="AE366" s="1" t="str">
        <f t="shared" si="85"/>
        <v/>
      </c>
      <c r="AF366" s="1" t="str">
        <f t="shared" si="86"/>
        <v/>
      </c>
    </row>
    <row r="367" spans="2:32" ht="24.95" customHeight="1" x14ac:dyDescent="0.25">
      <c r="B367" s="10" t="str">
        <f>IF(cad_pro!C369="","",cad_pro!C369)</f>
        <v/>
      </c>
      <c r="C367" s="11" t="str">
        <f>IF(B367="","",IFERROR(SUM(cad_cf!$D$7:$D$26)/SUM(cad_pro!$D$9:$D$508),0))</f>
        <v/>
      </c>
      <c r="D367" s="11" t="str">
        <f>IF(B367="","",IFERROR(VLOOKUP(B367,cad_pro!$C$9:$E$508,3,FALSE),0))</f>
        <v/>
      </c>
      <c r="E367" s="11" t="str">
        <f t="shared" si="75"/>
        <v/>
      </c>
      <c r="F367" s="108"/>
      <c r="G367" s="11" t="str">
        <f t="shared" si="76"/>
        <v/>
      </c>
      <c r="H367" s="11" t="str">
        <f t="shared" si="77"/>
        <v/>
      </c>
      <c r="I367" s="11" t="str">
        <f t="shared" si="78"/>
        <v/>
      </c>
      <c r="J367" s="11" t="str">
        <f t="shared" si="79"/>
        <v/>
      </c>
      <c r="K367" s="11" t="str">
        <f t="shared" si="80"/>
        <v/>
      </c>
      <c r="L367" s="33" t="str">
        <f t="shared" si="81"/>
        <v/>
      </c>
      <c r="M367" s="2" t="str">
        <f t="shared" si="82"/>
        <v/>
      </c>
      <c r="N367" s="2" t="str">
        <f t="shared" si="88"/>
        <v/>
      </c>
      <c r="O367" s="2" t="str">
        <f t="shared" si="88"/>
        <v/>
      </c>
      <c r="P367" s="2" t="str">
        <f t="shared" si="88"/>
        <v/>
      </c>
      <c r="Q367" s="2" t="str">
        <f t="shared" si="88"/>
        <v/>
      </c>
      <c r="R367" s="2" t="str">
        <f t="shared" si="88"/>
        <v/>
      </c>
      <c r="S367" s="2" t="str">
        <f t="shared" si="88"/>
        <v/>
      </c>
      <c r="T367" s="2" t="str">
        <f t="shared" si="88"/>
        <v/>
      </c>
      <c r="U367" s="2" t="str">
        <f t="shared" si="88"/>
        <v/>
      </c>
      <c r="V367" s="2" t="str">
        <f t="shared" si="88"/>
        <v/>
      </c>
      <c r="W367" s="2" t="str">
        <f t="shared" si="88"/>
        <v/>
      </c>
      <c r="X367" s="2" t="str">
        <f t="shared" si="88"/>
        <v/>
      </c>
      <c r="Y367" s="2" t="str">
        <f t="shared" si="88"/>
        <v/>
      </c>
      <c r="Z367" s="2" t="str">
        <f t="shared" si="88"/>
        <v/>
      </c>
      <c r="AA367" s="2" t="str">
        <f t="shared" si="88"/>
        <v/>
      </c>
      <c r="AB367" s="2" t="str">
        <f t="shared" si="88"/>
        <v/>
      </c>
      <c r="AC367" s="2" t="str">
        <f t="shared" si="84"/>
        <v/>
      </c>
      <c r="AD367" s="37">
        <v>9.6399999999997996E-4</v>
      </c>
      <c r="AE367" s="1" t="str">
        <f t="shared" si="85"/>
        <v/>
      </c>
      <c r="AF367" s="1" t="str">
        <f t="shared" si="86"/>
        <v/>
      </c>
    </row>
    <row r="368" spans="2:32" ht="24.95" customHeight="1" x14ac:dyDescent="0.25">
      <c r="B368" s="10" t="str">
        <f>IF(cad_pro!C370="","",cad_pro!C370)</f>
        <v/>
      </c>
      <c r="C368" s="11" t="str">
        <f>IF(B368="","",IFERROR(SUM(cad_cf!$D$7:$D$26)/SUM(cad_pro!$D$9:$D$508),0))</f>
        <v/>
      </c>
      <c r="D368" s="11" t="str">
        <f>IF(B368="","",IFERROR(VLOOKUP(B368,cad_pro!$C$9:$E$508,3,FALSE),0))</f>
        <v/>
      </c>
      <c r="E368" s="11" t="str">
        <f t="shared" si="75"/>
        <v/>
      </c>
      <c r="F368" s="108"/>
      <c r="G368" s="11" t="str">
        <f t="shared" si="76"/>
        <v/>
      </c>
      <c r="H368" s="11" t="str">
        <f t="shared" si="77"/>
        <v/>
      </c>
      <c r="I368" s="11" t="str">
        <f t="shared" si="78"/>
        <v/>
      </c>
      <c r="J368" s="11" t="str">
        <f t="shared" si="79"/>
        <v/>
      </c>
      <c r="K368" s="11" t="str">
        <f t="shared" si="80"/>
        <v/>
      </c>
      <c r="L368" s="33" t="str">
        <f t="shared" si="81"/>
        <v/>
      </c>
      <c r="M368" s="2" t="str">
        <f t="shared" si="82"/>
        <v/>
      </c>
      <c r="N368" s="2" t="str">
        <f t="shared" si="88"/>
        <v/>
      </c>
      <c r="O368" s="2" t="str">
        <f t="shared" si="88"/>
        <v/>
      </c>
      <c r="P368" s="2" t="str">
        <f t="shared" si="88"/>
        <v/>
      </c>
      <c r="Q368" s="2" t="str">
        <f t="shared" si="88"/>
        <v/>
      </c>
      <c r="R368" s="2" t="str">
        <f t="shared" si="88"/>
        <v/>
      </c>
      <c r="S368" s="2" t="str">
        <f t="shared" si="88"/>
        <v/>
      </c>
      <c r="T368" s="2" t="str">
        <f t="shared" si="88"/>
        <v/>
      </c>
      <c r="U368" s="2" t="str">
        <f t="shared" si="88"/>
        <v/>
      </c>
      <c r="V368" s="2" t="str">
        <f t="shared" si="88"/>
        <v/>
      </c>
      <c r="W368" s="2" t="str">
        <f t="shared" si="88"/>
        <v/>
      </c>
      <c r="X368" s="2" t="str">
        <f t="shared" si="88"/>
        <v/>
      </c>
      <c r="Y368" s="2" t="str">
        <f t="shared" si="88"/>
        <v/>
      </c>
      <c r="Z368" s="2" t="str">
        <f t="shared" si="88"/>
        <v/>
      </c>
      <c r="AA368" s="2" t="str">
        <f t="shared" si="88"/>
        <v/>
      </c>
      <c r="AB368" s="2" t="str">
        <f t="shared" si="88"/>
        <v/>
      </c>
      <c r="AC368" s="2" t="str">
        <f t="shared" si="84"/>
        <v/>
      </c>
      <c r="AD368" s="37">
        <v>9.6389999999998001E-4</v>
      </c>
      <c r="AE368" s="1" t="str">
        <f t="shared" si="85"/>
        <v/>
      </c>
      <c r="AF368" s="1" t="str">
        <f t="shared" si="86"/>
        <v/>
      </c>
    </row>
    <row r="369" spans="2:32" ht="24.95" customHeight="1" x14ac:dyDescent="0.25">
      <c r="B369" s="10" t="str">
        <f>IF(cad_pro!C371="","",cad_pro!C371)</f>
        <v/>
      </c>
      <c r="C369" s="11" t="str">
        <f>IF(B369="","",IFERROR(SUM(cad_cf!$D$7:$D$26)/SUM(cad_pro!$D$9:$D$508),0))</f>
        <v/>
      </c>
      <c r="D369" s="11" t="str">
        <f>IF(B369="","",IFERROR(VLOOKUP(B369,cad_pro!$C$9:$E$508,3,FALSE),0))</f>
        <v/>
      </c>
      <c r="E369" s="11" t="str">
        <f t="shared" si="75"/>
        <v/>
      </c>
      <c r="F369" s="108"/>
      <c r="G369" s="11" t="str">
        <f t="shared" si="76"/>
        <v/>
      </c>
      <c r="H369" s="11" t="str">
        <f t="shared" si="77"/>
        <v/>
      </c>
      <c r="I369" s="11" t="str">
        <f t="shared" si="78"/>
        <v/>
      </c>
      <c r="J369" s="11" t="str">
        <f t="shared" si="79"/>
        <v/>
      </c>
      <c r="K369" s="11" t="str">
        <f t="shared" si="80"/>
        <v/>
      </c>
      <c r="L369" s="33" t="str">
        <f t="shared" si="81"/>
        <v/>
      </c>
      <c r="M369" s="2" t="str">
        <f t="shared" si="82"/>
        <v/>
      </c>
      <c r="N369" s="2" t="str">
        <f t="shared" si="88"/>
        <v/>
      </c>
      <c r="O369" s="2" t="str">
        <f t="shared" si="88"/>
        <v/>
      </c>
      <c r="P369" s="2" t="str">
        <f t="shared" si="88"/>
        <v/>
      </c>
      <c r="Q369" s="2" t="str">
        <f t="shared" si="88"/>
        <v/>
      </c>
      <c r="R369" s="2" t="str">
        <f t="shared" si="88"/>
        <v/>
      </c>
      <c r="S369" s="2" t="str">
        <f t="shared" si="88"/>
        <v/>
      </c>
      <c r="T369" s="2" t="str">
        <f t="shared" si="88"/>
        <v/>
      </c>
      <c r="U369" s="2" t="str">
        <f t="shared" si="88"/>
        <v/>
      </c>
      <c r="V369" s="2" t="str">
        <f t="shared" si="88"/>
        <v/>
      </c>
      <c r="W369" s="2" t="str">
        <f t="shared" si="88"/>
        <v/>
      </c>
      <c r="X369" s="2" t="str">
        <f t="shared" si="88"/>
        <v/>
      </c>
      <c r="Y369" s="2" t="str">
        <f t="shared" si="88"/>
        <v/>
      </c>
      <c r="Z369" s="2" t="str">
        <f t="shared" si="88"/>
        <v/>
      </c>
      <c r="AA369" s="2" t="str">
        <f t="shared" si="88"/>
        <v/>
      </c>
      <c r="AB369" s="2" t="str">
        <f t="shared" si="88"/>
        <v/>
      </c>
      <c r="AC369" s="2" t="str">
        <f t="shared" si="84"/>
        <v/>
      </c>
      <c r="AD369" s="37">
        <v>9.6379999999997995E-4</v>
      </c>
      <c r="AE369" s="1" t="str">
        <f t="shared" si="85"/>
        <v/>
      </c>
      <c r="AF369" s="1" t="str">
        <f t="shared" si="86"/>
        <v/>
      </c>
    </row>
    <row r="370" spans="2:32" ht="24.95" customHeight="1" x14ac:dyDescent="0.25">
      <c r="B370" s="10" t="str">
        <f>IF(cad_pro!C372="","",cad_pro!C372)</f>
        <v/>
      </c>
      <c r="C370" s="11" t="str">
        <f>IF(B370="","",IFERROR(SUM(cad_cf!$D$7:$D$26)/SUM(cad_pro!$D$9:$D$508),0))</f>
        <v/>
      </c>
      <c r="D370" s="11" t="str">
        <f>IF(B370="","",IFERROR(VLOOKUP(B370,cad_pro!$C$9:$E$508,3,FALSE),0))</f>
        <v/>
      </c>
      <c r="E370" s="11" t="str">
        <f t="shared" si="75"/>
        <v/>
      </c>
      <c r="F370" s="108"/>
      <c r="G370" s="11" t="str">
        <f t="shared" si="76"/>
        <v/>
      </c>
      <c r="H370" s="11" t="str">
        <f t="shared" si="77"/>
        <v/>
      </c>
      <c r="I370" s="11" t="str">
        <f t="shared" si="78"/>
        <v/>
      </c>
      <c r="J370" s="11" t="str">
        <f t="shared" si="79"/>
        <v/>
      </c>
      <c r="K370" s="11" t="str">
        <f t="shared" si="80"/>
        <v/>
      </c>
      <c r="L370" s="33" t="str">
        <f t="shared" si="81"/>
        <v/>
      </c>
      <c r="M370" s="2" t="str">
        <f t="shared" si="82"/>
        <v/>
      </c>
      <c r="N370" s="2" t="str">
        <f t="shared" si="88"/>
        <v/>
      </c>
      <c r="O370" s="2" t="str">
        <f t="shared" si="88"/>
        <v/>
      </c>
      <c r="P370" s="2" t="str">
        <f t="shared" si="88"/>
        <v/>
      </c>
      <c r="Q370" s="2" t="str">
        <f t="shared" si="88"/>
        <v/>
      </c>
      <c r="R370" s="2" t="str">
        <f t="shared" si="88"/>
        <v/>
      </c>
      <c r="S370" s="2" t="str">
        <f t="shared" si="88"/>
        <v/>
      </c>
      <c r="T370" s="2" t="str">
        <f t="shared" si="88"/>
        <v/>
      </c>
      <c r="U370" s="2" t="str">
        <f t="shared" si="88"/>
        <v/>
      </c>
      <c r="V370" s="2" t="str">
        <f t="shared" si="88"/>
        <v/>
      </c>
      <c r="W370" s="2" t="str">
        <f t="shared" si="88"/>
        <v/>
      </c>
      <c r="X370" s="2" t="str">
        <f t="shared" si="88"/>
        <v/>
      </c>
      <c r="Y370" s="2" t="str">
        <f t="shared" si="88"/>
        <v/>
      </c>
      <c r="Z370" s="2" t="str">
        <f t="shared" si="88"/>
        <v/>
      </c>
      <c r="AA370" s="2" t="str">
        <f t="shared" si="88"/>
        <v/>
      </c>
      <c r="AB370" s="2" t="str">
        <f t="shared" si="88"/>
        <v/>
      </c>
      <c r="AC370" s="2" t="str">
        <f t="shared" si="84"/>
        <v/>
      </c>
      <c r="AD370" s="37">
        <v>9.6369999999997903E-4</v>
      </c>
      <c r="AE370" s="1" t="str">
        <f t="shared" si="85"/>
        <v/>
      </c>
      <c r="AF370" s="1" t="str">
        <f t="shared" si="86"/>
        <v/>
      </c>
    </row>
    <row r="371" spans="2:32" ht="24.95" customHeight="1" x14ac:dyDescent="0.25">
      <c r="B371" s="10" t="str">
        <f>IF(cad_pro!C373="","",cad_pro!C373)</f>
        <v/>
      </c>
      <c r="C371" s="11" t="str">
        <f>IF(B371="","",IFERROR(SUM(cad_cf!$D$7:$D$26)/SUM(cad_pro!$D$9:$D$508),0))</f>
        <v/>
      </c>
      <c r="D371" s="11" t="str">
        <f>IF(B371="","",IFERROR(VLOOKUP(B371,cad_pro!$C$9:$E$508,3,FALSE),0))</f>
        <v/>
      </c>
      <c r="E371" s="11" t="str">
        <f t="shared" si="75"/>
        <v/>
      </c>
      <c r="F371" s="108"/>
      <c r="G371" s="11" t="str">
        <f t="shared" si="76"/>
        <v/>
      </c>
      <c r="H371" s="11" t="str">
        <f t="shared" si="77"/>
        <v/>
      </c>
      <c r="I371" s="11" t="str">
        <f t="shared" si="78"/>
        <v/>
      </c>
      <c r="J371" s="11" t="str">
        <f t="shared" si="79"/>
        <v/>
      </c>
      <c r="K371" s="11" t="str">
        <f t="shared" si="80"/>
        <v/>
      </c>
      <c r="L371" s="33" t="str">
        <f t="shared" si="81"/>
        <v/>
      </c>
      <c r="M371" s="2" t="str">
        <f t="shared" si="82"/>
        <v/>
      </c>
      <c r="N371" s="2" t="str">
        <f t="shared" si="88"/>
        <v/>
      </c>
      <c r="O371" s="2" t="str">
        <f t="shared" si="88"/>
        <v/>
      </c>
      <c r="P371" s="2" t="str">
        <f t="shared" si="88"/>
        <v/>
      </c>
      <c r="Q371" s="2" t="str">
        <f t="shared" si="88"/>
        <v/>
      </c>
      <c r="R371" s="2" t="str">
        <f t="shared" si="88"/>
        <v/>
      </c>
      <c r="S371" s="2" t="str">
        <f t="shared" si="88"/>
        <v/>
      </c>
      <c r="T371" s="2" t="str">
        <f t="shared" si="88"/>
        <v/>
      </c>
      <c r="U371" s="2" t="str">
        <f t="shared" si="88"/>
        <v/>
      </c>
      <c r="V371" s="2" t="str">
        <f t="shared" si="88"/>
        <v/>
      </c>
      <c r="W371" s="2" t="str">
        <f t="shared" si="88"/>
        <v/>
      </c>
      <c r="X371" s="2" t="str">
        <f t="shared" si="88"/>
        <v/>
      </c>
      <c r="Y371" s="2" t="str">
        <f t="shared" si="88"/>
        <v/>
      </c>
      <c r="Z371" s="2" t="str">
        <f t="shared" si="88"/>
        <v/>
      </c>
      <c r="AA371" s="2" t="str">
        <f t="shared" si="88"/>
        <v/>
      </c>
      <c r="AB371" s="2" t="str">
        <f t="shared" si="88"/>
        <v/>
      </c>
      <c r="AC371" s="2" t="str">
        <f t="shared" si="84"/>
        <v/>
      </c>
      <c r="AD371" s="37">
        <v>9.6359999999997897E-4</v>
      </c>
      <c r="AE371" s="1" t="str">
        <f t="shared" si="85"/>
        <v/>
      </c>
      <c r="AF371" s="1" t="str">
        <f t="shared" si="86"/>
        <v/>
      </c>
    </row>
    <row r="372" spans="2:32" ht="24.95" customHeight="1" x14ac:dyDescent="0.25">
      <c r="B372" s="10" t="str">
        <f>IF(cad_pro!C374="","",cad_pro!C374)</f>
        <v/>
      </c>
      <c r="C372" s="11" t="str">
        <f>IF(B372="","",IFERROR(SUM(cad_cf!$D$7:$D$26)/SUM(cad_pro!$D$9:$D$508),0))</f>
        <v/>
      </c>
      <c r="D372" s="11" t="str">
        <f>IF(B372="","",IFERROR(VLOOKUP(B372,cad_pro!$C$9:$E$508,3,FALSE),0))</f>
        <v/>
      </c>
      <c r="E372" s="11" t="str">
        <f t="shared" si="75"/>
        <v/>
      </c>
      <c r="F372" s="108"/>
      <c r="G372" s="11" t="str">
        <f t="shared" si="76"/>
        <v/>
      </c>
      <c r="H372" s="11" t="str">
        <f t="shared" si="77"/>
        <v/>
      </c>
      <c r="I372" s="11" t="str">
        <f t="shared" si="78"/>
        <v/>
      </c>
      <c r="J372" s="11" t="str">
        <f t="shared" si="79"/>
        <v/>
      </c>
      <c r="K372" s="11" t="str">
        <f t="shared" si="80"/>
        <v/>
      </c>
      <c r="L372" s="33" t="str">
        <f t="shared" si="81"/>
        <v/>
      </c>
      <c r="M372" s="2" t="str">
        <f t="shared" si="82"/>
        <v/>
      </c>
      <c r="N372" s="2" t="str">
        <f t="shared" si="88"/>
        <v/>
      </c>
      <c r="O372" s="2" t="str">
        <f t="shared" si="88"/>
        <v/>
      </c>
      <c r="P372" s="2" t="str">
        <f t="shared" si="88"/>
        <v/>
      </c>
      <c r="Q372" s="2" t="str">
        <f t="shared" si="88"/>
        <v/>
      </c>
      <c r="R372" s="2" t="str">
        <f t="shared" si="88"/>
        <v/>
      </c>
      <c r="S372" s="2" t="str">
        <f t="shared" si="88"/>
        <v/>
      </c>
      <c r="T372" s="2" t="str">
        <f t="shared" si="88"/>
        <v/>
      </c>
      <c r="U372" s="2" t="str">
        <f t="shared" si="88"/>
        <v/>
      </c>
      <c r="V372" s="2" t="str">
        <f t="shared" si="88"/>
        <v/>
      </c>
      <c r="W372" s="2" t="str">
        <f t="shared" si="88"/>
        <v/>
      </c>
      <c r="X372" s="2" t="str">
        <f t="shared" si="88"/>
        <v/>
      </c>
      <c r="Y372" s="2" t="str">
        <f t="shared" si="88"/>
        <v/>
      </c>
      <c r="Z372" s="2" t="str">
        <f t="shared" si="88"/>
        <v/>
      </c>
      <c r="AA372" s="2" t="str">
        <f t="shared" si="88"/>
        <v/>
      </c>
      <c r="AB372" s="2" t="str">
        <f t="shared" si="88"/>
        <v/>
      </c>
      <c r="AC372" s="2" t="str">
        <f t="shared" si="84"/>
        <v/>
      </c>
      <c r="AD372" s="37">
        <v>9.6349999999997902E-4</v>
      </c>
      <c r="AE372" s="1" t="str">
        <f t="shared" si="85"/>
        <v/>
      </c>
      <c r="AF372" s="1" t="str">
        <f t="shared" si="86"/>
        <v/>
      </c>
    </row>
    <row r="373" spans="2:32" ht="24.95" customHeight="1" x14ac:dyDescent="0.25">
      <c r="B373" s="10" t="str">
        <f>IF(cad_pro!C375="","",cad_pro!C375)</f>
        <v/>
      </c>
      <c r="C373" s="11" t="str">
        <f>IF(B373="","",IFERROR(SUM(cad_cf!$D$7:$D$26)/SUM(cad_pro!$D$9:$D$508),0))</f>
        <v/>
      </c>
      <c r="D373" s="11" t="str">
        <f>IF(B373="","",IFERROR(VLOOKUP(B373,cad_pro!$C$9:$E$508,3,FALSE),0))</f>
        <v/>
      </c>
      <c r="E373" s="11" t="str">
        <f t="shared" si="75"/>
        <v/>
      </c>
      <c r="F373" s="108"/>
      <c r="G373" s="11" t="str">
        <f t="shared" si="76"/>
        <v/>
      </c>
      <c r="H373" s="11" t="str">
        <f t="shared" si="77"/>
        <v/>
      </c>
      <c r="I373" s="11" t="str">
        <f t="shared" si="78"/>
        <v/>
      </c>
      <c r="J373" s="11" t="str">
        <f t="shared" si="79"/>
        <v/>
      </c>
      <c r="K373" s="11" t="str">
        <f t="shared" si="80"/>
        <v/>
      </c>
      <c r="L373" s="33" t="str">
        <f t="shared" si="81"/>
        <v/>
      </c>
      <c r="M373" s="2" t="str">
        <f t="shared" si="82"/>
        <v/>
      </c>
      <c r="N373" s="2" t="str">
        <f t="shared" si="88"/>
        <v/>
      </c>
      <c r="O373" s="2" t="str">
        <f t="shared" si="88"/>
        <v/>
      </c>
      <c r="P373" s="2" t="str">
        <f t="shared" si="88"/>
        <v/>
      </c>
      <c r="Q373" s="2" t="str">
        <f t="shared" si="88"/>
        <v/>
      </c>
      <c r="R373" s="2" t="str">
        <f t="shared" si="88"/>
        <v/>
      </c>
      <c r="S373" s="2" t="str">
        <f t="shared" si="88"/>
        <v/>
      </c>
      <c r="T373" s="2" t="str">
        <f t="shared" si="88"/>
        <v/>
      </c>
      <c r="U373" s="2" t="str">
        <f t="shared" si="88"/>
        <v/>
      </c>
      <c r="V373" s="2" t="str">
        <f t="shared" si="88"/>
        <v/>
      </c>
      <c r="W373" s="2" t="str">
        <f t="shared" si="88"/>
        <v/>
      </c>
      <c r="X373" s="2" t="str">
        <f t="shared" si="88"/>
        <v/>
      </c>
      <c r="Y373" s="2" t="str">
        <f t="shared" si="88"/>
        <v/>
      </c>
      <c r="Z373" s="2" t="str">
        <f t="shared" si="88"/>
        <v/>
      </c>
      <c r="AA373" s="2" t="str">
        <f t="shared" si="88"/>
        <v/>
      </c>
      <c r="AB373" s="2" t="str">
        <f t="shared" si="88"/>
        <v/>
      </c>
      <c r="AC373" s="2" t="str">
        <f t="shared" si="84"/>
        <v/>
      </c>
      <c r="AD373" s="37">
        <v>9.6339999999997897E-4</v>
      </c>
      <c r="AE373" s="1" t="str">
        <f t="shared" si="85"/>
        <v/>
      </c>
      <c r="AF373" s="1" t="str">
        <f t="shared" si="86"/>
        <v/>
      </c>
    </row>
    <row r="374" spans="2:32" ht="24.95" customHeight="1" x14ac:dyDescent="0.25">
      <c r="B374" s="10" t="str">
        <f>IF(cad_pro!C376="","",cad_pro!C376)</f>
        <v/>
      </c>
      <c r="C374" s="11" t="str">
        <f>IF(B374="","",IFERROR(SUM(cad_cf!$D$7:$D$26)/SUM(cad_pro!$D$9:$D$508),0))</f>
        <v/>
      </c>
      <c r="D374" s="11" t="str">
        <f>IF(B374="","",IFERROR(VLOOKUP(B374,cad_pro!$C$9:$E$508,3,FALSE),0))</f>
        <v/>
      </c>
      <c r="E374" s="11" t="str">
        <f t="shared" si="75"/>
        <v/>
      </c>
      <c r="F374" s="108"/>
      <c r="G374" s="11" t="str">
        <f t="shared" si="76"/>
        <v/>
      </c>
      <c r="H374" s="11" t="str">
        <f t="shared" si="77"/>
        <v/>
      </c>
      <c r="I374" s="11" t="str">
        <f t="shared" si="78"/>
        <v/>
      </c>
      <c r="J374" s="11" t="str">
        <f t="shared" si="79"/>
        <v/>
      </c>
      <c r="K374" s="11" t="str">
        <f t="shared" si="80"/>
        <v/>
      </c>
      <c r="L374" s="33" t="str">
        <f t="shared" si="81"/>
        <v/>
      </c>
      <c r="M374" s="2" t="str">
        <f t="shared" si="82"/>
        <v/>
      </c>
      <c r="N374" s="2" t="str">
        <f t="shared" si="88"/>
        <v/>
      </c>
      <c r="O374" s="2" t="str">
        <f t="shared" si="88"/>
        <v/>
      </c>
      <c r="P374" s="2" t="str">
        <f t="shared" si="88"/>
        <v/>
      </c>
      <c r="Q374" s="2" t="str">
        <f t="shared" si="88"/>
        <v/>
      </c>
      <c r="R374" s="2" t="str">
        <f t="shared" si="88"/>
        <v/>
      </c>
      <c r="S374" s="2" t="str">
        <f t="shared" si="88"/>
        <v/>
      </c>
      <c r="T374" s="2" t="str">
        <f t="shared" si="88"/>
        <v/>
      </c>
      <c r="U374" s="2" t="str">
        <f t="shared" si="88"/>
        <v/>
      </c>
      <c r="V374" s="2" t="str">
        <f t="shared" si="88"/>
        <v/>
      </c>
      <c r="W374" s="2" t="str">
        <f t="shared" si="88"/>
        <v/>
      </c>
      <c r="X374" s="2" t="str">
        <f t="shared" si="88"/>
        <v/>
      </c>
      <c r="Y374" s="2" t="str">
        <f t="shared" si="88"/>
        <v/>
      </c>
      <c r="Z374" s="2" t="str">
        <f t="shared" si="88"/>
        <v/>
      </c>
      <c r="AA374" s="2" t="str">
        <f t="shared" si="88"/>
        <v/>
      </c>
      <c r="AB374" s="2" t="str">
        <f t="shared" si="88"/>
        <v/>
      </c>
      <c r="AC374" s="2" t="str">
        <f t="shared" si="84"/>
        <v/>
      </c>
      <c r="AD374" s="37">
        <v>9.6329999999997902E-4</v>
      </c>
      <c r="AE374" s="1" t="str">
        <f t="shared" si="85"/>
        <v/>
      </c>
      <c r="AF374" s="1" t="str">
        <f t="shared" si="86"/>
        <v/>
      </c>
    </row>
    <row r="375" spans="2:32" ht="24.95" customHeight="1" x14ac:dyDescent="0.25">
      <c r="B375" s="10" t="str">
        <f>IF(cad_pro!C377="","",cad_pro!C377)</f>
        <v/>
      </c>
      <c r="C375" s="11" t="str">
        <f>IF(B375="","",IFERROR(SUM(cad_cf!$D$7:$D$26)/SUM(cad_pro!$D$9:$D$508),0))</f>
        <v/>
      </c>
      <c r="D375" s="11" t="str">
        <f>IF(B375="","",IFERROR(VLOOKUP(B375,cad_pro!$C$9:$E$508,3,FALSE),0))</f>
        <v/>
      </c>
      <c r="E375" s="11" t="str">
        <f t="shared" si="75"/>
        <v/>
      </c>
      <c r="F375" s="108"/>
      <c r="G375" s="11" t="str">
        <f t="shared" si="76"/>
        <v/>
      </c>
      <c r="H375" s="11" t="str">
        <f t="shared" si="77"/>
        <v/>
      </c>
      <c r="I375" s="11" t="str">
        <f t="shared" si="78"/>
        <v/>
      </c>
      <c r="J375" s="11" t="str">
        <f t="shared" si="79"/>
        <v/>
      </c>
      <c r="K375" s="11" t="str">
        <f t="shared" si="80"/>
        <v/>
      </c>
      <c r="L375" s="33" t="str">
        <f t="shared" si="81"/>
        <v/>
      </c>
      <c r="M375" s="2" t="str">
        <f t="shared" si="82"/>
        <v/>
      </c>
      <c r="N375" s="2" t="str">
        <f t="shared" si="88"/>
        <v/>
      </c>
      <c r="O375" s="2" t="str">
        <f t="shared" si="88"/>
        <v/>
      </c>
      <c r="P375" s="2" t="str">
        <f t="shared" si="88"/>
        <v/>
      </c>
      <c r="Q375" s="2" t="str">
        <f t="shared" si="88"/>
        <v/>
      </c>
      <c r="R375" s="2" t="str">
        <f t="shared" si="88"/>
        <v/>
      </c>
      <c r="S375" s="2" t="str">
        <f t="shared" si="88"/>
        <v/>
      </c>
      <c r="T375" s="2" t="str">
        <f t="shared" si="88"/>
        <v/>
      </c>
      <c r="U375" s="2" t="str">
        <f t="shared" si="88"/>
        <v/>
      </c>
      <c r="V375" s="2" t="str">
        <f t="shared" si="88"/>
        <v/>
      </c>
      <c r="W375" s="2" t="str">
        <f t="shared" si="88"/>
        <v/>
      </c>
      <c r="X375" s="2" t="str">
        <f t="shared" si="88"/>
        <v/>
      </c>
      <c r="Y375" s="2" t="str">
        <f t="shared" si="88"/>
        <v/>
      </c>
      <c r="Z375" s="2" t="str">
        <f t="shared" si="88"/>
        <v/>
      </c>
      <c r="AA375" s="2" t="str">
        <f t="shared" si="88"/>
        <v/>
      </c>
      <c r="AB375" s="2" t="str">
        <f t="shared" si="88"/>
        <v/>
      </c>
      <c r="AC375" s="2" t="str">
        <f t="shared" si="84"/>
        <v/>
      </c>
      <c r="AD375" s="37">
        <v>9.6319999999997896E-4</v>
      </c>
      <c r="AE375" s="1" t="str">
        <f t="shared" si="85"/>
        <v/>
      </c>
      <c r="AF375" s="1" t="str">
        <f t="shared" si="86"/>
        <v/>
      </c>
    </row>
    <row r="376" spans="2:32" ht="24.95" customHeight="1" x14ac:dyDescent="0.25">
      <c r="B376" s="10" t="str">
        <f>IF(cad_pro!C378="","",cad_pro!C378)</f>
        <v/>
      </c>
      <c r="C376" s="11" t="str">
        <f>IF(B376="","",IFERROR(SUM(cad_cf!$D$7:$D$26)/SUM(cad_pro!$D$9:$D$508),0))</f>
        <v/>
      </c>
      <c r="D376" s="11" t="str">
        <f>IF(B376="","",IFERROR(VLOOKUP(B376,cad_pro!$C$9:$E$508,3,FALSE),0))</f>
        <v/>
      </c>
      <c r="E376" s="11" t="str">
        <f t="shared" si="75"/>
        <v/>
      </c>
      <c r="F376" s="108"/>
      <c r="G376" s="11" t="str">
        <f t="shared" si="76"/>
        <v/>
      </c>
      <c r="H376" s="11" t="str">
        <f t="shared" si="77"/>
        <v/>
      </c>
      <c r="I376" s="11" t="str">
        <f t="shared" si="78"/>
        <v/>
      </c>
      <c r="J376" s="11" t="str">
        <f t="shared" si="79"/>
        <v/>
      </c>
      <c r="K376" s="11" t="str">
        <f t="shared" si="80"/>
        <v/>
      </c>
      <c r="L376" s="33" t="str">
        <f t="shared" si="81"/>
        <v/>
      </c>
      <c r="M376" s="2" t="str">
        <f t="shared" si="82"/>
        <v/>
      </c>
      <c r="N376" s="2" t="str">
        <f t="shared" si="88"/>
        <v/>
      </c>
      <c r="O376" s="2" t="str">
        <f t="shared" si="88"/>
        <v/>
      </c>
      <c r="P376" s="2" t="str">
        <f t="shared" si="88"/>
        <v/>
      </c>
      <c r="Q376" s="2" t="str">
        <f t="shared" si="88"/>
        <v/>
      </c>
      <c r="R376" s="2" t="str">
        <f t="shared" si="88"/>
        <v/>
      </c>
      <c r="S376" s="2" t="str">
        <f t="shared" si="88"/>
        <v/>
      </c>
      <c r="T376" s="2" t="str">
        <f t="shared" si="88"/>
        <v/>
      </c>
      <c r="U376" s="2" t="str">
        <f t="shared" si="88"/>
        <v/>
      </c>
      <c r="V376" s="2" t="str">
        <f t="shared" si="88"/>
        <v/>
      </c>
      <c r="W376" s="2" t="str">
        <f t="shared" si="88"/>
        <v/>
      </c>
      <c r="X376" s="2" t="str">
        <f t="shared" si="88"/>
        <v/>
      </c>
      <c r="Y376" s="2" t="str">
        <f t="shared" si="88"/>
        <v/>
      </c>
      <c r="Z376" s="2" t="str">
        <f t="shared" si="88"/>
        <v/>
      </c>
      <c r="AA376" s="2" t="str">
        <f t="shared" si="88"/>
        <v/>
      </c>
      <c r="AB376" s="2" t="str">
        <f t="shared" si="88"/>
        <v/>
      </c>
      <c r="AC376" s="2" t="str">
        <f t="shared" si="84"/>
        <v/>
      </c>
      <c r="AD376" s="37">
        <v>9.6309999999997901E-4</v>
      </c>
      <c r="AE376" s="1" t="str">
        <f t="shared" si="85"/>
        <v/>
      </c>
      <c r="AF376" s="1" t="str">
        <f t="shared" si="86"/>
        <v/>
      </c>
    </row>
    <row r="377" spans="2:32" ht="24.95" customHeight="1" x14ac:dyDescent="0.25">
      <c r="B377" s="10" t="str">
        <f>IF(cad_pro!C379="","",cad_pro!C379)</f>
        <v/>
      </c>
      <c r="C377" s="11" t="str">
        <f>IF(B377="","",IFERROR(SUM(cad_cf!$D$7:$D$26)/SUM(cad_pro!$D$9:$D$508),0))</f>
        <v/>
      </c>
      <c r="D377" s="11" t="str">
        <f>IF(B377="","",IFERROR(VLOOKUP(B377,cad_pro!$C$9:$E$508,3,FALSE),0))</f>
        <v/>
      </c>
      <c r="E377" s="11" t="str">
        <f t="shared" si="75"/>
        <v/>
      </c>
      <c r="F377" s="108"/>
      <c r="G377" s="11" t="str">
        <f t="shared" si="76"/>
        <v/>
      </c>
      <c r="H377" s="11" t="str">
        <f t="shared" si="77"/>
        <v/>
      </c>
      <c r="I377" s="11" t="str">
        <f t="shared" si="78"/>
        <v/>
      </c>
      <c r="J377" s="11" t="str">
        <f t="shared" si="79"/>
        <v/>
      </c>
      <c r="K377" s="11" t="str">
        <f t="shared" si="80"/>
        <v/>
      </c>
      <c r="L377" s="33" t="str">
        <f t="shared" si="81"/>
        <v/>
      </c>
      <c r="M377" s="2" t="str">
        <f t="shared" si="82"/>
        <v/>
      </c>
      <c r="N377" s="2" t="str">
        <f t="shared" si="88"/>
        <v/>
      </c>
      <c r="O377" s="2" t="str">
        <f t="shared" si="88"/>
        <v/>
      </c>
      <c r="P377" s="2" t="str">
        <f t="shared" si="88"/>
        <v/>
      </c>
      <c r="Q377" s="2" t="str">
        <f t="shared" si="88"/>
        <v/>
      </c>
      <c r="R377" s="2" t="str">
        <f t="shared" si="88"/>
        <v/>
      </c>
      <c r="S377" s="2" t="str">
        <f t="shared" si="88"/>
        <v/>
      </c>
      <c r="T377" s="2" t="str">
        <f t="shared" si="88"/>
        <v/>
      </c>
      <c r="U377" s="2" t="str">
        <f t="shared" si="88"/>
        <v/>
      </c>
      <c r="V377" s="2" t="str">
        <f t="shared" si="88"/>
        <v/>
      </c>
      <c r="W377" s="2" t="str">
        <f t="shared" si="88"/>
        <v/>
      </c>
      <c r="X377" s="2" t="str">
        <f t="shared" si="88"/>
        <v/>
      </c>
      <c r="Y377" s="2" t="str">
        <f t="shared" si="88"/>
        <v/>
      </c>
      <c r="Z377" s="2" t="str">
        <f t="shared" si="88"/>
        <v/>
      </c>
      <c r="AA377" s="2" t="str">
        <f t="shared" si="88"/>
        <v/>
      </c>
      <c r="AB377" s="2" t="str">
        <f t="shared" si="88"/>
        <v/>
      </c>
      <c r="AC377" s="2" t="str">
        <f t="shared" si="84"/>
        <v/>
      </c>
      <c r="AD377" s="37">
        <v>9.6299999999997896E-4</v>
      </c>
      <c r="AE377" s="1" t="str">
        <f t="shared" si="85"/>
        <v/>
      </c>
      <c r="AF377" s="1" t="str">
        <f t="shared" si="86"/>
        <v/>
      </c>
    </row>
    <row r="378" spans="2:32" ht="24.95" customHeight="1" x14ac:dyDescent="0.25">
      <c r="B378" s="10" t="str">
        <f>IF(cad_pro!C380="","",cad_pro!C380)</f>
        <v/>
      </c>
      <c r="C378" s="11" t="str">
        <f>IF(B378="","",IFERROR(SUM(cad_cf!$D$7:$D$26)/SUM(cad_pro!$D$9:$D$508),0))</f>
        <v/>
      </c>
      <c r="D378" s="11" t="str">
        <f>IF(B378="","",IFERROR(VLOOKUP(B378,cad_pro!$C$9:$E$508,3,FALSE),0))</f>
        <v/>
      </c>
      <c r="E378" s="11" t="str">
        <f t="shared" si="75"/>
        <v/>
      </c>
      <c r="F378" s="108"/>
      <c r="G378" s="11" t="str">
        <f t="shared" si="76"/>
        <v/>
      </c>
      <c r="H378" s="11" t="str">
        <f t="shared" si="77"/>
        <v/>
      </c>
      <c r="I378" s="11" t="str">
        <f t="shared" si="78"/>
        <v/>
      </c>
      <c r="J378" s="11" t="str">
        <f t="shared" si="79"/>
        <v/>
      </c>
      <c r="K378" s="11" t="str">
        <f t="shared" si="80"/>
        <v/>
      </c>
      <c r="L378" s="33" t="str">
        <f t="shared" si="81"/>
        <v/>
      </c>
      <c r="M378" s="2" t="str">
        <f t="shared" si="82"/>
        <v/>
      </c>
      <c r="N378" s="2" t="str">
        <f t="shared" si="88"/>
        <v/>
      </c>
      <c r="O378" s="2" t="str">
        <f t="shared" si="88"/>
        <v/>
      </c>
      <c r="P378" s="2" t="str">
        <f t="shared" si="88"/>
        <v/>
      </c>
      <c r="Q378" s="2" t="str">
        <f t="shared" si="88"/>
        <v/>
      </c>
      <c r="R378" s="2" t="str">
        <f t="shared" si="88"/>
        <v/>
      </c>
      <c r="S378" s="2" t="str">
        <f t="shared" si="88"/>
        <v/>
      </c>
      <c r="T378" s="2" t="str">
        <f t="shared" si="88"/>
        <v/>
      </c>
      <c r="U378" s="2" t="str">
        <f t="shared" si="88"/>
        <v/>
      </c>
      <c r="V378" s="2" t="str">
        <f t="shared" si="88"/>
        <v/>
      </c>
      <c r="W378" s="2" t="str">
        <f t="shared" si="88"/>
        <v/>
      </c>
      <c r="X378" s="2" t="str">
        <f t="shared" si="88"/>
        <v/>
      </c>
      <c r="Y378" s="2" t="str">
        <f t="shared" si="88"/>
        <v/>
      </c>
      <c r="Z378" s="2" t="str">
        <f t="shared" si="88"/>
        <v/>
      </c>
      <c r="AA378" s="2" t="str">
        <f t="shared" si="88"/>
        <v/>
      </c>
      <c r="AB378" s="2" t="str">
        <f t="shared" si="88"/>
        <v/>
      </c>
      <c r="AC378" s="2" t="str">
        <f t="shared" si="84"/>
        <v/>
      </c>
      <c r="AD378" s="37">
        <v>9.6289999999997901E-4</v>
      </c>
      <c r="AE378" s="1" t="str">
        <f t="shared" si="85"/>
        <v/>
      </c>
      <c r="AF378" s="1" t="str">
        <f t="shared" si="86"/>
        <v/>
      </c>
    </row>
    <row r="379" spans="2:32" ht="24.95" customHeight="1" x14ac:dyDescent="0.25">
      <c r="B379" s="10" t="str">
        <f>IF(cad_pro!C381="","",cad_pro!C381)</f>
        <v/>
      </c>
      <c r="C379" s="11" t="str">
        <f>IF(B379="","",IFERROR(SUM(cad_cf!$D$7:$D$26)/SUM(cad_pro!$D$9:$D$508),0))</f>
        <v/>
      </c>
      <c r="D379" s="11" t="str">
        <f>IF(B379="","",IFERROR(VLOOKUP(B379,cad_pro!$C$9:$E$508,3,FALSE),0))</f>
        <v/>
      </c>
      <c r="E379" s="11" t="str">
        <f t="shared" si="75"/>
        <v/>
      </c>
      <c r="F379" s="108"/>
      <c r="G379" s="11" t="str">
        <f t="shared" si="76"/>
        <v/>
      </c>
      <c r="H379" s="11" t="str">
        <f t="shared" si="77"/>
        <v/>
      </c>
      <c r="I379" s="11" t="str">
        <f t="shared" si="78"/>
        <v/>
      </c>
      <c r="J379" s="11" t="str">
        <f t="shared" si="79"/>
        <v/>
      </c>
      <c r="K379" s="11" t="str">
        <f t="shared" si="80"/>
        <v/>
      </c>
      <c r="L379" s="33" t="str">
        <f t="shared" si="81"/>
        <v/>
      </c>
      <c r="M379" s="2" t="str">
        <f t="shared" si="82"/>
        <v/>
      </c>
      <c r="N379" s="2" t="str">
        <f t="shared" ref="N379:AB395" si="89">IF($B379="","",IFERROR($G379*N$6,0))</f>
        <v/>
      </c>
      <c r="O379" s="2" t="str">
        <f t="shared" si="89"/>
        <v/>
      </c>
      <c r="P379" s="2" t="str">
        <f t="shared" si="89"/>
        <v/>
      </c>
      <c r="Q379" s="2" t="str">
        <f t="shared" si="89"/>
        <v/>
      </c>
      <c r="R379" s="2" t="str">
        <f t="shared" si="89"/>
        <v/>
      </c>
      <c r="S379" s="2" t="str">
        <f t="shared" si="89"/>
        <v/>
      </c>
      <c r="T379" s="2" t="str">
        <f t="shared" si="89"/>
        <v/>
      </c>
      <c r="U379" s="2" t="str">
        <f t="shared" si="89"/>
        <v/>
      </c>
      <c r="V379" s="2" t="str">
        <f t="shared" si="89"/>
        <v/>
      </c>
      <c r="W379" s="2" t="str">
        <f t="shared" si="89"/>
        <v/>
      </c>
      <c r="X379" s="2" t="str">
        <f t="shared" si="89"/>
        <v/>
      </c>
      <c r="Y379" s="2" t="str">
        <f t="shared" si="89"/>
        <v/>
      </c>
      <c r="Z379" s="2" t="str">
        <f t="shared" si="89"/>
        <v/>
      </c>
      <c r="AA379" s="2" t="str">
        <f t="shared" si="89"/>
        <v/>
      </c>
      <c r="AB379" s="2" t="str">
        <f t="shared" si="89"/>
        <v/>
      </c>
      <c r="AC379" s="2" t="str">
        <f t="shared" si="84"/>
        <v/>
      </c>
      <c r="AD379" s="37">
        <v>9.6279999999997895E-4</v>
      </c>
      <c r="AE379" s="1" t="str">
        <f t="shared" si="85"/>
        <v/>
      </c>
      <c r="AF379" s="1" t="str">
        <f t="shared" si="86"/>
        <v/>
      </c>
    </row>
    <row r="380" spans="2:32" ht="24.95" customHeight="1" x14ac:dyDescent="0.25">
      <c r="B380" s="10" t="str">
        <f>IF(cad_pro!C382="","",cad_pro!C382)</f>
        <v/>
      </c>
      <c r="C380" s="11" t="str">
        <f>IF(B380="","",IFERROR(SUM(cad_cf!$D$7:$D$26)/SUM(cad_pro!$D$9:$D$508),0))</f>
        <v/>
      </c>
      <c r="D380" s="11" t="str">
        <f>IF(B380="","",IFERROR(VLOOKUP(B380,cad_pro!$C$9:$E$508,3,FALSE),0))</f>
        <v/>
      </c>
      <c r="E380" s="11" t="str">
        <f t="shared" si="75"/>
        <v/>
      </c>
      <c r="F380" s="108"/>
      <c r="G380" s="11" t="str">
        <f t="shared" si="76"/>
        <v/>
      </c>
      <c r="H380" s="11" t="str">
        <f t="shared" si="77"/>
        <v/>
      </c>
      <c r="I380" s="11" t="str">
        <f t="shared" si="78"/>
        <v/>
      </c>
      <c r="J380" s="11" t="str">
        <f t="shared" si="79"/>
        <v/>
      </c>
      <c r="K380" s="11" t="str">
        <f t="shared" si="80"/>
        <v/>
      </c>
      <c r="L380" s="33" t="str">
        <f t="shared" si="81"/>
        <v/>
      </c>
      <c r="M380" s="2" t="str">
        <f t="shared" si="82"/>
        <v/>
      </c>
      <c r="N380" s="2" t="str">
        <f t="shared" si="89"/>
        <v/>
      </c>
      <c r="O380" s="2" t="str">
        <f t="shared" si="89"/>
        <v/>
      </c>
      <c r="P380" s="2" t="str">
        <f t="shared" si="89"/>
        <v/>
      </c>
      <c r="Q380" s="2" t="str">
        <f t="shared" si="89"/>
        <v/>
      </c>
      <c r="R380" s="2" t="str">
        <f t="shared" si="89"/>
        <v/>
      </c>
      <c r="S380" s="2" t="str">
        <f t="shared" si="89"/>
        <v/>
      </c>
      <c r="T380" s="2" t="str">
        <f t="shared" si="89"/>
        <v/>
      </c>
      <c r="U380" s="2" t="str">
        <f t="shared" si="89"/>
        <v/>
      </c>
      <c r="V380" s="2" t="str">
        <f t="shared" si="89"/>
        <v/>
      </c>
      <c r="W380" s="2" t="str">
        <f t="shared" si="89"/>
        <v/>
      </c>
      <c r="X380" s="2" t="str">
        <f t="shared" si="89"/>
        <v/>
      </c>
      <c r="Y380" s="2" t="str">
        <f t="shared" si="89"/>
        <v/>
      </c>
      <c r="Z380" s="2" t="str">
        <f t="shared" si="89"/>
        <v/>
      </c>
      <c r="AA380" s="2" t="str">
        <f t="shared" si="89"/>
        <v/>
      </c>
      <c r="AB380" s="2" t="str">
        <f t="shared" si="89"/>
        <v/>
      </c>
      <c r="AC380" s="2" t="str">
        <f t="shared" si="84"/>
        <v/>
      </c>
      <c r="AD380" s="37">
        <v>9.62699999999979E-4</v>
      </c>
      <c r="AE380" s="1" t="str">
        <f t="shared" si="85"/>
        <v/>
      </c>
      <c r="AF380" s="1" t="str">
        <f t="shared" si="86"/>
        <v/>
      </c>
    </row>
    <row r="381" spans="2:32" ht="24.95" customHeight="1" x14ac:dyDescent="0.25">
      <c r="B381" s="10" t="str">
        <f>IF(cad_pro!C383="","",cad_pro!C383)</f>
        <v/>
      </c>
      <c r="C381" s="11" t="str">
        <f>IF(B381="","",IFERROR(SUM(cad_cf!$D$7:$D$26)/SUM(cad_pro!$D$9:$D$508),0))</f>
        <v/>
      </c>
      <c r="D381" s="11" t="str">
        <f>IF(B381="","",IFERROR(VLOOKUP(B381,cad_pro!$C$9:$E$508,3,FALSE),0))</f>
        <v/>
      </c>
      <c r="E381" s="11" t="str">
        <f t="shared" si="75"/>
        <v/>
      </c>
      <c r="F381" s="108"/>
      <c r="G381" s="11" t="str">
        <f t="shared" si="76"/>
        <v/>
      </c>
      <c r="H381" s="11" t="str">
        <f t="shared" si="77"/>
        <v/>
      </c>
      <c r="I381" s="11" t="str">
        <f t="shared" si="78"/>
        <v/>
      </c>
      <c r="J381" s="11" t="str">
        <f t="shared" si="79"/>
        <v/>
      </c>
      <c r="K381" s="11" t="str">
        <f t="shared" si="80"/>
        <v/>
      </c>
      <c r="L381" s="33" t="str">
        <f t="shared" si="81"/>
        <v/>
      </c>
      <c r="M381" s="2" t="str">
        <f t="shared" si="82"/>
        <v/>
      </c>
      <c r="N381" s="2" t="str">
        <f t="shared" si="89"/>
        <v/>
      </c>
      <c r="O381" s="2" t="str">
        <f t="shared" si="89"/>
        <v/>
      </c>
      <c r="P381" s="2" t="str">
        <f t="shared" si="89"/>
        <v/>
      </c>
      <c r="Q381" s="2" t="str">
        <f t="shared" si="89"/>
        <v/>
      </c>
      <c r="R381" s="2" t="str">
        <f t="shared" si="89"/>
        <v/>
      </c>
      <c r="S381" s="2" t="str">
        <f t="shared" si="89"/>
        <v/>
      </c>
      <c r="T381" s="2" t="str">
        <f t="shared" si="89"/>
        <v/>
      </c>
      <c r="U381" s="2" t="str">
        <f t="shared" si="89"/>
        <v/>
      </c>
      <c r="V381" s="2" t="str">
        <f t="shared" si="89"/>
        <v/>
      </c>
      <c r="W381" s="2" t="str">
        <f t="shared" si="89"/>
        <v/>
      </c>
      <c r="X381" s="2" t="str">
        <f t="shared" si="89"/>
        <v/>
      </c>
      <c r="Y381" s="2" t="str">
        <f t="shared" si="89"/>
        <v/>
      </c>
      <c r="Z381" s="2" t="str">
        <f t="shared" si="89"/>
        <v/>
      </c>
      <c r="AA381" s="2" t="str">
        <f t="shared" si="89"/>
        <v/>
      </c>
      <c r="AB381" s="2" t="str">
        <f t="shared" si="89"/>
        <v/>
      </c>
      <c r="AC381" s="2" t="str">
        <f t="shared" si="84"/>
        <v/>
      </c>
      <c r="AD381" s="37">
        <v>9.6259999999997905E-4</v>
      </c>
      <c r="AE381" s="1" t="str">
        <f t="shared" si="85"/>
        <v/>
      </c>
      <c r="AF381" s="1" t="str">
        <f t="shared" si="86"/>
        <v/>
      </c>
    </row>
    <row r="382" spans="2:32" ht="24.95" customHeight="1" x14ac:dyDescent="0.25">
      <c r="B382" s="10" t="str">
        <f>IF(cad_pro!C384="","",cad_pro!C384)</f>
        <v/>
      </c>
      <c r="C382" s="11" t="str">
        <f>IF(B382="","",IFERROR(SUM(cad_cf!$D$7:$D$26)/SUM(cad_pro!$D$9:$D$508),0))</f>
        <v/>
      </c>
      <c r="D382" s="11" t="str">
        <f>IF(B382="","",IFERROR(VLOOKUP(B382,cad_pro!$C$9:$E$508,3,FALSE),0))</f>
        <v/>
      </c>
      <c r="E382" s="11" t="str">
        <f t="shared" si="75"/>
        <v/>
      </c>
      <c r="F382" s="108"/>
      <c r="G382" s="11" t="str">
        <f t="shared" si="76"/>
        <v/>
      </c>
      <c r="H382" s="11" t="str">
        <f t="shared" si="77"/>
        <v/>
      </c>
      <c r="I382" s="11" t="str">
        <f t="shared" si="78"/>
        <v/>
      </c>
      <c r="J382" s="11" t="str">
        <f t="shared" si="79"/>
        <v/>
      </c>
      <c r="K382" s="11" t="str">
        <f t="shared" si="80"/>
        <v/>
      </c>
      <c r="L382" s="33" t="str">
        <f t="shared" si="81"/>
        <v/>
      </c>
      <c r="M382" s="2" t="str">
        <f t="shared" si="82"/>
        <v/>
      </c>
      <c r="N382" s="2" t="str">
        <f t="shared" si="89"/>
        <v/>
      </c>
      <c r="O382" s="2" t="str">
        <f t="shared" si="89"/>
        <v/>
      </c>
      <c r="P382" s="2" t="str">
        <f t="shared" si="89"/>
        <v/>
      </c>
      <c r="Q382" s="2" t="str">
        <f t="shared" si="89"/>
        <v/>
      </c>
      <c r="R382" s="2" t="str">
        <f t="shared" si="89"/>
        <v/>
      </c>
      <c r="S382" s="2" t="str">
        <f t="shared" si="89"/>
        <v/>
      </c>
      <c r="T382" s="2" t="str">
        <f t="shared" si="89"/>
        <v/>
      </c>
      <c r="U382" s="2" t="str">
        <f t="shared" si="89"/>
        <v/>
      </c>
      <c r="V382" s="2" t="str">
        <f t="shared" si="89"/>
        <v/>
      </c>
      <c r="W382" s="2" t="str">
        <f t="shared" si="89"/>
        <v/>
      </c>
      <c r="X382" s="2" t="str">
        <f t="shared" si="89"/>
        <v/>
      </c>
      <c r="Y382" s="2" t="str">
        <f t="shared" si="89"/>
        <v/>
      </c>
      <c r="Z382" s="2" t="str">
        <f t="shared" si="89"/>
        <v/>
      </c>
      <c r="AA382" s="2" t="str">
        <f t="shared" si="89"/>
        <v/>
      </c>
      <c r="AB382" s="2" t="str">
        <f t="shared" si="89"/>
        <v/>
      </c>
      <c r="AC382" s="2" t="str">
        <f t="shared" si="84"/>
        <v/>
      </c>
      <c r="AD382" s="37">
        <v>9.62499999999979E-4</v>
      </c>
      <c r="AE382" s="1" t="str">
        <f t="shared" si="85"/>
        <v/>
      </c>
      <c r="AF382" s="1" t="str">
        <f t="shared" si="86"/>
        <v/>
      </c>
    </row>
    <row r="383" spans="2:32" ht="24.95" customHeight="1" x14ac:dyDescent="0.25">
      <c r="B383" s="10" t="str">
        <f>IF(cad_pro!C385="","",cad_pro!C385)</f>
        <v/>
      </c>
      <c r="C383" s="11" t="str">
        <f>IF(B383="","",IFERROR(SUM(cad_cf!$D$7:$D$26)/SUM(cad_pro!$D$9:$D$508),0))</f>
        <v/>
      </c>
      <c r="D383" s="11" t="str">
        <f>IF(B383="","",IFERROR(VLOOKUP(B383,cad_pro!$C$9:$E$508,3,FALSE),0))</f>
        <v/>
      </c>
      <c r="E383" s="11" t="str">
        <f t="shared" si="75"/>
        <v/>
      </c>
      <c r="F383" s="108"/>
      <c r="G383" s="11" t="str">
        <f t="shared" si="76"/>
        <v/>
      </c>
      <c r="H383" s="11" t="str">
        <f t="shared" si="77"/>
        <v/>
      </c>
      <c r="I383" s="11" t="str">
        <f t="shared" si="78"/>
        <v/>
      </c>
      <c r="J383" s="11" t="str">
        <f t="shared" si="79"/>
        <v/>
      </c>
      <c r="K383" s="11" t="str">
        <f t="shared" si="80"/>
        <v/>
      </c>
      <c r="L383" s="33" t="str">
        <f t="shared" si="81"/>
        <v/>
      </c>
      <c r="M383" s="2" t="str">
        <f t="shared" si="82"/>
        <v/>
      </c>
      <c r="N383" s="2" t="str">
        <f t="shared" si="89"/>
        <v/>
      </c>
      <c r="O383" s="2" t="str">
        <f t="shared" si="89"/>
        <v/>
      </c>
      <c r="P383" s="2" t="str">
        <f t="shared" si="89"/>
        <v/>
      </c>
      <c r="Q383" s="2" t="str">
        <f t="shared" si="89"/>
        <v/>
      </c>
      <c r="R383" s="2" t="str">
        <f t="shared" si="89"/>
        <v/>
      </c>
      <c r="S383" s="2" t="str">
        <f t="shared" si="89"/>
        <v/>
      </c>
      <c r="T383" s="2" t="str">
        <f t="shared" si="89"/>
        <v/>
      </c>
      <c r="U383" s="2" t="str">
        <f t="shared" si="89"/>
        <v/>
      </c>
      <c r="V383" s="2" t="str">
        <f t="shared" si="89"/>
        <v/>
      </c>
      <c r="W383" s="2" t="str">
        <f t="shared" si="89"/>
        <v/>
      </c>
      <c r="X383" s="2" t="str">
        <f t="shared" si="89"/>
        <v/>
      </c>
      <c r="Y383" s="2" t="str">
        <f t="shared" si="89"/>
        <v/>
      </c>
      <c r="Z383" s="2" t="str">
        <f t="shared" si="89"/>
        <v/>
      </c>
      <c r="AA383" s="2" t="str">
        <f t="shared" si="89"/>
        <v/>
      </c>
      <c r="AB383" s="2" t="str">
        <f t="shared" si="89"/>
        <v/>
      </c>
      <c r="AC383" s="2" t="str">
        <f t="shared" si="84"/>
        <v/>
      </c>
      <c r="AD383" s="37">
        <v>9.6239999999997905E-4</v>
      </c>
      <c r="AE383" s="1" t="str">
        <f t="shared" si="85"/>
        <v/>
      </c>
      <c r="AF383" s="1" t="str">
        <f t="shared" si="86"/>
        <v/>
      </c>
    </row>
    <row r="384" spans="2:32" ht="24.95" customHeight="1" x14ac:dyDescent="0.25">
      <c r="B384" s="10" t="str">
        <f>IF(cad_pro!C386="","",cad_pro!C386)</f>
        <v/>
      </c>
      <c r="C384" s="11" t="str">
        <f>IF(B384="","",IFERROR(SUM(cad_cf!$D$7:$D$26)/SUM(cad_pro!$D$9:$D$508),0))</f>
        <v/>
      </c>
      <c r="D384" s="11" t="str">
        <f>IF(B384="","",IFERROR(VLOOKUP(B384,cad_pro!$C$9:$E$508,3,FALSE),0))</f>
        <v/>
      </c>
      <c r="E384" s="11" t="str">
        <f t="shared" si="75"/>
        <v/>
      </c>
      <c r="F384" s="108"/>
      <c r="G384" s="11" t="str">
        <f t="shared" si="76"/>
        <v/>
      </c>
      <c r="H384" s="11" t="str">
        <f t="shared" si="77"/>
        <v/>
      </c>
      <c r="I384" s="11" t="str">
        <f t="shared" si="78"/>
        <v/>
      </c>
      <c r="J384" s="11" t="str">
        <f t="shared" si="79"/>
        <v/>
      </c>
      <c r="K384" s="11" t="str">
        <f t="shared" si="80"/>
        <v/>
      </c>
      <c r="L384" s="33" t="str">
        <f t="shared" si="81"/>
        <v/>
      </c>
      <c r="M384" s="2" t="str">
        <f t="shared" si="82"/>
        <v/>
      </c>
      <c r="N384" s="2" t="str">
        <f t="shared" si="89"/>
        <v/>
      </c>
      <c r="O384" s="2" t="str">
        <f t="shared" si="89"/>
        <v/>
      </c>
      <c r="P384" s="2" t="str">
        <f t="shared" si="89"/>
        <v/>
      </c>
      <c r="Q384" s="2" t="str">
        <f t="shared" si="89"/>
        <v/>
      </c>
      <c r="R384" s="2" t="str">
        <f t="shared" si="89"/>
        <v/>
      </c>
      <c r="S384" s="2" t="str">
        <f t="shared" si="89"/>
        <v/>
      </c>
      <c r="T384" s="2" t="str">
        <f t="shared" si="89"/>
        <v/>
      </c>
      <c r="U384" s="2" t="str">
        <f t="shared" si="89"/>
        <v/>
      </c>
      <c r="V384" s="2" t="str">
        <f t="shared" si="89"/>
        <v/>
      </c>
      <c r="W384" s="2" t="str">
        <f t="shared" si="89"/>
        <v/>
      </c>
      <c r="X384" s="2" t="str">
        <f t="shared" si="89"/>
        <v/>
      </c>
      <c r="Y384" s="2" t="str">
        <f t="shared" si="89"/>
        <v/>
      </c>
      <c r="Z384" s="2" t="str">
        <f t="shared" si="89"/>
        <v/>
      </c>
      <c r="AA384" s="2" t="str">
        <f t="shared" si="89"/>
        <v/>
      </c>
      <c r="AB384" s="2" t="str">
        <f t="shared" si="89"/>
        <v/>
      </c>
      <c r="AC384" s="2" t="str">
        <f t="shared" si="84"/>
        <v/>
      </c>
      <c r="AD384" s="37">
        <v>9.6229999999997899E-4</v>
      </c>
      <c r="AE384" s="1" t="str">
        <f t="shared" si="85"/>
        <v/>
      </c>
      <c r="AF384" s="1" t="str">
        <f t="shared" si="86"/>
        <v/>
      </c>
    </row>
    <row r="385" spans="2:32" ht="24.95" customHeight="1" x14ac:dyDescent="0.25">
      <c r="B385" s="10" t="str">
        <f>IF(cad_pro!C387="","",cad_pro!C387)</f>
        <v/>
      </c>
      <c r="C385" s="11" t="str">
        <f>IF(B385="","",IFERROR(SUM(cad_cf!$D$7:$D$26)/SUM(cad_pro!$D$9:$D$508),0))</f>
        <v/>
      </c>
      <c r="D385" s="11" t="str">
        <f>IF(B385="","",IFERROR(VLOOKUP(B385,cad_pro!$C$9:$E$508,3,FALSE),0))</f>
        <v/>
      </c>
      <c r="E385" s="11" t="str">
        <f t="shared" si="75"/>
        <v/>
      </c>
      <c r="F385" s="108"/>
      <c r="G385" s="11" t="str">
        <f t="shared" si="76"/>
        <v/>
      </c>
      <c r="H385" s="11" t="str">
        <f t="shared" si="77"/>
        <v/>
      </c>
      <c r="I385" s="11" t="str">
        <f t="shared" si="78"/>
        <v/>
      </c>
      <c r="J385" s="11" t="str">
        <f t="shared" si="79"/>
        <v/>
      </c>
      <c r="K385" s="11" t="str">
        <f t="shared" si="80"/>
        <v/>
      </c>
      <c r="L385" s="33" t="str">
        <f t="shared" si="81"/>
        <v/>
      </c>
      <c r="M385" s="2" t="str">
        <f t="shared" si="82"/>
        <v/>
      </c>
      <c r="N385" s="2" t="str">
        <f t="shared" si="89"/>
        <v/>
      </c>
      <c r="O385" s="2" t="str">
        <f t="shared" si="89"/>
        <v/>
      </c>
      <c r="P385" s="2" t="str">
        <f t="shared" si="89"/>
        <v/>
      </c>
      <c r="Q385" s="2" t="str">
        <f t="shared" si="89"/>
        <v/>
      </c>
      <c r="R385" s="2" t="str">
        <f t="shared" si="89"/>
        <v/>
      </c>
      <c r="S385" s="2" t="str">
        <f t="shared" si="89"/>
        <v/>
      </c>
      <c r="T385" s="2" t="str">
        <f t="shared" si="89"/>
        <v/>
      </c>
      <c r="U385" s="2" t="str">
        <f t="shared" si="89"/>
        <v/>
      </c>
      <c r="V385" s="2" t="str">
        <f t="shared" si="89"/>
        <v/>
      </c>
      <c r="W385" s="2" t="str">
        <f t="shared" si="89"/>
        <v/>
      </c>
      <c r="X385" s="2" t="str">
        <f t="shared" si="89"/>
        <v/>
      </c>
      <c r="Y385" s="2" t="str">
        <f t="shared" si="89"/>
        <v/>
      </c>
      <c r="Z385" s="2" t="str">
        <f t="shared" si="89"/>
        <v/>
      </c>
      <c r="AA385" s="2" t="str">
        <f t="shared" si="89"/>
        <v/>
      </c>
      <c r="AB385" s="2" t="str">
        <f t="shared" si="89"/>
        <v/>
      </c>
      <c r="AC385" s="2" t="str">
        <f t="shared" si="84"/>
        <v/>
      </c>
      <c r="AD385" s="37">
        <v>9.6219999999997904E-4</v>
      </c>
      <c r="AE385" s="1" t="str">
        <f t="shared" si="85"/>
        <v/>
      </c>
      <c r="AF385" s="1" t="str">
        <f t="shared" si="86"/>
        <v/>
      </c>
    </row>
    <row r="386" spans="2:32" ht="24.95" customHeight="1" x14ac:dyDescent="0.25">
      <c r="B386" s="10" t="str">
        <f>IF(cad_pro!C388="","",cad_pro!C388)</f>
        <v/>
      </c>
      <c r="C386" s="11" t="str">
        <f>IF(B386="","",IFERROR(SUM(cad_cf!$D$7:$D$26)/SUM(cad_pro!$D$9:$D$508),0))</f>
        <v/>
      </c>
      <c r="D386" s="11" t="str">
        <f>IF(B386="","",IFERROR(VLOOKUP(B386,cad_pro!$C$9:$E$508,3,FALSE),0))</f>
        <v/>
      </c>
      <c r="E386" s="11" t="str">
        <f t="shared" si="75"/>
        <v/>
      </c>
      <c r="F386" s="108"/>
      <c r="G386" s="11" t="str">
        <f t="shared" si="76"/>
        <v/>
      </c>
      <c r="H386" s="11" t="str">
        <f t="shared" si="77"/>
        <v/>
      </c>
      <c r="I386" s="11" t="str">
        <f t="shared" si="78"/>
        <v/>
      </c>
      <c r="J386" s="11" t="str">
        <f t="shared" si="79"/>
        <v/>
      </c>
      <c r="K386" s="11" t="str">
        <f t="shared" si="80"/>
        <v/>
      </c>
      <c r="L386" s="33" t="str">
        <f t="shared" si="81"/>
        <v/>
      </c>
      <c r="M386" s="2" t="str">
        <f t="shared" si="82"/>
        <v/>
      </c>
      <c r="N386" s="2" t="str">
        <f t="shared" si="89"/>
        <v/>
      </c>
      <c r="O386" s="2" t="str">
        <f t="shared" si="89"/>
        <v/>
      </c>
      <c r="P386" s="2" t="str">
        <f t="shared" si="89"/>
        <v/>
      </c>
      <c r="Q386" s="2" t="str">
        <f t="shared" si="89"/>
        <v/>
      </c>
      <c r="R386" s="2" t="str">
        <f t="shared" si="89"/>
        <v/>
      </c>
      <c r="S386" s="2" t="str">
        <f t="shared" si="89"/>
        <v/>
      </c>
      <c r="T386" s="2" t="str">
        <f t="shared" si="89"/>
        <v/>
      </c>
      <c r="U386" s="2" t="str">
        <f t="shared" si="89"/>
        <v/>
      </c>
      <c r="V386" s="2" t="str">
        <f t="shared" si="89"/>
        <v/>
      </c>
      <c r="W386" s="2" t="str">
        <f t="shared" si="89"/>
        <v/>
      </c>
      <c r="X386" s="2" t="str">
        <f t="shared" si="89"/>
        <v/>
      </c>
      <c r="Y386" s="2" t="str">
        <f t="shared" si="89"/>
        <v/>
      </c>
      <c r="Z386" s="2" t="str">
        <f t="shared" si="89"/>
        <v/>
      </c>
      <c r="AA386" s="2" t="str">
        <f t="shared" si="89"/>
        <v/>
      </c>
      <c r="AB386" s="2" t="str">
        <f t="shared" si="89"/>
        <v/>
      </c>
      <c r="AC386" s="2" t="str">
        <f t="shared" si="84"/>
        <v/>
      </c>
      <c r="AD386" s="37">
        <v>9.6209999999997899E-4</v>
      </c>
      <c r="AE386" s="1" t="str">
        <f t="shared" si="85"/>
        <v/>
      </c>
      <c r="AF386" s="1" t="str">
        <f t="shared" si="86"/>
        <v/>
      </c>
    </row>
    <row r="387" spans="2:32" ht="24.95" customHeight="1" x14ac:dyDescent="0.25">
      <c r="B387" s="10" t="str">
        <f>IF(cad_pro!C389="","",cad_pro!C389)</f>
        <v/>
      </c>
      <c r="C387" s="11" t="str">
        <f>IF(B387="","",IFERROR(SUM(cad_cf!$D$7:$D$26)/SUM(cad_pro!$D$9:$D$508),0))</f>
        <v/>
      </c>
      <c r="D387" s="11" t="str">
        <f>IF(B387="","",IFERROR(VLOOKUP(B387,cad_pro!$C$9:$E$508,3,FALSE),0))</f>
        <v/>
      </c>
      <c r="E387" s="11" t="str">
        <f t="shared" si="75"/>
        <v/>
      </c>
      <c r="F387" s="108"/>
      <c r="G387" s="11" t="str">
        <f t="shared" si="76"/>
        <v/>
      </c>
      <c r="H387" s="11" t="str">
        <f t="shared" si="77"/>
        <v/>
      </c>
      <c r="I387" s="11" t="str">
        <f t="shared" si="78"/>
        <v/>
      </c>
      <c r="J387" s="11" t="str">
        <f t="shared" si="79"/>
        <v/>
      </c>
      <c r="K387" s="11" t="str">
        <f t="shared" si="80"/>
        <v/>
      </c>
      <c r="L387" s="33" t="str">
        <f t="shared" si="81"/>
        <v/>
      </c>
      <c r="M387" s="2" t="str">
        <f t="shared" si="82"/>
        <v/>
      </c>
      <c r="N387" s="2" t="str">
        <f t="shared" si="89"/>
        <v/>
      </c>
      <c r="O387" s="2" t="str">
        <f t="shared" si="89"/>
        <v/>
      </c>
      <c r="P387" s="2" t="str">
        <f t="shared" si="89"/>
        <v/>
      </c>
      <c r="Q387" s="2" t="str">
        <f t="shared" si="89"/>
        <v/>
      </c>
      <c r="R387" s="2" t="str">
        <f t="shared" si="89"/>
        <v/>
      </c>
      <c r="S387" s="2" t="str">
        <f t="shared" si="89"/>
        <v/>
      </c>
      <c r="T387" s="2" t="str">
        <f t="shared" si="89"/>
        <v/>
      </c>
      <c r="U387" s="2" t="str">
        <f t="shared" si="89"/>
        <v/>
      </c>
      <c r="V387" s="2" t="str">
        <f t="shared" si="89"/>
        <v/>
      </c>
      <c r="W387" s="2" t="str">
        <f t="shared" si="89"/>
        <v/>
      </c>
      <c r="X387" s="2" t="str">
        <f t="shared" si="89"/>
        <v/>
      </c>
      <c r="Y387" s="2" t="str">
        <f t="shared" si="89"/>
        <v/>
      </c>
      <c r="Z387" s="2" t="str">
        <f t="shared" si="89"/>
        <v/>
      </c>
      <c r="AA387" s="2" t="str">
        <f t="shared" si="89"/>
        <v/>
      </c>
      <c r="AB387" s="2" t="str">
        <f t="shared" si="89"/>
        <v/>
      </c>
      <c r="AC387" s="2" t="str">
        <f t="shared" si="84"/>
        <v/>
      </c>
      <c r="AD387" s="37">
        <v>9.6199999999997796E-4</v>
      </c>
      <c r="AE387" s="1" t="str">
        <f t="shared" si="85"/>
        <v/>
      </c>
      <c r="AF387" s="1" t="str">
        <f t="shared" si="86"/>
        <v/>
      </c>
    </row>
    <row r="388" spans="2:32" ht="24.95" customHeight="1" x14ac:dyDescent="0.25">
      <c r="B388" s="10" t="str">
        <f>IF(cad_pro!C390="","",cad_pro!C390)</f>
        <v/>
      </c>
      <c r="C388" s="11" t="str">
        <f>IF(B388="","",IFERROR(SUM(cad_cf!$D$7:$D$26)/SUM(cad_pro!$D$9:$D$508),0))</f>
        <v/>
      </c>
      <c r="D388" s="11" t="str">
        <f>IF(B388="","",IFERROR(VLOOKUP(B388,cad_pro!$C$9:$E$508,3,FALSE),0))</f>
        <v/>
      </c>
      <c r="E388" s="11" t="str">
        <f t="shared" si="75"/>
        <v/>
      </c>
      <c r="F388" s="108"/>
      <c r="G388" s="11" t="str">
        <f t="shared" si="76"/>
        <v/>
      </c>
      <c r="H388" s="11" t="str">
        <f t="shared" si="77"/>
        <v/>
      </c>
      <c r="I388" s="11" t="str">
        <f t="shared" si="78"/>
        <v/>
      </c>
      <c r="J388" s="11" t="str">
        <f t="shared" si="79"/>
        <v/>
      </c>
      <c r="K388" s="11" t="str">
        <f t="shared" si="80"/>
        <v/>
      </c>
      <c r="L388" s="33" t="str">
        <f t="shared" si="81"/>
        <v/>
      </c>
      <c r="M388" s="2" t="str">
        <f t="shared" si="82"/>
        <v/>
      </c>
      <c r="N388" s="2" t="str">
        <f t="shared" si="89"/>
        <v/>
      </c>
      <c r="O388" s="2" t="str">
        <f t="shared" si="89"/>
        <v/>
      </c>
      <c r="P388" s="2" t="str">
        <f t="shared" si="89"/>
        <v/>
      </c>
      <c r="Q388" s="2" t="str">
        <f t="shared" si="89"/>
        <v/>
      </c>
      <c r="R388" s="2" t="str">
        <f t="shared" si="89"/>
        <v/>
      </c>
      <c r="S388" s="2" t="str">
        <f t="shared" si="89"/>
        <v/>
      </c>
      <c r="T388" s="2" t="str">
        <f t="shared" si="89"/>
        <v/>
      </c>
      <c r="U388" s="2" t="str">
        <f t="shared" si="89"/>
        <v/>
      </c>
      <c r="V388" s="2" t="str">
        <f t="shared" si="89"/>
        <v/>
      </c>
      <c r="W388" s="2" t="str">
        <f t="shared" si="89"/>
        <v/>
      </c>
      <c r="X388" s="2" t="str">
        <f t="shared" si="89"/>
        <v/>
      </c>
      <c r="Y388" s="2" t="str">
        <f t="shared" si="89"/>
        <v/>
      </c>
      <c r="Z388" s="2" t="str">
        <f t="shared" si="89"/>
        <v/>
      </c>
      <c r="AA388" s="2" t="str">
        <f t="shared" si="89"/>
        <v/>
      </c>
      <c r="AB388" s="2" t="str">
        <f t="shared" si="89"/>
        <v/>
      </c>
      <c r="AC388" s="2" t="str">
        <f t="shared" si="84"/>
        <v/>
      </c>
      <c r="AD388" s="37">
        <v>9.6189999999997801E-4</v>
      </c>
      <c r="AE388" s="1" t="str">
        <f t="shared" si="85"/>
        <v/>
      </c>
      <c r="AF388" s="1" t="str">
        <f t="shared" si="86"/>
        <v/>
      </c>
    </row>
    <row r="389" spans="2:32" ht="24.95" customHeight="1" x14ac:dyDescent="0.25">
      <c r="B389" s="10" t="str">
        <f>IF(cad_pro!C391="","",cad_pro!C391)</f>
        <v/>
      </c>
      <c r="C389" s="11" t="str">
        <f>IF(B389="","",IFERROR(SUM(cad_cf!$D$7:$D$26)/SUM(cad_pro!$D$9:$D$508),0))</f>
        <v/>
      </c>
      <c r="D389" s="11" t="str">
        <f>IF(B389="","",IFERROR(VLOOKUP(B389,cad_pro!$C$9:$E$508,3,FALSE),0))</f>
        <v/>
      </c>
      <c r="E389" s="11" t="str">
        <f t="shared" si="75"/>
        <v/>
      </c>
      <c r="F389" s="108"/>
      <c r="G389" s="11" t="str">
        <f t="shared" si="76"/>
        <v/>
      </c>
      <c r="H389" s="11" t="str">
        <f t="shared" si="77"/>
        <v/>
      </c>
      <c r="I389" s="11" t="str">
        <f t="shared" si="78"/>
        <v/>
      </c>
      <c r="J389" s="11" t="str">
        <f t="shared" si="79"/>
        <v/>
      </c>
      <c r="K389" s="11" t="str">
        <f t="shared" si="80"/>
        <v/>
      </c>
      <c r="L389" s="33" t="str">
        <f t="shared" si="81"/>
        <v/>
      </c>
      <c r="M389" s="2" t="str">
        <f t="shared" si="82"/>
        <v/>
      </c>
      <c r="N389" s="2" t="str">
        <f t="shared" si="89"/>
        <v/>
      </c>
      <c r="O389" s="2" t="str">
        <f t="shared" si="89"/>
        <v/>
      </c>
      <c r="P389" s="2" t="str">
        <f t="shared" si="89"/>
        <v/>
      </c>
      <c r="Q389" s="2" t="str">
        <f t="shared" si="89"/>
        <v/>
      </c>
      <c r="R389" s="2" t="str">
        <f t="shared" si="89"/>
        <v/>
      </c>
      <c r="S389" s="2" t="str">
        <f t="shared" si="89"/>
        <v/>
      </c>
      <c r="T389" s="2" t="str">
        <f t="shared" si="89"/>
        <v/>
      </c>
      <c r="U389" s="2" t="str">
        <f t="shared" si="89"/>
        <v/>
      </c>
      <c r="V389" s="2" t="str">
        <f t="shared" si="89"/>
        <v/>
      </c>
      <c r="W389" s="2" t="str">
        <f t="shared" si="89"/>
        <v/>
      </c>
      <c r="X389" s="2" t="str">
        <f t="shared" si="89"/>
        <v/>
      </c>
      <c r="Y389" s="2" t="str">
        <f t="shared" si="89"/>
        <v/>
      </c>
      <c r="Z389" s="2" t="str">
        <f t="shared" si="89"/>
        <v/>
      </c>
      <c r="AA389" s="2" t="str">
        <f t="shared" si="89"/>
        <v/>
      </c>
      <c r="AB389" s="2" t="str">
        <f t="shared" si="89"/>
        <v/>
      </c>
      <c r="AC389" s="2" t="str">
        <f t="shared" si="84"/>
        <v/>
      </c>
      <c r="AD389" s="37">
        <v>9.6179999999997795E-4</v>
      </c>
      <c r="AE389" s="1" t="str">
        <f t="shared" si="85"/>
        <v/>
      </c>
      <c r="AF389" s="1" t="str">
        <f t="shared" si="86"/>
        <v/>
      </c>
    </row>
    <row r="390" spans="2:32" ht="24.95" customHeight="1" x14ac:dyDescent="0.25">
      <c r="B390" s="10" t="str">
        <f>IF(cad_pro!C392="","",cad_pro!C392)</f>
        <v/>
      </c>
      <c r="C390" s="11" t="str">
        <f>IF(B390="","",IFERROR(SUM(cad_cf!$D$7:$D$26)/SUM(cad_pro!$D$9:$D$508),0))</f>
        <v/>
      </c>
      <c r="D390" s="11" t="str">
        <f>IF(B390="","",IFERROR(VLOOKUP(B390,cad_pro!$C$9:$E$508,3,FALSE),0))</f>
        <v/>
      </c>
      <c r="E390" s="11" t="str">
        <f t="shared" si="75"/>
        <v/>
      </c>
      <c r="F390" s="108"/>
      <c r="G390" s="11" t="str">
        <f t="shared" si="76"/>
        <v/>
      </c>
      <c r="H390" s="11" t="str">
        <f t="shared" si="77"/>
        <v/>
      </c>
      <c r="I390" s="11" t="str">
        <f t="shared" si="78"/>
        <v/>
      </c>
      <c r="J390" s="11" t="str">
        <f t="shared" si="79"/>
        <v/>
      </c>
      <c r="K390" s="11" t="str">
        <f t="shared" si="80"/>
        <v/>
      </c>
      <c r="L390" s="33" t="str">
        <f t="shared" si="81"/>
        <v/>
      </c>
      <c r="M390" s="2" t="str">
        <f t="shared" si="82"/>
        <v/>
      </c>
      <c r="N390" s="2" t="str">
        <f t="shared" si="89"/>
        <v/>
      </c>
      <c r="O390" s="2" t="str">
        <f t="shared" si="89"/>
        <v/>
      </c>
      <c r="P390" s="2" t="str">
        <f t="shared" si="89"/>
        <v/>
      </c>
      <c r="Q390" s="2" t="str">
        <f t="shared" si="89"/>
        <v/>
      </c>
      <c r="R390" s="2" t="str">
        <f t="shared" si="89"/>
        <v/>
      </c>
      <c r="S390" s="2" t="str">
        <f t="shared" si="89"/>
        <v/>
      </c>
      <c r="T390" s="2" t="str">
        <f t="shared" si="89"/>
        <v/>
      </c>
      <c r="U390" s="2" t="str">
        <f t="shared" si="89"/>
        <v/>
      </c>
      <c r="V390" s="2" t="str">
        <f t="shared" si="89"/>
        <v/>
      </c>
      <c r="W390" s="2" t="str">
        <f t="shared" si="89"/>
        <v/>
      </c>
      <c r="X390" s="2" t="str">
        <f t="shared" si="89"/>
        <v/>
      </c>
      <c r="Y390" s="2" t="str">
        <f t="shared" si="89"/>
        <v/>
      </c>
      <c r="Z390" s="2" t="str">
        <f t="shared" si="89"/>
        <v/>
      </c>
      <c r="AA390" s="2" t="str">
        <f t="shared" si="89"/>
        <v/>
      </c>
      <c r="AB390" s="2" t="str">
        <f t="shared" si="89"/>
        <v/>
      </c>
      <c r="AC390" s="2" t="str">
        <f t="shared" si="84"/>
        <v/>
      </c>
      <c r="AD390" s="37">
        <v>9.61699999999978E-4</v>
      </c>
      <c r="AE390" s="1" t="str">
        <f t="shared" si="85"/>
        <v/>
      </c>
      <c r="AF390" s="1" t="str">
        <f t="shared" si="86"/>
        <v/>
      </c>
    </row>
    <row r="391" spans="2:32" ht="24.95" customHeight="1" x14ac:dyDescent="0.25">
      <c r="B391" s="10" t="str">
        <f>IF(cad_pro!C393="","",cad_pro!C393)</f>
        <v/>
      </c>
      <c r="C391" s="11" t="str">
        <f>IF(B391="","",IFERROR(SUM(cad_cf!$D$7:$D$26)/SUM(cad_pro!$D$9:$D$508),0))</f>
        <v/>
      </c>
      <c r="D391" s="11" t="str">
        <f>IF(B391="","",IFERROR(VLOOKUP(B391,cad_pro!$C$9:$E$508,3,FALSE),0))</f>
        <v/>
      </c>
      <c r="E391" s="11" t="str">
        <f t="shared" si="75"/>
        <v/>
      </c>
      <c r="F391" s="108"/>
      <c r="G391" s="11" t="str">
        <f t="shared" si="76"/>
        <v/>
      </c>
      <c r="H391" s="11" t="str">
        <f t="shared" si="77"/>
        <v/>
      </c>
      <c r="I391" s="11" t="str">
        <f t="shared" si="78"/>
        <v/>
      </c>
      <c r="J391" s="11" t="str">
        <f t="shared" si="79"/>
        <v/>
      </c>
      <c r="K391" s="11" t="str">
        <f t="shared" si="80"/>
        <v/>
      </c>
      <c r="L391" s="33" t="str">
        <f t="shared" si="81"/>
        <v/>
      </c>
      <c r="M391" s="2" t="str">
        <f t="shared" si="82"/>
        <v/>
      </c>
      <c r="N391" s="2" t="str">
        <f t="shared" si="89"/>
        <v/>
      </c>
      <c r="O391" s="2" t="str">
        <f t="shared" si="89"/>
        <v/>
      </c>
      <c r="P391" s="2" t="str">
        <f t="shared" si="89"/>
        <v/>
      </c>
      <c r="Q391" s="2" t="str">
        <f t="shared" si="89"/>
        <v/>
      </c>
      <c r="R391" s="2" t="str">
        <f t="shared" si="89"/>
        <v/>
      </c>
      <c r="S391" s="2" t="str">
        <f t="shared" si="89"/>
        <v/>
      </c>
      <c r="T391" s="2" t="str">
        <f t="shared" si="89"/>
        <v/>
      </c>
      <c r="U391" s="2" t="str">
        <f t="shared" si="89"/>
        <v/>
      </c>
      <c r="V391" s="2" t="str">
        <f t="shared" si="89"/>
        <v/>
      </c>
      <c r="W391" s="2" t="str">
        <f t="shared" si="89"/>
        <v/>
      </c>
      <c r="X391" s="2" t="str">
        <f t="shared" si="89"/>
        <v/>
      </c>
      <c r="Y391" s="2" t="str">
        <f t="shared" si="89"/>
        <v/>
      </c>
      <c r="Z391" s="2" t="str">
        <f t="shared" si="89"/>
        <v/>
      </c>
      <c r="AA391" s="2" t="str">
        <f t="shared" si="89"/>
        <v/>
      </c>
      <c r="AB391" s="2" t="str">
        <f t="shared" si="89"/>
        <v/>
      </c>
      <c r="AC391" s="2" t="str">
        <f t="shared" si="84"/>
        <v/>
      </c>
      <c r="AD391" s="37">
        <v>9.6159999999997805E-4</v>
      </c>
      <c r="AE391" s="1" t="str">
        <f t="shared" si="85"/>
        <v/>
      </c>
      <c r="AF391" s="1" t="str">
        <f t="shared" si="86"/>
        <v/>
      </c>
    </row>
    <row r="392" spans="2:32" ht="24.95" customHeight="1" x14ac:dyDescent="0.25">
      <c r="B392" s="10" t="str">
        <f>IF(cad_pro!C394="","",cad_pro!C394)</f>
        <v/>
      </c>
      <c r="C392" s="11" t="str">
        <f>IF(B392="","",IFERROR(SUM(cad_cf!$D$7:$D$26)/SUM(cad_pro!$D$9:$D$508),0))</f>
        <v/>
      </c>
      <c r="D392" s="11" t="str">
        <f>IF(B392="","",IFERROR(VLOOKUP(B392,cad_pro!$C$9:$E$508,3,FALSE),0))</f>
        <v/>
      </c>
      <c r="E392" s="11" t="str">
        <f t="shared" ref="E392:E455" si="90">IF(B392="","",SUM(C392:D392))</f>
        <v/>
      </c>
      <c r="F392" s="108"/>
      <c r="G392" s="11" t="str">
        <f t="shared" ref="G392:G455" si="91">IF(B392="","",E392*(1+F392))</f>
        <v/>
      </c>
      <c r="H392" s="11" t="str">
        <f t="shared" ref="H392:H455" si="92">IF(B392="","",M392)</f>
        <v/>
      </c>
      <c r="I392" s="11" t="str">
        <f t="shared" ref="I392:I455" si="93">IF(B392="","",SUM(G392:H392))</f>
        <v/>
      </c>
      <c r="J392" s="11" t="str">
        <f t="shared" ref="J392:J455" si="94">IF(B392="","",IFERROR(I392-(D392+H392),0))</f>
        <v/>
      </c>
      <c r="K392" s="11" t="str">
        <f t="shared" ref="K392:K455" si="95">IF(B392="","",IFERROR(I392-(E392+H392),0))</f>
        <v/>
      </c>
      <c r="L392" s="33" t="str">
        <f t="shared" ref="L392:L455" si="96">IF(B392="","",IFERROR(K392/I392,0))</f>
        <v/>
      </c>
      <c r="M392" s="2" t="str">
        <f t="shared" ref="M392:M455" si="97">IF(B392="","",SUM(N392:AC392))</f>
        <v/>
      </c>
      <c r="N392" s="2" t="str">
        <f t="shared" si="89"/>
        <v/>
      </c>
      <c r="O392" s="2" t="str">
        <f t="shared" si="89"/>
        <v/>
      </c>
      <c r="P392" s="2" t="str">
        <f t="shared" si="89"/>
        <v/>
      </c>
      <c r="Q392" s="2" t="str">
        <f t="shared" si="89"/>
        <v/>
      </c>
      <c r="R392" s="2" t="str">
        <f t="shared" si="89"/>
        <v/>
      </c>
      <c r="S392" s="2" t="str">
        <f t="shared" si="89"/>
        <v/>
      </c>
      <c r="T392" s="2" t="str">
        <f t="shared" si="89"/>
        <v/>
      </c>
      <c r="U392" s="2" t="str">
        <f t="shared" si="89"/>
        <v/>
      </c>
      <c r="V392" s="2" t="str">
        <f t="shared" si="89"/>
        <v/>
      </c>
      <c r="W392" s="2" t="str">
        <f t="shared" si="89"/>
        <v/>
      </c>
      <c r="X392" s="2" t="str">
        <f t="shared" si="89"/>
        <v/>
      </c>
      <c r="Y392" s="2" t="str">
        <f t="shared" si="89"/>
        <v/>
      </c>
      <c r="Z392" s="2" t="str">
        <f t="shared" si="89"/>
        <v/>
      </c>
      <c r="AA392" s="2" t="str">
        <f t="shared" si="89"/>
        <v/>
      </c>
      <c r="AB392" s="2" t="str">
        <f t="shared" si="89"/>
        <v/>
      </c>
      <c r="AC392" s="2" t="str">
        <f t="shared" ref="AC392:AC455" si="98">IF(B392="","",$D392*AC$6)</f>
        <v/>
      </c>
      <c r="AD392" s="37">
        <v>9.61499999999978E-4</v>
      </c>
      <c r="AE392" s="1" t="str">
        <f t="shared" ref="AE392:AE455" si="99">IF(B392="","",I392+$AD392)</f>
        <v/>
      </c>
      <c r="AF392" s="1" t="str">
        <f t="shared" ref="AF392:AF455" si="100">IF(C392="","",J392+$AD392)</f>
        <v/>
      </c>
    </row>
    <row r="393" spans="2:32" ht="24.95" customHeight="1" x14ac:dyDescent="0.25">
      <c r="B393" s="10" t="str">
        <f>IF(cad_pro!C395="","",cad_pro!C395)</f>
        <v/>
      </c>
      <c r="C393" s="11" t="str">
        <f>IF(B393="","",IFERROR(SUM(cad_cf!$D$7:$D$26)/SUM(cad_pro!$D$9:$D$508),0))</f>
        <v/>
      </c>
      <c r="D393" s="11" t="str">
        <f>IF(B393="","",IFERROR(VLOOKUP(B393,cad_pro!$C$9:$E$508,3,FALSE),0))</f>
        <v/>
      </c>
      <c r="E393" s="11" t="str">
        <f t="shared" si="90"/>
        <v/>
      </c>
      <c r="F393" s="108"/>
      <c r="G393" s="11" t="str">
        <f t="shared" si="91"/>
        <v/>
      </c>
      <c r="H393" s="11" t="str">
        <f t="shared" si="92"/>
        <v/>
      </c>
      <c r="I393" s="11" t="str">
        <f t="shared" si="93"/>
        <v/>
      </c>
      <c r="J393" s="11" t="str">
        <f t="shared" si="94"/>
        <v/>
      </c>
      <c r="K393" s="11" t="str">
        <f t="shared" si="95"/>
        <v/>
      </c>
      <c r="L393" s="33" t="str">
        <f t="shared" si="96"/>
        <v/>
      </c>
      <c r="M393" s="2" t="str">
        <f t="shared" si="97"/>
        <v/>
      </c>
      <c r="N393" s="2" t="str">
        <f t="shared" si="89"/>
        <v/>
      </c>
      <c r="O393" s="2" t="str">
        <f t="shared" si="89"/>
        <v/>
      </c>
      <c r="P393" s="2" t="str">
        <f t="shared" si="89"/>
        <v/>
      </c>
      <c r="Q393" s="2" t="str">
        <f t="shared" si="89"/>
        <v/>
      </c>
      <c r="R393" s="2" t="str">
        <f t="shared" si="89"/>
        <v/>
      </c>
      <c r="S393" s="2" t="str">
        <f t="shared" si="89"/>
        <v/>
      </c>
      <c r="T393" s="2" t="str">
        <f t="shared" si="89"/>
        <v/>
      </c>
      <c r="U393" s="2" t="str">
        <f t="shared" si="89"/>
        <v/>
      </c>
      <c r="V393" s="2" t="str">
        <f t="shared" si="89"/>
        <v/>
      </c>
      <c r="W393" s="2" t="str">
        <f t="shared" si="89"/>
        <v/>
      </c>
      <c r="X393" s="2" t="str">
        <f t="shared" si="89"/>
        <v/>
      </c>
      <c r="Y393" s="2" t="str">
        <f t="shared" si="89"/>
        <v/>
      </c>
      <c r="Z393" s="2" t="str">
        <f t="shared" si="89"/>
        <v/>
      </c>
      <c r="AA393" s="2" t="str">
        <f t="shared" si="89"/>
        <v/>
      </c>
      <c r="AB393" s="2" t="str">
        <f t="shared" si="89"/>
        <v/>
      </c>
      <c r="AC393" s="2" t="str">
        <f t="shared" si="98"/>
        <v/>
      </c>
      <c r="AD393" s="37">
        <v>9.6139999999997805E-4</v>
      </c>
      <c r="AE393" s="1" t="str">
        <f t="shared" si="99"/>
        <v/>
      </c>
      <c r="AF393" s="1" t="str">
        <f t="shared" si="100"/>
        <v/>
      </c>
    </row>
    <row r="394" spans="2:32" ht="24.95" customHeight="1" x14ac:dyDescent="0.25">
      <c r="B394" s="10" t="str">
        <f>IF(cad_pro!C396="","",cad_pro!C396)</f>
        <v/>
      </c>
      <c r="C394" s="11" t="str">
        <f>IF(B394="","",IFERROR(SUM(cad_cf!$D$7:$D$26)/SUM(cad_pro!$D$9:$D$508),0))</f>
        <v/>
      </c>
      <c r="D394" s="11" t="str">
        <f>IF(B394="","",IFERROR(VLOOKUP(B394,cad_pro!$C$9:$E$508,3,FALSE),0))</f>
        <v/>
      </c>
      <c r="E394" s="11" t="str">
        <f t="shared" si="90"/>
        <v/>
      </c>
      <c r="F394" s="108"/>
      <c r="G394" s="11" t="str">
        <f t="shared" si="91"/>
        <v/>
      </c>
      <c r="H394" s="11" t="str">
        <f t="shared" si="92"/>
        <v/>
      </c>
      <c r="I394" s="11" t="str">
        <f t="shared" si="93"/>
        <v/>
      </c>
      <c r="J394" s="11" t="str">
        <f t="shared" si="94"/>
        <v/>
      </c>
      <c r="K394" s="11" t="str">
        <f t="shared" si="95"/>
        <v/>
      </c>
      <c r="L394" s="33" t="str">
        <f t="shared" si="96"/>
        <v/>
      </c>
      <c r="M394" s="2" t="str">
        <f t="shared" si="97"/>
        <v/>
      </c>
      <c r="N394" s="2" t="str">
        <f t="shared" si="89"/>
        <v/>
      </c>
      <c r="O394" s="2" t="str">
        <f t="shared" si="89"/>
        <v/>
      </c>
      <c r="P394" s="2" t="str">
        <f t="shared" si="89"/>
        <v/>
      </c>
      <c r="Q394" s="2" t="str">
        <f t="shared" si="89"/>
        <v/>
      </c>
      <c r="R394" s="2" t="str">
        <f t="shared" si="89"/>
        <v/>
      </c>
      <c r="S394" s="2" t="str">
        <f t="shared" si="89"/>
        <v/>
      </c>
      <c r="T394" s="2" t="str">
        <f t="shared" si="89"/>
        <v/>
      </c>
      <c r="U394" s="2" t="str">
        <f t="shared" si="89"/>
        <v/>
      </c>
      <c r="V394" s="2" t="str">
        <f t="shared" si="89"/>
        <v/>
      </c>
      <c r="W394" s="2" t="str">
        <f t="shared" si="89"/>
        <v/>
      </c>
      <c r="X394" s="2" t="str">
        <f t="shared" si="89"/>
        <v/>
      </c>
      <c r="Y394" s="2" t="str">
        <f t="shared" si="89"/>
        <v/>
      </c>
      <c r="Z394" s="2" t="str">
        <f t="shared" si="89"/>
        <v/>
      </c>
      <c r="AA394" s="2" t="str">
        <f t="shared" si="89"/>
        <v/>
      </c>
      <c r="AB394" s="2" t="str">
        <f t="shared" si="89"/>
        <v/>
      </c>
      <c r="AC394" s="2" t="str">
        <f t="shared" si="98"/>
        <v/>
      </c>
      <c r="AD394" s="37">
        <v>9.6129999999997799E-4</v>
      </c>
      <c r="AE394" s="1" t="str">
        <f t="shared" si="99"/>
        <v/>
      </c>
      <c r="AF394" s="1" t="str">
        <f t="shared" si="100"/>
        <v/>
      </c>
    </row>
    <row r="395" spans="2:32" ht="24.95" customHeight="1" x14ac:dyDescent="0.25">
      <c r="B395" s="10" t="str">
        <f>IF(cad_pro!C397="","",cad_pro!C397)</f>
        <v/>
      </c>
      <c r="C395" s="11" t="str">
        <f>IF(B395="","",IFERROR(SUM(cad_cf!$D$7:$D$26)/SUM(cad_pro!$D$9:$D$508),0))</f>
        <v/>
      </c>
      <c r="D395" s="11" t="str">
        <f>IF(B395="","",IFERROR(VLOOKUP(B395,cad_pro!$C$9:$E$508,3,FALSE),0))</f>
        <v/>
      </c>
      <c r="E395" s="11" t="str">
        <f t="shared" si="90"/>
        <v/>
      </c>
      <c r="F395" s="108"/>
      <c r="G395" s="11" t="str">
        <f t="shared" si="91"/>
        <v/>
      </c>
      <c r="H395" s="11" t="str">
        <f t="shared" si="92"/>
        <v/>
      </c>
      <c r="I395" s="11" t="str">
        <f t="shared" si="93"/>
        <v/>
      </c>
      <c r="J395" s="11" t="str">
        <f t="shared" si="94"/>
        <v/>
      </c>
      <c r="K395" s="11" t="str">
        <f t="shared" si="95"/>
        <v/>
      </c>
      <c r="L395" s="33" t="str">
        <f t="shared" si="96"/>
        <v/>
      </c>
      <c r="M395" s="2" t="str">
        <f t="shared" si="97"/>
        <v/>
      </c>
      <c r="N395" s="2" t="str">
        <f t="shared" si="89"/>
        <v/>
      </c>
      <c r="O395" s="2" t="str">
        <f t="shared" si="89"/>
        <v/>
      </c>
      <c r="P395" s="2" t="str">
        <f t="shared" si="89"/>
        <v/>
      </c>
      <c r="Q395" s="2" t="str">
        <f t="shared" si="89"/>
        <v/>
      </c>
      <c r="R395" s="2" t="str">
        <f t="shared" si="89"/>
        <v/>
      </c>
      <c r="S395" s="2" t="str">
        <f t="shared" si="89"/>
        <v/>
      </c>
      <c r="T395" s="2" t="str">
        <f t="shared" si="89"/>
        <v/>
      </c>
      <c r="U395" s="2" t="str">
        <f t="shared" si="89"/>
        <v/>
      </c>
      <c r="V395" s="2" t="str">
        <f t="shared" si="89"/>
        <v/>
      </c>
      <c r="W395" s="2" t="str">
        <f t="shared" si="89"/>
        <v/>
      </c>
      <c r="X395" s="2" t="str">
        <f t="shared" si="89"/>
        <v/>
      </c>
      <c r="Y395" s="2" t="str">
        <f t="shared" si="89"/>
        <v/>
      </c>
      <c r="Z395" s="2" t="str">
        <f t="shared" si="89"/>
        <v/>
      </c>
      <c r="AA395" s="2" t="str">
        <f t="shared" si="89"/>
        <v/>
      </c>
      <c r="AB395" s="2" t="str">
        <f t="shared" si="89"/>
        <v/>
      </c>
      <c r="AC395" s="2" t="str">
        <f t="shared" si="98"/>
        <v/>
      </c>
      <c r="AD395" s="37">
        <v>9.6119999999997804E-4</v>
      </c>
      <c r="AE395" s="1" t="str">
        <f t="shared" si="99"/>
        <v/>
      </c>
      <c r="AF395" s="1" t="str">
        <f t="shared" si="100"/>
        <v/>
      </c>
    </row>
    <row r="396" spans="2:32" ht="24.95" customHeight="1" x14ac:dyDescent="0.25">
      <c r="B396" s="10" t="str">
        <f>IF(cad_pro!C398="","",cad_pro!C398)</f>
        <v/>
      </c>
      <c r="C396" s="11" t="str">
        <f>IF(B396="","",IFERROR(SUM(cad_cf!$D$7:$D$26)/SUM(cad_pro!$D$9:$D$508),0))</f>
        <v/>
      </c>
      <c r="D396" s="11" t="str">
        <f>IF(B396="","",IFERROR(VLOOKUP(B396,cad_pro!$C$9:$E$508,3,FALSE),0))</f>
        <v/>
      </c>
      <c r="E396" s="11" t="str">
        <f t="shared" si="90"/>
        <v/>
      </c>
      <c r="F396" s="108"/>
      <c r="G396" s="11" t="str">
        <f t="shared" si="91"/>
        <v/>
      </c>
      <c r="H396" s="11" t="str">
        <f t="shared" si="92"/>
        <v/>
      </c>
      <c r="I396" s="11" t="str">
        <f t="shared" si="93"/>
        <v/>
      </c>
      <c r="J396" s="11" t="str">
        <f t="shared" si="94"/>
        <v/>
      </c>
      <c r="K396" s="11" t="str">
        <f t="shared" si="95"/>
        <v/>
      </c>
      <c r="L396" s="33" t="str">
        <f t="shared" si="96"/>
        <v/>
      </c>
      <c r="M396" s="2" t="str">
        <f t="shared" si="97"/>
        <v/>
      </c>
      <c r="N396" s="2" t="str">
        <f t="shared" ref="N396:AB412" si="101">IF($B396="","",IFERROR($G396*N$6,0))</f>
        <v/>
      </c>
      <c r="O396" s="2" t="str">
        <f t="shared" si="101"/>
        <v/>
      </c>
      <c r="P396" s="2" t="str">
        <f t="shared" si="101"/>
        <v/>
      </c>
      <c r="Q396" s="2" t="str">
        <f t="shared" si="101"/>
        <v/>
      </c>
      <c r="R396" s="2" t="str">
        <f t="shared" si="101"/>
        <v/>
      </c>
      <c r="S396" s="2" t="str">
        <f t="shared" si="101"/>
        <v/>
      </c>
      <c r="T396" s="2" t="str">
        <f t="shared" si="101"/>
        <v/>
      </c>
      <c r="U396" s="2" t="str">
        <f t="shared" si="101"/>
        <v/>
      </c>
      <c r="V396" s="2" t="str">
        <f t="shared" si="101"/>
        <v/>
      </c>
      <c r="W396" s="2" t="str">
        <f t="shared" si="101"/>
        <v/>
      </c>
      <c r="X396" s="2" t="str">
        <f t="shared" si="101"/>
        <v/>
      </c>
      <c r="Y396" s="2" t="str">
        <f t="shared" si="101"/>
        <v/>
      </c>
      <c r="Z396" s="2" t="str">
        <f t="shared" si="101"/>
        <v/>
      </c>
      <c r="AA396" s="2" t="str">
        <f t="shared" si="101"/>
        <v/>
      </c>
      <c r="AB396" s="2" t="str">
        <f t="shared" si="101"/>
        <v/>
      </c>
      <c r="AC396" s="2" t="str">
        <f t="shared" si="98"/>
        <v/>
      </c>
      <c r="AD396" s="37">
        <v>9.6109999999997799E-4</v>
      </c>
      <c r="AE396" s="1" t="str">
        <f t="shared" si="99"/>
        <v/>
      </c>
      <c r="AF396" s="1" t="str">
        <f t="shared" si="100"/>
        <v/>
      </c>
    </row>
    <row r="397" spans="2:32" ht="24.95" customHeight="1" x14ac:dyDescent="0.25">
      <c r="B397" s="10" t="str">
        <f>IF(cad_pro!C399="","",cad_pro!C399)</f>
        <v/>
      </c>
      <c r="C397" s="11" t="str">
        <f>IF(B397="","",IFERROR(SUM(cad_cf!$D$7:$D$26)/SUM(cad_pro!$D$9:$D$508),0))</f>
        <v/>
      </c>
      <c r="D397" s="11" t="str">
        <f>IF(B397="","",IFERROR(VLOOKUP(B397,cad_pro!$C$9:$E$508,3,FALSE),0))</f>
        <v/>
      </c>
      <c r="E397" s="11" t="str">
        <f t="shared" si="90"/>
        <v/>
      </c>
      <c r="F397" s="108"/>
      <c r="G397" s="11" t="str">
        <f t="shared" si="91"/>
        <v/>
      </c>
      <c r="H397" s="11" t="str">
        <f t="shared" si="92"/>
        <v/>
      </c>
      <c r="I397" s="11" t="str">
        <f t="shared" si="93"/>
        <v/>
      </c>
      <c r="J397" s="11" t="str">
        <f t="shared" si="94"/>
        <v/>
      </c>
      <c r="K397" s="11" t="str">
        <f t="shared" si="95"/>
        <v/>
      </c>
      <c r="L397" s="33" t="str">
        <f t="shared" si="96"/>
        <v/>
      </c>
      <c r="M397" s="2" t="str">
        <f t="shared" si="97"/>
        <v/>
      </c>
      <c r="N397" s="2" t="str">
        <f t="shared" si="101"/>
        <v/>
      </c>
      <c r="O397" s="2" t="str">
        <f t="shared" si="101"/>
        <v/>
      </c>
      <c r="P397" s="2" t="str">
        <f t="shared" si="101"/>
        <v/>
      </c>
      <c r="Q397" s="2" t="str">
        <f t="shared" si="101"/>
        <v/>
      </c>
      <c r="R397" s="2" t="str">
        <f t="shared" si="101"/>
        <v/>
      </c>
      <c r="S397" s="2" t="str">
        <f t="shared" si="101"/>
        <v/>
      </c>
      <c r="T397" s="2" t="str">
        <f t="shared" si="101"/>
        <v/>
      </c>
      <c r="U397" s="2" t="str">
        <f t="shared" si="101"/>
        <v/>
      </c>
      <c r="V397" s="2" t="str">
        <f t="shared" si="101"/>
        <v/>
      </c>
      <c r="W397" s="2" t="str">
        <f t="shared" si="101"/>
        <v/>
      </c>
      <c r="X397" s="2" t="str">
        <f t="shared" si="101"/>
        <v/>
      </c>
      <c r="Y397" s="2" t="str">
        <f t="shared" si="101"/>
        <v/>
      </c>
      <c r="Z397" s="2" t="str">
        <f t="shared" si="101"/>
        <v/>
      </c>
      <c r="AA397" s="2" t="str">
        <f t="shared" si="101"/>
        <v/>
      </c>
      <c r="AB397" s="2" t="str">
        <f t="shared" si="101"/>
        <v/>
      </c>
      <c r="AC397" s="2" t="str">
        <f t="shared" si="98"/>
        <v/>
      </c>
      <c r="AD397" s="37">
        <v>9.6099999999997804E-4</v>
      </c>
      <c r="AE397" s="1" t="str">
        <f t="shared" si="99"/>
        <v/>
      </c>
      <c r="AF397" s="1" t="str">
        <f t="shared" si="100"/>
        <v/>
      </c>
    </row>
    <row r="398" spans="2:32" ht="24.95" customHeight="1" x14ac:dyDescent="0.25">
      <c r="B398" s="10" t="str">
        <f>IF(cad_pro!C400="","",cad_pro!C400)</f>
        <v/>
      </c>
      <c r="C398" s="11" t="str">
        <f>IF(B398="","",IFERROR(SUM(cad_cf!$D$7:$D$26)/SUM(cad_pro!$D$9:$D$508),0))</f>
        <v/>
      </c>
      <c r="D398" s="11" t="str">
        <f>IF(B398="","",IFERROR(VLOOKUP(B398,cad_pro!$C$9:$E$508,3,FALSE),0))</f>
        <v/>
      </c>
      <c r="E398" s="11" t="str">
        <f t="shared" si="90"/>
        <v/>
      </c>
      <c r="F398" s="108"/>
      <c r="G398" s="11" t="str">
        <f t="shared" si="91"/>
        <v/>
      </c>
      <c r="H398" s="11" t="str">
        <f t="shared" si="92"/>
        <v/>
      </c>
      <c r="I398" s="11" t="str">
        <f t="shared" si="93"/>
        <v/>
      </c>
      <c r="J398" s="11" t="str">
        <f t="shared" si="94"/>
        <v/>
      </c>
      <c r="K398" s="11" t="str">
        <f t="shared" si="95"/>
        <v/>
      </c>
      <c r="L398" s="33" t="str">
        <f t="shared" si="96"/>
        <v/>
      </c>
      <c r="M398" s="2" t="str">
        <f t="shared" si="97"/>
        <v/>
      </c>
      <c r="N398" s="2" t="str">
        <f t="shared" si="101"/>
        <v/>
      </c>
      <c r="O398" s="2" t="str">
        <f t="shared" si="101"/>
        <v/>
      </c>
      <c r="P398" s="2" t="str">
        <f t="shared" si="101"/>
        <v/>
      </c>
      <c r="Q398" s="2" t="str">
        <f t="shared" si="101"/>
        <v/>
      </c>
      <c r="R398" s="2" t="str">
        <f t="shared" si="101"/>
        <v/>
      </c>
      <c r="S398" s="2" t="str">
        <f t="shared" si="101"/>
        <v/>
      </c>
      <c r="T398" s="2" t="str">
        <f t="shared" si="101"/>
        <v/>
      </c>
      <c r="U398" s="2" t="str">
        <f t="shared" si="101"/>
        <v/>
      </c>
      <c r="V398" s="2" t="str">
        <f t="shared" si="101"/>
        <v/>
      </c>
      <c r="W398" s="2" t="str">
        <f t="shared" si="101"/>
        <v/>
      </c>
      <c r="X398" s="2" t="str">
        <f t="shared" si="101"/>
        <v/>
      </c>
      <c r="Y398" s="2" t="str">
        <f t="shared" si="101"/>
        <v/>
      </c>
      <c r="Z398" s="2" t="str">
        <f t="shared" si="101"/>
        <v/>
      </c>
      <c r="AA398" s="2" t="str">
        <f t="shared" si="101"/>
        <v/>
      </c>
      <c r="AB398" s="2" t="str">
        <f t="shared" si="101"/>
        <v/>
      </c>
      <c r="AC398" s="2" t="str">
        <f t="shared" si="98"/>
        <v/>
      </c>
      <c r="AD398" s="37">
        <v>9.6089999999997798E-4</v>
      </c>
      <c r="AE398" s="1" t="str">
        <f t="shared" si="99"/>
        <v/>
      </c>
      <c r="AF398" s="1" t="str">
        <f t="shared" si="100"/>
        <v/>
      </c>
    </row>
    <row r="399" spans="2:32" ht="24.95" customHeight="1" x14ac:dyDescent="0.25">
      <c r="B399" s="10" t="str">
        <f>IF(cad_pro!C401="","",cad_pro!C401)</f>
        <v/>
      </c>
      <c r="C399" s="11" t="str">
        <f>IF(B399="","",IFERROR(SUM(cad_cf!$D$7:$D$26)/SUM(cad_pro!$D$9:$D$508),0))</f>
        <v/>
      </c>
      <c r="D399" s="11" t="str">
        <f>IF(B399="","",IFERROR(VLOOKUP(B399,cad_pro!$C$9:$E$508,3,FALSE),0))</f>
        <v/>
      </c>
      <c r="E399" s="11" t="str">
        <f t="shared" si="90"/>
        <v/>
      </c>
      <c r="F399" s="108"/>
      <c r="G399" s="11" t="str">
        <f t="shared" si="91"/>
        <v/>
      </c>
      <c r="H399" s="11" t="str">
        <f t="shared" si="92"/>
        <v/>
      </c>
      <c r="I399" s="11" t="str">
        <f t="shared" si="93"/>
        <v/>
      </c>
      <c r="J399" s="11" t="str">
        <f t="shared" si="94"/>
        <v/>
      </c>
      <c r="K399" s="11" t="str">
        <f t="shared" si="95"/>
        <v/>
      </c>
      <c r="L399" s="33" t="str">
        <f t="shared" si="96"/>
        <v/>
      </c>
      <c r="M399" s="2" t="str">
        <f t="shared" si="97"/>
        <v/>
      </c>
      <c r="N399" s="2" t="str">
        <f t="shared" si="101"/>
        <v/>
      </c>
      <c r="O399" s="2" t="str">
        <f t="shared" si="101"/>
        <v/>
      </c>
      <c r="P399" s="2" t="str">
        <f t="shared" si="101"/>
        <v/>
      </c>
      <c r="Q399" s="2" t="str">
        <f t="shared" si="101"/>
        <v/>
      </c>
      <c r="R399" s="2" t="str">
        <f t="shared" si="101"/>
        <v/>
      </c>
      <c r="S399" s="2" t="str">
        <f t="shared" si="101"/>
        <v/>
      </c>
      <c r="T399" s="2" t="str">
        <f t="shared" si="101"/>
        <v/>
      </c>
      <c r="U399" s="2" t="str">
        <f t="shared" si="101"/>
        <v/>
      </c>
      <c r="V399" s="2" t="str">
        <f t="shared" si="101"/>
        <v/>
      </c>
      <c r="W399" s="2" t="str">
        <f t="shared" si="101"/>
        <v/>
      </c>
      <c r="X399" s="2" t="str">
        <f t="shared" si="101"/>
        <v/>
      </c>
      <c r="Y399" s="2" t="str">
        <f t="shared" si="101"/>
        <v/>
      </c>
      <c r="Z399" s="2" t="str">
        <f t="shared" si="101"/>
        <v/>
      </c>
      <c r="AA399" s="2" t="str">
        <f t="shared" si="101"/>
        <v/>
      </c>
      <c r="AB399" s="2" t="str">
        <f t="shared" si="101"/>
        <v/>
      </c>
      <c r="AC399" s="2" t="str">
        <f t="shared" si="98"/>
        <v/>
      </c>
      <c r="AD399" s="37">
        <v>9.6079999999997803E-4</v>
      </c>
      <c r="AE399" s="1" t="str">
        <f t="shared" si="99"/>
        <v/>
      </c>
      <c r="AF399" s="1" t="str">
        <f t="shared" si="100"/>
        <v/>
      </c>
    </row>
    <row r="400" spans="2:32" ht="24.95" customHeight="1" x14ac:dyDescent="0.25">
      <c r="B400" s="10" t="str">
        <f>IF(cad_pro!C402="","",cad_pro!C402)</f>
        <v/>
      </c>
      <c r="C400" s="11" t="str">
        <f>IF(B400="","",IFERROR(SUM(cad_cf!$D$7:$D$26)/SUM(cad_pro!$D$9:$D$508),0))</f>
        <v/>
      </c>
      <c r="D400" s="11" t="str">
        <f>IF(B400="","",IFERROR(VLOOKUP(B400,cad_pro!$C$9:$E$508,3,FALSE),0))</f>
        <v/>
      </c>
      <c r="E400" s="11" t="str">
        <f t="shared" si="90"/>
        <v/>
      </c>
      <c r="F400" s="108"/>
      <c r="G400" s="11" t="str">
        <f t="shared" si="91"/>
        <v/>
      </c>
      <c r="H400" s="11" t="str">
        <f t="shared" si="92"/>
        <v/>
      </c>
      <c r="I400" s="11" t="str">
        <f t="shared" si="93"/>
        <v/>
      </c>
      <c r="J400" s="11" t="str">
        <f t="shared" si="94"/>
        <v/>
      </c>
      <c r="K400" s="11" t="str">
        <f t="shared" si="95"/>
        <v/>
      </c>
      <c r="L400" s="33" t="str">
        <f t="shared" si="96"/>
        <v/>
      </c>
      <c r="M400" s="2" t="str">
        <f t="shared" si="97"/>
        <v/>
      </c>
      <c r="N400" s="2" t="str">
        <f t="shared" si="101"/>
        <v/>
      </c>
      <c r="O400" s="2" t="str">
        <f t="shared" si="101"/>
        <v/>
      </c>
      <c r="P400" s="2" t="str">
        <f t="shared" si="101"/>
        <v/>
      </c>
      <c r="Q400" s="2" t="str">
        <f t="shared" si="101"/>
        <v/>
      </c>
      <c r="R400" s="2" t="str">
        <f t="shared" si="101"/>
        <v/>
      </c>
      <c r="S400" s="2" t="str">
        <f t="shared" si="101"/>
        <v/>
      </c>
      <c r="T400" s="2" t="str">
        <f t="shared" si="101"/>
        <v/>
      </c>
      <c r="U400" s="2" t="str">
        <f t="shared" si="101"/>
        <v/>
      </c>
      <c r="V400" s="2" t="str">
        <f t="shared" si="101"/>
        <v/>
      </c>
      <c r="W400" s="2" t="str">
        <f t="shared" si="101"/>
        <v/>
      </c>
      <c r="X400" s="2" t="str">
        <f t="shared" si="101"/>
        <v/>
      </c>
      <c r="Y400" s="2" t="str">
        <f t="shared" si="101"/>
        <v/>
      </c>
      <c r="Z400" s="2" t="str">
        <f t="shared" si="101"/>
        <v/>
      </c>
      <c r="AA400" s="2" t="str">
        <f t="shared" si="101"/>
        <v/>
      </c>
      <c r="AB400" s="2" t="str">
        <f t="shared" si="101"/>
        <v/>
      </c>
      <c r="AC400" s="2" t="str">
        <f t="shared" si="98"/>
        <v/>
      </c>
      <c r="AD400" s="37">
        <v>9.6069999999997798E-4</v>
      </c>
      <c r="AE400" s="1" t="str">
        <f t="shared" si="99"/>
        <v/>
      </c>
      <c r="AF400" s="1" t="str">
        <f t="shared" si="100"/>
        <v/>
      </c>
    </row>
    <row r="401" spans="2:32" ht="24.95" customHeight="1" x14ac:dyDescent="0.25">
      <c r="B401" s="10" t="str">
        <f>IF(cad_pro!C403="","",cad_pro!C403)</f>
        <v/>
      </c>
      <c r="C401" s="11" t="str">
        <f>IF(B401="","",IFERROR(SUM(cad_cf!$D$7:$D$26)/SUM(cad_pro!$D$9:$D$508),0))</f>
        <v/>
      </c>
      <c r="D401" s="11" t="str">
        <f>IF(B401="","",IFERROR(VLOOKUP(B401,cad_pro!$C$9:$E$508,3,FALSE),0))</f>
        <v/>
      </c>
      <c r="E401" s="11" t="str">
        <f t="shared" si="90"/>
        <v/>
      </c>
      <c r="F401" s="108"/>
      <c r="G401" s="11" t="str">
        <f t="shared" si="91"/>
        <v/>
      </c>
      <c r="H401" s="11" t="str">
        <f t="shared" si="92"/>
        <v/>
      </c>
      <c r="I401" s="11" t="str">
        <f t="shared" si="93"/>
        <v/>
      </c>
      <c r="J401" s="11" t="str">
        <f t="shared" si="94"/>
        <v/>
      </c>
      <c r="K401" s="11" t="str">
        <f t="shared" si="95"/>
        <v/>
      </c>
      <c r="L401" s="33" t="str">
        <f t="shared" si="96"/>
        <v/>
      </c>
      <c r="M401" s="2" t="str">
        <f t="shared" si="97"/>
        <v/>
      </c>
      <c r="N401" s="2" t="str">
        <f t="shared" si="101"/>
        <v/>
      </c>
      <c r="O401" s="2" t="str">
        <f t="shared" si="101"/>
        <v/>
      </c>
      <c r="P401" s="2" t="str">
        <f t="shared" si="101"/>
        <v/>
      </c>
      <c r="Q401" s="2" t="str">
        <f t="shared" si="101"/>
        <v/>
      </c>
      <c r="R401" s="2" t="str">
        <f t="shared" si="101"/>
        <v/>
      </c>
      <c r="S401" s="2" t="str">
        <f t="shared" si="101"/>
        <v/>
      </c>
      <c r="T401" s="2" t="str">
        <f t="shared" si="101"/>
        <v/>
      </c>
      <c r="U401" s="2" t="str">
        <f t="shared" si="101"/>
        <v/>
      </c>
      <c r="V401" s="2" t="str">
        <f t="shared" si="101"/>
        <v/>
      </c>
      <c r="W401" s="2" t="str">
        <f t="shared" si="101"/>
        <v/>
      </c>
      <c r="X401" s="2" t="str">
        <f t="shared" si="101"/>
        <v/>
      </c>
      <c r="Y401" s="2" t="str">
        <f t="shared" si="101"/>
        <v/>
      </c>
      <c r="Z401" s="2" t="str">
        <f t="shared" si="101"/>
        <v/>
      </c>
      <c r="AA401" s="2" t="str">
        <f t="shared" si="101"/>
        <v/>
      </c>
      <c r="AB401" s="2" t="str">
        <f t="shared" si="101"/>
        <v/>
      </c>
      <c r="AC401" s="2" t="str">
        <f t="shared" si="98"/>
        <v/>
      </c>
      <c r="AD401" s="37">
        <v>9.6059999999997803E-4</v>
      </c>
      <c r="AE401" s="1" t="str">
        <f t="shared" si="99"/>
        <v/>
      </c>
      <c r="AF401" s="1" t="str">
        <f t="shared" si="100"/>
        <v/>
      </c>
    </row>
    <row r="402" spans="2:32" ht="24.95" customHeight="1" x14ac:dyDescent="0.25">
      <c r="B402" s="10" t="str">
        <f>IF(cad_pro!C404="","",cad_pro!C404)</f>
        <v/>
      </c>
      <c r="C402" s="11" t="str">
        <f>IF(B402="","",IFERROR(SUM(cad_cf!$D$7:$D$26)/SUM(cad_pro!$D$9:$D$508),0))</f>
        <v/>
      </c>
      <c r="D402" s="11" t="str">
        <f>IF(B402="","",IFERROR(VLOOKUP(B402,cad_pro!$C$9:$E$508,3,FALSE),0))</f>
        <v/>
      </c>
      <c r="E402" s="11" t="str">
        <f t="shared" si="90"/>
        <v/>
      </c>
      <c r="F402" s="108"/>
      <c r="G402" s="11" t="str">
        <f t="shared" si="91"/>
        <v/>
      </c>
      <c r="H402" s="11" t="str">
        <f t="shared" si="92"/>
        <v/>
      </c>
      <c r="I402" s="11" t="str">
        <f t="shared" si="93"/>
        <v/>
      </c>
      <c r="J402" s="11" t="str">
        <f t="shared" si="94"/>
        <v/>
      </c>
      <c r="K402" s="11" t="str">
        <f t="shared" si="95"/>
        <v/>
      </c>
      <c r="L402" s="33" t="str">
        <f t="shared" si="96"/>
        <v/>
      </c>
      <c r="M402" s="2" t="str">
        <f t="shared" si="97"/>
        <v/>
      </c>
      <c r="N402" s="2" t="str">
        <f t="shared" si="101"/>
        <v/>
      </c>
      <c r="O402" s="2" t="str">
        <f t="shared" si="101"/>
        <v/>
      </c>
      <c r="P402" s="2" t="str">
        <f t="shared" si="101"/>
        <v/>
      </c>
      <c r="Q402" s="2" t="str">
        <f t="shared" si="101"/>
        <v/>
      </c>
      <c r="R402" s="2" t="str">
        <f t="shared" si="101"/>
        <v/>
      </c>
      <c r="S402" s="2" t="str">
        <f t="shared" si="101"/>
        <v/>
      </c>
      <c r="T402" s="2" t="str">
        <f t="shared" si="101"/>
        <v/>
      </c>
      <c r="U402" s="2" t="str">
        <f t="shared" si="101"/>
        <v/>
      </c>
      <c r="V402" s="2" t="str">
        <f t="shared" si="101"/>
        <v/>
      </c>
      <c r="W402" s="2" t="str">
        <f t="shared" si="101"/>
        <v/>
      </c>
      <c r="X402" s="2" t="str">
        <f t="shared" si="101"/>
        <v/>
      </c>
      <c r="Y402" s="2" t="str">
        <f t="shared" si="101"/>
        <v/>
      </c>
      <c r="Z402" s="2" t="str">
        <f t="shared" si="101"/>
        <v/>
      </c>
      <c r="AA402" s="2" t="str">
        <f t="shared" si="101"/>
        <v/>
      </c>
      <c r="AB402" s="2" t="str">
        <f t="shared" si="101"/>
        <v/>
      </c>
      <c r="AC402" s="2" t="str">
        <f t="shared" si="98"/>
        <v/>
      </c>
      <c r="AD402" s="37">
        <v>9.6049999999997797E-4</v>
      </c>
      <c r="AE402" s="1" t="str">
        <f t="shared" si="99"/>
        <v/>
      </c>
      <c r="AF402" s="1" t="str">
        <f t="shared" si="100"/>
        <v/>
      </c>
    </row>
    <row r="403" spans="2:32" ht="24.95" customHeight="1" x14ac:dyDescent="0.25">
      <c r="B403" s="10" t="str">
        <f>IF(cad_pro!C405="","",cad_pro!C405)</f>
        <v/>
      </c>
      <c r="C403" s="11" t="str">
        <f>IF(B403="","",IFERROR(SUM(cad_cf!$D$7:$D$26)/SUM(cad_pro!$D$9:$D$508),0))</f>
        <v/>
      </c>
      <c r="D403" s="11" t="str">
        <f>IF(B403="","",IFERROR(VLOOKUP(B403,cad_pro!$C$9:$E$508,3,FALSE),0))</f>
        <v/>
      </c>
      <c r="E403" s="11" t="str">
        <f t="shared" si="90"/>
        <v/>
      </c>
      <c r="F403" s="108"/>
      <c r="G403" s="11" t="str">
        <f t="shared" si="91"/>
        <v/>
      </c>
      <c r="H403" s="11" t="str">
        <f t="shared" si="92"/>
        <v/>
      </c>
      <c r="I403" s="11" t="str">
        <f t="shared" si="93"/>
        <v/>
      </c>
      <c r="J403" s="11" t="str">
        <f t="shared" si="94"/>
        <v/>
      </c>
      <c r="K403" s="11" t="str">
        <f t="shared" si="95"/>
        <v/>
      </c>
      <c r="L403" s="33" t="str">
        <f t="shared" si="96"/>
        <v/>
      </c>
      <c r="M403" s="2" t="str">
        <f t="shared" si="97"/>
        <v/>
      </c>
      <c r="N403" s="2" t="str">
        <f t="shared" si="101"/>
        <v/>
      </c>
      <c r="O403" s="2" t="str">
        <f t="shared" si="101"/>
        <v/>
      </c>
      <c r="P403" s="2" t="str">
        <f t="shared" si="101"/>
        <v/>
      </c>
      <c r="Q403" s="2" t="str">
        <f t="shared" si="101"/>
        <v/>
      </c>
      <c r="R403" s="2" t="str">
        <f t="shared" si="101"/>
        <v/>
      </c>
      <c r="S403" s="2" t="str">
        <f t="shared" si="101"/>
        <v/>
      </c>
      <c r="T403" s="2" t="str">
        <f t="shared" si="101"/>
        <v/>
      </c>
      <c r="U403" s="2" t="str">
        <f t="shared" si="101"/>
        <v/>
      </c>
      <c r="V403" s="2" t="str">
        <f t="shared" si="101"/>
        <v/>
      </c>
      <c r="W403" s="2" t="str">
        <f t="shared" si="101"/>
        <v/>
      </c>
      <c r="X403" s="2" t="str">
        <f t="shared" si="101"/>
        <v/>
      </c>
      <c r="Y403" s="2" t="str">
        <f t="shared" si="101"/>
        <v/>
      </c>
      <c r="Z403" s="2" t="str">
        <f t="shared" si="101"/>
        <v/>
      </c>
      <c r="AA403" s="2" t="str">
        <f t="shared" si="101"/>
        <v/>
      </c>
      <c r="AB403" s="2" t="str">
        <f t="shared" si="101"/>
        <v/>
      </c>
      <c r="AC403" s="2" t="str">
        <f t="shared" si="98"/>
        <v/>
      </c>
      <c r="AD403" s="37">
        <v>9.6039999999997802E-4</v>
      </c>
      <c r="AE403" s="1" t="str">
        <f t="shared" si="99"/>
        <v/>
      </c>
      <c r="AF403" s="1" t="str">
        <f t="shared" si="100"/>
        <v/>
      </c>
    </row>
    <row r="404" spans="2:32" ht="24.95" customHeight="1" x14ac:dyDescent="0.25">
      <c r="B404" s="10" t="str">
        <f>IF(cad_pro!C406="","",cad_pro!C406)</f>
        <v/>
      </c>
      <c r="C404" s="11" t="str">
        <f>IF(B404="","",IFERROR(SUM(cad_cf!$D$7:$D$26)/SUM(cad_pro!$D$9:$D$508),0))</f>
        <v/>
      </c>
      <c r="D404" s="11" t="str">
        <f>IF(B404="","",IFERROR(VLOOKUP(B404,cad_pro!$C$9:$E$508,3,FALSE),0))</f>
        <v/>
      </c>
      <c r="E404" s="11" t="str">
        <f t="shared" si="90"/>
        <v/>
      </c>
      <c r="F404" s="108"/>
      <c r="G404" s="11" t="str">
        <f t="shared" si="91"/>
        <v/>
      </c>
      <c r="H404" s="11" t="str">
        <f t="shared" si="92"/>
        <v/>
      </c>
      <c r="I404" s="11" t="str">
        <f t="shared" si="93"/>
        <v/>
      </c>
      <c r="J404" s="11" t="str">
        <f t="shared" si="94"/>
        <v/>
      </c>
      <c r="K404" s="11" t="str">
        <f t="shared" si="95"/>
        <v/>
      </c>
      <c r="L404" s="33" t="str">
        <f t="shared" si="96"/>
        <v/>
      </c>
      <c r="M404" s="2" t="str">
        <f t="shared" si="97"/>
        <v/>
      </c>
      <c r="N404" s="2" t="str">
        <f t="shared" si="101"/>
        <v/>
      </c>
      <c r="O404" s="2" t="str">
        <f t="shared" si="101"/>
        <v/>
      </c>
      <c r="P404" s="2" t="str">
        <f t="shared" si="101"/>
        <v/>
      </c>
      <c r="Q404" s="2" t="str">
        <f t="shared" si="101"/>
        <v/>
      </c>
      <c r="R404" s="2" t="str">
        <f t="shared" si="101"/>
        <v/>
      </c>
      <c r="S404" s="2" t="str">
        <f t="shared" si="101"/>
        <v/>
      </c>
      <c r="T404" s="2" t="str">
        <f t="shared" si="101"/>
        <v/>
      </c>
      <c r="U404" s="2" t="str">
        <f t="shared" si="101"/>
        <v/>
      </c>
      <c r="V404" s="2" t="str">
        <f t="shared" si="101"/>
        <v/>
      </c>
      <c r="W404" s="2" t="str">
        <f t="shared" si="101"/>
        <v/>
      </c>
      <c r="X404" s="2" t="str">
        <f t="shared" si="101"/>
        <v/>
      </c>
      <c r="Y404" s="2" t="str">
        <f t="shared" si="101"/>
        <v/>
      </c>
      <c r="Z404" s="2" t="str">
        <f t="shared" si="101"/>
        <v/>
      </c>
      <c r="AA404" s="2" t="str">
        <f t="shared" si="101"/>
        <v/>
      </c>
      <c r="AB404" s="2" t="str">
        <f t="shared" si="101"/>
        <v/>
      </c>
      <c r="AC404" s="2" t="str">
        <f t="shared" si="98"/>
        <v/>
      </c>
      <c r="AD404" s="37">
        <v>9.6029999999997797E-4</v>
      </c>
      <c r="AE404" s="1" t="str">
        <f t="shared" si="99"/>
        <v/>
      </c>
      <c r="AF404" s="1" t="str">
        <f t="shared" si="100"/>
        <v/>
      </c>
    </row>
    <row r="405" spans="2:32" ht="24.95" customHeight="1" x14ac:dyDescent="0.25">
      <c r="B405" s="10" t="str">
        <f>IF(cad_pro!C407="","",cad_pro!C407)</f>
        <v/>
      </c>
      <c r="C405" s="11" t="str">
        <f>IF(B405="","",IFERROR(SUM(cad_cf!$D$7:$D$26)/SUM(cad_pro!$D$9:$D$508),0))</f>
        <v/>
      </c>
      <c r="D405" s="11" t="str">
        <f>IF(B405="","",IFERROR(VLOOKUP(B405,cad_pro!$C$9:$E$508,3,FALSE),0))</f>
        <v/>
      </c>
      <c r="E405" s="11" t="str">
        <f t="shared" si="90"/>
        <v/>
      </c>
      <c r="F405" s="108"/>
      <c r="G405" s="11" t="str">
        <f t="shared" si="91"/>
        <v/>
      </c>
      <c r="H405" s="11" t="str">
        <f t="shared" si="92"/>
        <v/>
      </c>
      <c r="I405" s="11" t="str">
        <f t="shared" si="93"/>
        <v/>
      </c>
      <c r="J405" s="11" t="str">
        <f t="shared" si="94"/>
        <v/>
      </c>
      <c r="K405" s="11" t="str">
        <f t="shared" si="95"/>
        <v/>
      </c>
      <c r="L405" s="33" t="str">
        <f t="shared" si="96"/>
        <v/>
      </c>
      <c r="M405" s="2" t="str">
        <f t="shared" si="97"/>
        <v/>
      </c>
      <c r="N405" s="2" t="str">
        <f t="shared" si="101"/>
        <v/>
      </c>
      <c r="O405" s="2" t="str">
        <f t="shared" si="101"/>
        <v/>
      </c>
      <c r="P405" s="2" t="str">
        <f t="shared" si="101"/>
        <v/>
      </c>
      <c r="Q405" s="2" t="str">
        <f t="shared" si="101"/>
        <v/>
      </c>
      <c r="R405" s="2" t="str">
        <f t="shared" si="101"/>
        <v/>
      </c>
      <c r="S405" s="2" t="str">
        <f t="shared" si="101"/>
        <v/>
      </c>
      <c r="T405" s="2" t="str">
        <f t="shared" si="101"/>
        <v/>
      </c>
      <c r="U405" s="2" t="str">
        <f t="shared" si="101"/>
        <v/>
      </c>
      <c r="V405" s="2" t="str">
        <f t="shared" si="101"/>
        <v/>
      </c>
      <c r="W405" s="2" t="str">
        <f t="shared" si="101"/>
        <v/>
      </c>
      <c r="X405" s="2" t="str">
        <f t="shared" si="101"/>
        <v/>
      </c>
      <c r="Y405" s="2" t="str">
        <f t="shared" si="101"/>
        <v/>
      </c>
      <c r="Z405" s="2" t="str">
        <f t="shared" si="101"/>
        <v/>
      </c>
      <c r="AA405" s="2" t="str">
        <f t="shared" si="101"/>
        <v/>
      </c>
      <c r="AB405" s="2" t="str">
        <f t="shared" si="101"/>
        <v/>
      </c>
      <c r="AC405" s="2" t="str">
        <f t="shared" si="98"/>
        <v/>
      </c>
      <c r="AD405" s="37">
        <v>9.6019999999997704E-4</v>
      </c>
      <c r="AE405" s="1" t="str">
        <f t="shared" si="99"/>
        <v/>
      </c>
      <c r="AF405" s="1" t="str">
        <f t="shared" si="100"/>
        <v/>
      </c>
    </row>
    <row r="406" spans="2:32" ht="24.95" customHeight="1" x14ac:dyDescent="0.25">
      <c r="B406" s="10" t="str">
        <f>IF(cad_pro!C408="","",cad_pro!C408)</f>
        <v/>
      </c>
      <c r="C406" s="11" t="str">
        <f>IF(B406="","",IFERROR(SUM(cad_cf!$D$7:$D$26)/SUM(cad_pro!$D$9:$D$508),0))</f>
        <v/>
      </c>
      <c r="D406" s="11" t="str">
        <f>IF(B406="","",IFERROR(VLOOKUP(B406,cad_pro!$C$9:$E$508,3,FALSE),0))</f>
        <v/>
      </c>
      <c r="E406" s="11" t="str">
        <f t="shared" si="90"/>
        <v/>
      </c>
      <c r="F406" s="108"/>
      <c r="G406" s="11" t="str">
        <f t="shared" si="91"/>
        <v/>
      </c>
      <c r="H406" s="11" t="str">
        <f t="shared" si="92"/>
        <v/>
      </c>
      <c r="I406" s="11" t="str">
        <f t="shared" si="93"/>
        <v/>
      </c>
      <c r="J406" s="11" t="str">
        <f t="shared" si="94"/>
        <v/>
      </c>
      <c r="K406" s="11" t="str">
        <f t="shared" si="95"/>
        <v/>
      </c>
      <c r="L406" s="33" t="str">
        <f t="shared" si="96"/>
        <v/>
      </c>
      <c r="M406" s="2" t="str">
        <f t="shared" si="97"/>
        <v/>
      </c>
      <c r="N406" s="2" t="str">
        <f t="shared" si="101"/>
        <v/>
      </c>
      <c r="O406" s="2" t="str">
        <f t="shared" si="101"/>
        <v/>
      </c>
      <c r="P406" s="2" t="str">
        <f t="shared" si="101"/>
        <v/>
      </c>
      <c r="Q406" s="2" t="str">
        <f t="shared" si="101"/>
        <v/>
      </c>
      <c r="R406" s="2" t="str">
        <f t="shared" si="101"/>
        <v/>
      </c>
      <c r="S406" s="2" t="str">
        <f t="shared" si="101"/>
        <v/>
      </c>
      <c r="T406" s="2" t="str">
        <f t="shared" si="101"/>
        <v/>
      </c>
      <c r="U406" s="2" t="str">
        <f t="shared" si="101"/>
        <v/>
      </c>
      <c r="V406" s="2" t="str">
        <f t="shared" si="101"/>
        <v/>
      </c>
      <c r="W406" s="2" t="str">
        <f t="shared" si="101"/>
        <v/>
      </c>
      <c r="X406" s="2" t="str">
        <f t="shared" si="101"/>
        <v/>
      </c>
      <c r="Y406" s="2" t="str">
        <f t="shared" si="101"/>
        <v/>
      </c>
      <c r="Z406" s="2" t="str">
        <f t="shared" si="101"/>
        <v/>
      </c>
      <c r="AA406" s="2" t="str">
        <f t="shared" si="101"/>
        <v/>
      </c>
      <c r="AB406" s="2" t="str">
        <f t="shared" si="101"/>
        <v/>
      </c>
      <c r="AC406" s="2" t="str">
        <f t="shared" si="98"/>
        <v/>
      </c>
      <c r="AD406" s="37">
        <v>9.6009999999997699E-4</v>
      </c>
      <c r="AE406" s="1" t="str">
        <f t="shared" si="99"/>
        <v/>
      </c>
      <c r="AF406" s="1" t="str">
        <f t="shared" si="100"/>
        <v/>
      </c>
    </row>
    <row r="407" spans="2:32" ht="24.95" customHeight="1" x14ac:dyDescent="0.25">
      <c r="B407" s="10" t="str">
        <f>IF(cad_pro!C409="","",cad_pro!C409)</f>
        <v/>
      </c>
      <c r="C407" s="11" t="str">
        <f>IF(B407="","",IFERROR(SUM(cad_cf!$D$7:$D$26)/SUM(cad_pro!$D$9:$D$508),0))</f>
        <v/>
      </c>
      <c r="D407" s="11" t="str">
        <f>IF(B407="","",IFERROR(VLOOKUP(B407,cad_pro!$C$9:$E$508,3,FALSE),0))</f>
        <v/>
      </c>
      <c r="E407" s="11" t="str">
        <f t="shared" si="90"/>
        <v/>
      </c>
      <c r="F407" s="108"/>
      <c r="G407" s="11" t="str">
        <f t="shared" si="91"/>
        <v/>
      </c>
      <c r="H407" s="11" t="str">
        <f t="shared" si="92"/>
        <v/>
      </c>
      <c r="I407" s="11" t="str">
        <f t="shared" si="93"/>
        <v/>
      </c>
      <c r="J407" s="11" t="str">
        <f t="shared" si="94"/>
        <v/>
      </c>
      <c r="K407" s="11" t="str">
        <f t="shared" si="95"/>
        <v/>
      </c>
      <c r="L407" s="33" t="str">
        <f t="shared" si="96"/>
        <v/>
      </c>
      <c r="M407" s="2" t="str">
        <f t="shared" si="97"/>
        <v/>
      </c>
      <c r="N407" s="2" t="str">
        <f t="shared" si="101"/>
        <v/>
      </c>
      <c r="O407" s="2" t="str">
        <f t="shared" si="101"/>
        <v/>
      </c>
      <c r="P407" s="2" t="str">
        <f t="shared" si="101"/>
        <v/>
      </c>
      <c r="Q407" s="2" t="str">
        <f t="shared" si="101"/>
        <v/>
      </c>
      <c r="R407" s="2" t="str">
        <f t="shared" si="101"/>
        <v/>
      </c>
      <c r="S407" s="2" t="str">
        <f t="shared" si="101"/>
        <v/>
      </c>
      <c r="T407" s="2" t="str">
        <f t="shared" si="101"/>
        <v/>
      </c>
      <c r="U407" s="2" t="str">
        <f t="shared" si="101"/>
        <v/>
      </c>
      <c r="V407" s="2" t="str">
        <f t="shared" si="101"/>
        <v/>
      </c>
      <c r="W407" s="2" t="str">
        <f t="shared" si="101"/>
        <v/>
      </c>
      <c r="X407" s="2" t="str">
        <f t="shared" si="101"/>
        <v/>
      </c>
      <c r="Y407" s="2" t="str">
        <f t="shared" si="101"/>
        <v/>
      </c>
      <c r="Z407" s="2" t="str">
        <f t="shared" si="101"/>
        <v/>
      </c>
      <c r="AA407" s="2" t="str">
        <f t="shared" si="101"/>
        <v/>
      </c>
      <c r="AB407" s="2" t="str">
        <f t="shared" si="101"/>
        <v/>
      </c>
      <c r="AC407" s="2" t="str">
        <f t="shared" si="98"/>
        <v/>
      </c>
      <c r="AD407" s="37">
        <v>9.5999999999997704E-4</v>
      </c>
      <c r="AE407" s="1" t="str">
        <f t="shared" si="99"/>
        <v/>
      </c>
      <c r="AF407" s="1" t="str">
        <f t="shared" si="100"/>
        <v/>
      </c>
    </row>
    <row r="408" spans="2:32" ht="24.95" customHeight="1" x14ac:dyDescent="0.25">
      <c r="B408" s="10" t="str">
        <f>IF(cad_pro!C410="","",cad_pro!C410)</f>
        <v/>
      </c>
      <c r="C408" s="11" t="str">
        <f>IF(B408="","",IFERROR(SUM(cad_cf!$D$7:$D$26)/SUM(cad_pro!$D$9:$D$508),0))</f>
        <v/>
      </c>
      <c r="D408" s="11" t="str">
        <f>IF(B408="","",IFERROR(VLOOKUP(B408,cad_pro!$C$9:$E$508,3,FALSE),0))</f>
        <v/>
      </c>
      <c r="E408" s="11" t="str">
        <f t="shared" si="90"/>
        <v/>
      </c>
      <c r="F408" s="108"/>
      <c r="G408" s="11" t="str">
        <f t="shared" si="91"/>
        <v/>
      </c>
      <c r="H408" s="11" t="str">
        <f t="shared" si="92"/>
        <v/>
      </c>
      <c r="I408" s="11" t="str">
        <f t="shared" si="93"/>
        <v/>
      </c>
      <c r="J408" s="11" t="str">
        <f t="shared" si="94"/>
        <v/>
      </c>
      <c r="K408" s="11" t="str">
        <f t="shared" si="95"/>
        <v/>
      </c>
      <c r="L408" s="33" t="str">
        <f t="shared" si="96"/>
        <v/>
      </c>
      <c r="M408" s="2" t="str">
        <f t="shared" si="97"/>
        <v/>
      </c>
      <c r="N408" s="2" t="str">
        <f t="shared" si="101"/>
        <v/>
      </c>
      <c r="O408" s="2" t="str">
        <f t="shared" si="101"/>
        <v/>
      </c>
      <c r="P408" s="2" t="str">
        <f t="shared" si="101"/>
        <v/>
      </c>
      <c r="Q408" s="2" t="str">
        <f t="shared" si="101"/>
        <v/>
      </c>
      <c r="R408" s="2" t="str">
        <f t="shared" si="101"/>
        <v/>
      </c>
      <c r="S408" s="2" t="str">
        <f t="shared" si="101"/>
        <v/>
      </c>
      <c r="T408" s="2" t="str">
        <f t="shared" si="101"/>
        <v/>
      </c>
      <c r="U408" s="2" t="str">
        <f t="shared" si="101"/>
        <v/>
      </c>
      <c r="V408" s="2" t="str">
        <f t="shared" si="101"/>
        <v/>
      </c>
      <c r="W408" s="2" t="str">
        <f t="shared" si="101"/>
        <v/>
      </c>
      <c r="X408" s="2" t="str">
        <f t="shared" si="101"/>
        <v/>
      </c>
      <c r="Y408" s="2" t="str">
        <f t="shared" si="101"/>
        <v/>
      </c>
      <c r="Z408" s="2" t="str">
        <f t="shared" si="101"/>
        <v/>
      </c>
      <c r="AA408" s="2" t="str">
        <f t="shared" si="101"/>
        <v/>
      </c>
      <c r="AB408" s="2" t="str">
        <f t="shared" si="101"/>
        <v/>
      </c>
      <c r="AC408" s="2" t="str">
        <f t="shared" si="98"/>
        <v/>
      </c>
      <c r="AD408" s="37">
        <v>9.5989999999997698E-4</v>
      </c>
      <c r="AE408" s="1" t="str">
        <f t="shared" si="99"/>
        <v/>
      </c>
      <c r="AF408" s="1" t="str">
        <f t="shared" si="100"/>
        <v/>
      </c>
    </row>
    <row r="409" spans="2:32" ht="24.95" customHeight="1" x14ac:dyDescent="0.25">
      <c r="B409" s="10" t="str">
        <f>IF(cad_pro!C411="","",cad_pro!C411)</f>
        <v/>
      </c>
      <c r="C409" s="11" t="str">
        <f>IF(B409="","",IFERROR(SUM(cad_cf!$D$7:$D$26)/SUM(cad_pro!$D$9:$D$508),0))</f>
        <v/>
      </c>
      <c r="D409" s="11" t="str">
        <f>IF(B409="","",IFERROR(VLOOKUP(B409,cad_pro!$C$9:$E$508,3,FALSE),0))</f>
        <v/>
      </c>
      <c r="E409" s="11" t="str">
        <f t="shared" si="90"/>
        <v/>
      </c>
      <c r="F409" s="108"/>
      <c r="G409" s="11" t="str">
        <f t="shared" si="91"/>
        <v/>
      </c>
      <c r="H409" s="11" t="str">
        <f t="shared" si="92"/>
        <v/>
      </c>
      <c r="I409" s="11" t="str">
        <f t="shared" si="93"/>
        <v/>
      </c>
      <c r="J409" s="11" t="str">
        <f t="shared" si="94"/>
        <v/>
      </c>
      <c r="K409" s="11" t="str">
        <f t="shared" si="95"/>
        <v/>
      </c>
      <c r="L409" s="33" t="str">
        <f t="shared" si="96"/>
        <v/>
      </c>
      <c r="M409" s="2" t="str">
        <f t="shared" si="97"/>
        <v/>
      </c>
      <c r="N409" s="2" t="str">
        <f t="shared" si="101"/>
        <v/>
      </c>
      <c r="O409" s="2" t="str">
        <f t="shared" si="101"/>
        <v/>
      </c>
      <c r="P409" s="2" t="str">
        <f t="shared" si="101"/>
        <v/>
      </c>
      <c r="Q409" s="2" t="str">
        <f t="shared" si="101"/>
        <v/>
      </c>
      <c r="R409" s="2" t="str">
        <f t="shared" si="101"/>
        <v/>
      </c>
      <c r="S409" s="2" t="str">
        <f t="shared" si="101"/>
        <v/>
      </c>
      <c r="T409" s="2" t="str">
        <f t="shared" si="101"/>
        <v/>
      </c>
      <c r="U409" s="2" t="str">
        <f t="shared" si="101"/>
        <v/>
      </c>
      <c r="V409" s="2" t="str">
        <f t="shared" si="101"/>
        <v/>
      </c>
      <c r="W409" s="2" t="str">
        <f t="shared" si="101"/>
        <v/>
      </c>
      <c r="X409" s="2" t="str">
        <f t="shared" si="101"/>
        <v/>
      </c>
      <c r="Y409" s="2" t="str">
        <f t="shared" si="101"/>
        <v/>
      </c>
      <c r="Z409" s="2" t="str">
        <f t="shared" si="101"/>
        <v/>
      </c>
      <c r="AA409" s="2" t="str">
        <f t="shared" si="101"/>
        <v/>
      </c>
      <c r="AB409" s="2" t="str">
        <f t="shared" si="101"/>
        <v/>
      </c>
      <c r="AC409" s="2" t="str">
        <f t="shared" si="98"/>
        <v/>
      </c>
      <c r="AD409" s="37">
        <v>9.5979999999997703E-4</v>
      </c>
      <c r="AE409" s="1" t="str">
        <f t="shared" si="99"/>
        <v/>
      </c>
      <c r="AF409" s="1" t="str">
        <f t="shared" si="100"/>
        <v/>
      </c>
    </row>
    <row r="410" spans="2:32" ht="24.95" customHeight="1" x14ac:dyDescent="0.25">
      <c r="B410" s="10" t="str">
        <f>IF(cad_pro!C412="","",cad_pro!C412)</f>
        <v/>
      </c>
      <c r="C410" s="11" t="str">
        <f>IF(B410="","",IFERROR(SUM(cad_cf!$D$7:$D$26)/SUM(cad_pro!$D$9:$D$508),0))</f>
        <v/>
      </c>
      <c r="D410" s="11" t="str">
        <f>IF(B410="","",IFERROR(VLOOKUP(B410,cad_pro!$C$9:$E$508,3,FALSE),0))</f>
        <v/>
      </c>
      <c r="E410" s="11" t="str">
        <f t="shared" si="90"/>
        <v/>
      </c>
      <c r="F410" s="108"/>
      <c r="G410" s="11" t="str">
        <f t="shared" si="91"/>
        <v/>
      </c>
      <c r="H410" s="11" t="str">
        <f t="shared" si="92"/>
        <v/>
      </c>
      <c r="I410" s="11" t="str">
        <f t="shared" si="93"/>
        <v/>
      </c>
      <c r="J410" s="11" t="str">
        <f t="shared" si="94"/>
        <v/>
      </c>
      <c r="K410" s="11" t="str">
        <f t="shared" si="95"/>
        <v/>
      </c>
      <c r="L410" s="33" t="str">
        <f t="shared" si="96"/>
        <v/>
      </c>
      <c r="M410" s="2" t="str">
        <f t="shared" si="97"/>
        <v/>
      </c>
      <c r="N410" s="2" t="str">
        <f t="shared" si="101"/>
        <v/>
      </c>
      <c r="O410" s="2" t="str">
        <f t="shared" si="101"/>
        <v/>
      </c>
      <c r="P410" s="2" t="str">
        <f t="shared" si="101"/>
        <v/>
      </c>
      <c r="Q410" s="2" t="str">
        <f t="shared" si="101"/>
        <v/>
      </c>
      <c r="R410" s="2" t="str">
        <f t="shared" si="101"/>
        <v/>
      </c>
      <c r="S410" s="2" t="str">
        <f t="shared" si="101"/>
        <v/>
      </c>
      <c r="T410" s="2" t="str">
        <f t="shared" si="101"/>
        <v/>
      </c>
      <c r="U410" s="2" t="str">
        <f t="shared" si="101"/>
        <v/>
      </c>
      <c r="V410" s="2" t="str">
        <f t="shared" si="101"/>
        <v/>
      </c>
      <c r="W410" s="2" t="str">
        <f t="shared" si="101"/>
        <v/>
      </c>
      <c r="X410" s="2" t="str">
        <f t="shared" si="101"/>
        <v/>
      </c>
      <c r="Y410" s="2" t="str">
        <f t="shared" si="101"/>
        <v/>
      </c>
      <c r="Z410" s="2" t="str">
        <f t="shared" si="101"/>
        <v/>
      </c>
      <c r="AA410" s="2" t="str">
        <f t="shared" si="101"/>
        <v/>
      </c>
      <c r="AB410" s="2" t="str">
        <f t="shared" si="101"/>
        <v/>
      </c>
      <c r="AC410" s="2" t="str">
        <f t="shared" si="98"/>
        <v/>
      </c>
      <c r="AD410" s="37">
        <v>9.5969999999997698E-4</v>
      </c>
      <c r="AE410" s="1" t="str">
        <f t="shared" si="99"/>
        <v/>
      </c>
      <c r="AF410" s="1" t="str">
        <f t="shared" si="100"/>
        <v/>
      </c>
    </row>
    <row r="411" spans="2:32" ht="24.95" customHeight="1" x14ac:dyDescent="0.25">
      <c r="B411" s="10" t="str">
        <f>IF(cad_pro!C413="","",cad_pro!C413)</f>
        <v/>
      </c>
      <c r="C411" s="11" t="str">
        <f>IF(B411="","",IFERROR(SUM(cad_cf!$D$7:$D$26)/SUM(cad_pro!$D$9:$D$508),0))</f>
        <v/>
      </c>
      <c r="D411" s="11" t="str">
        <f>IF(B411="","",IFERROR(VLOOKUP(B411,cad_pro!$C$9:$E$508,3,FALSE),0))</f>
        <v/>
      </c>
      <c r="E411" s="11" t="str">
        <f t="shared" si="90"/>
        <v/>
      </c>
      <c r="F411" s="108"/>
      <c r="G411" s="11" t="str">
        <f t="shared" si="91"/>
        <v/>
      </c>
      <c r="H411" s="11" t="str">
        <f t="shared" si="92"/>
        <v/>
      </c>
      <c r="I411" s="11" t="str">
        <f t="shared" si="93"/>
        <v/>
      </c>
      <c r="J411" s="11" t="str">
        <f t="shared" si="94"/>
        <v/>
      </c>
      <c r="K411" s="11" t="str">
        <f t="shared" si="95"/>
        <v/>
      </c>
      <c r="L411" s="33" t="str">
        <f t="shared" si="96"/>
        <v/>
      </c>
      <c r="M411" s="2" t="str">
        <f t="shared" si="97"/>
        <v/>
      </c>
      <c r="N411" s="2" t="str">
        <f t="shared" si="101"/>
        <v/>
      </c>
      <c r="O411" s="2" t="str">
        <f t="shared" si="101"/>
        <v/>
      </c>
      <c r="P411" s="2" t="str">
        <f t="shared" si="101"/>
        <v/>
      </c>
      <c r="Q411" s="2" t="str">
        <f t="shared" si="101"/>
        <v/>
      </c>
      <c r="R411" s="2" t="str">
        <f t="shared" si="101"/>
        <v/>
      </c>
      <c r="S411" s="2" t="str">
        <f t="shared" si="101"/>
        <v/>
      </c>
      <c r="T411" s="2" t="str">
        <f t="shared" si="101"/>
        <v/>
      </c>
      <c r="U411" s="2" t="str">
        <f t="shared" si="101"/>
        <v/>
      </c>
      <c r="V411" s="2" t="str">
        <f t="shared" si="101"/>
        <v/>
      </c>
      <c r="W411" s="2" t="str">
        <f t="shared" si="101"/>
        <v/>
      </c>
      <c r="X411" s="2" t="str">
        <f t="shared" si="101"/>
        <v/>
      </c>
      <c r="Y411" s="2" t="str">
        <f t="shared" si="101"/>
        <v/>
      </c>
      <c r="Z411" s="2" t="str">
        <f t="shared" si="101"/>
        <v/>
      </c>
      <c r="AA411" s="2" t="str">
        <f t="shared" si="101"/>
        <v/>
      </c>
      <c r="AB411" s="2" t="str">
        <f t="shared" si="101"/>
        <v/>
      </c>
      <c r="AC411" s="2" t="str">
        <f t="shared" si="98"/>
        <v/>
      </c>
      <c r="AD411" s="37">
        <v>9.5959999999997703E-4</v>
      </c>
      <c r="AE411" s="1" t="str">
        <f t="shared" si="99"/>
        <v/>
      </c>
      <c r="AF411" s="1" t="str">
        <f t="shared" si="100"/>
        <v/>
      </c>
    </row>
    <row r="412" spans="2:32" ht="24.95" customHeight="1" x14ac:dyDescent="0.25">
      <c r="B412" s="10" t="str">
        <f>IF(cad_pro!C414="","",cad_pro!C414)</f>
        <v/>
      </c>
      <c r="C412" s="11" t="str">
        <f>IF(B412="","",IFERROR(SUM(cad_cf!$D$7:$D$26)/SUM(cad_pro!$D$9:$D$508),0))</f>
        <v/>
      </c>
      <c r="D412" s="11" t="str">
        <f>IF(B412="","",IFERROR(VLOOKUP(B412,cad_pro!$C$9:$E$508,3,FALSE),0))</f>
        <v/>
      </c>
      <c r="E412" s="11" t="str">
        <f t="shared" si="90"/>
        <v/>
      </c>
      <c r="F412" s="108"/>
      <c r="G412" s="11" t="str">
        <f t="shared" si="91"/>
        <v/>
      </c>
      <c r="H412" s="11" t="str">
        <f t="shared" si="92"/>
        <v/>
      </c>
      <c r="I412" s="11" t="str">
        <f t="shared" si="93"/>
        <v/>
      </c>
      <c r="J412" s="11" t="str">
        <f t="shared" si="94"/>
        <v/>
      </c>
      <c r="K412" s="11" t="str">
        <f t="shared" si="95"/>
        <v/>
      </c>
      <c r="L412" s="33" t="str">
        <f t="shared" si="96"/>
        <v/>
      </c>
      <c r="M412" s="2" t="str">
        <f t="shared" si="97"/>
        <v/>
      </c>
      <c r="N412" s="2" t="str">
        <f t="shared" si="101"/>
        <v/>
      </c>
      <c r="O412" s="2" t="str">
        <f t="shared" si="101"/>
        <v/>
      </c>
      <c r="P412" s="2" t="str">
        <f t="shared" si="101"/>
        <v/>
      </c>
      <c r="Q412" s="2" t="str">
        <f t="shared" si="101"/>
        <v/>
      </c>
      <c r="R412" s="2" t="str">
        <f t="shared" si="101"/>
        <v/>
      </c>
      <c r="S412" s="2" t="str">
        <f t="shared" si="101"/>
        <v/>
      </c>
      <c r="T412" s="2" t="str">
        <f t="shared" si="101"/>
        <v/>
      </c>
      <c r="U412" s="2" t="str">
        <f t="shared" si="101"/>
        <v/>
      </c>
      <c r="V412" s="2" t="str">
        <f t="shared" si="101"/>
        <v/>
      </c>
      <c r="W412" s="2" t="str">
        <f t="shared" si="101"/>
        <v/>
      </c>
      <c r="X412" s="2" t="str">
        <f t="shared" si="101"/>
        <v/>
      </c>
      <c r="Y412" s="2" t="str">
        <f t="shared" si="101"/>
        <v/>
      </c>
      <c r="Z412" s="2" t="str">
        <f t="shared" si="101"/>
        <v/>
      </c>
      <c r="AA412" s="2" t="str">
        <f t="shared" si="101"/>
        <v/>
      </c>
      <c r="AB412" s="2" t="str">
        <f t="shared" si="101"/>
        <v/>
      </c>
      <c r="AC412" s="2" t="str">
        <f t="shared" si="98"/>
        <v/>
      </c>
      <c r="AD412" s="37">
        <v>9.5949999999997697E-4</v>
      </c>
      <c r="AE412" s="1" t="str">
        <f t="shared" si="99"/>
        <v/>
      </c>
      <c r="AF412" s="1" t="str">
        <f t="shared" si="100"/>
        <v/>
      </c>
    </row>
    <row r="413" spans="2:32" ht="24.95" customHeight="1" x14ac:dyDescent="0.25">
      <c r="B413" s="10" t="str">
        <f>IF(cad_pro!C415="","",cad_pro!C415)</f>
        <v/>
      </c>
      <c r="C413" s="11" t="str">
        <f>IF(B413="","",IFERROR(SUM(cad_cf!$D$7:$D$26)/SUM(cad_pro!$D$9:$D$508),0))</f>
        <v/>
      </c>
      <c r="D413" s="11" t="str">
        <f>IF(B413="","",IFERROR(VLOOKUP(B413,cad_pro!$C$9:$E$508,3,FALSE),0))</f>
        <v/>
      </c>
      <c r="E413" s="11" t="str">
        <f t="shared" si="90"/>
        <v/>
      </c>
      <c r="F413" s="108"/>
      <c r="G413" s="11" t="str">
        <f t="shared" si="91"/>
        <v/>
      </c>
      <c r="H413" s="11" t="str">
        <f t="shared" si="92"/>
        <v/>
      </c>
      <c r="I413" s="11" t="str">
        <f t="shared" si="93"/>
        <v/>
      </c>
      <c r="J413" s="11" t="str">
        <f t="shared" si="94"/>
        <v/>
      </c>
      <c r="K413" s="11" t="str">
        <f t="shared" si="95"/>
        <v/>
      </c>
      <c r="L413" s="33" t="str">
        <f t="shared" si="96"/>
        <v/>
      </c>
      <c r="M413" s="2" t="str">
        <f t="shared" si="97"/>
        <v/>
      </c>
      <c r="N413" s="2" t="str">
        <f t="shared" ref="N413:AB429" si="102">IF($B413="","",IFERROR($G413*N$6,0))</f>
        <v/>
      </c>
      <c r="O413" s="2" t="str">
        <f t="shared" si="102"/>
        <v/>
      </c>
      <c r="P413" s="2" t="str">
        <f t="shared" si="102"/>
        <v/>
      </c>
      <c r="Q413" s="2" t="str">
        <f t="shared" si="102"/>
        <v/>
      </c>
      <c r="R413" s="2" t="str">
        <f t="shared" si="102"/>
        <v/>
      </c>
      <c r="S413" s="2" t="str">
        <f t="shared" si="102"/>
        <v/>
      </c>
      <c r="T413" s="2" t="str">
        <f t="shared" si="102"/>
        <v/>
      </c>
      <c r="U413" s="2" t="str">
        <f t="shared" si="102"/>
        <v/>
      </c>
      <c r="V413" s="2" t="str">
        <f t="shared" si="102"/>
        <v/>
      </c>
      <c r="W413" s="2" t="str">
        <f t="shared" si="102"/>
        <v/>
      </c>
      <c r="X413" s="2" t="str">
        <f t="shared" si="102"/>
        <v/>
      </c>
      <c r="Y413" s="2" t="str">
        <f t="shared" si="102"/>
        <v/>
      </c>
      <c r="Z413" s="2" t="str">
        <f t="shared" si="102"/>
        <v/>
      </c>
      <c r="AA413" s="2" t="str">
        <f t="shared" si="102"/>
        <v/>
      </c>
      <c r="AB413" s="2" t="str">
        <f t="shared" si="102"/>
        <v/>
      </c>
      <c r="AC413" s="2" t="str">
        <f t="shared" si="98"/>
        <v/>
      </c>
      <c r="AD413" s="37">
        <v>9.5939999999997702E-4</v>
      </c>
      <c r="AE413" s="1" t="str">
        <f t="shared" si="99"/>
        <v/>
      </c>
      <c r="AF413" s="1" t="str">
        <f t="shared" si="100"/>
        <v/>
      </c>
    </row>
    <row r="414" spans="2:32" ht="24.95" customHeight="1" x14ac:dyDescent="0.25">
      <c r="B414" s="10" t="str">
        <f>IF(cad_pro!C416="","",cad_pro!C416)</f>
        <v/>
      </c>
      <c r="C414" s="11" t="str">
        <f>IF(B414="","",IFERROR(SUM(cad_cf!$D$7:$D$26)/SUM(cad_pro!$D$9:$D$508),0))</f>
        <v/>
      </c>
      <c r="D414" s="11" t="str">
        <f>IF(B414="","",IFERROR(VLOOKUP(B414,cad_pro!$C$9:$E$508,3,FALSE),0))</f>
        <v/>
      </c>
      <c r="E414" s="11" t="str">
        <f t="shared" si="90"/>
        <v/>
      </c>
      <c r="F414" s="108"/>
      <c r="G414" s="11" t="str">
        <f t="shared" si="91"/>
        <v/>
      </c>
      <c r="H414" s="11" t="str">
        <f t="shared" si="92"/>
        <v/>
      </c>
      <c r="I414" s="11" t="str">
        <f t="shared" si="93"/>
        <v/>
      </c>
      <c r="J414" s="11" t="str">
        <f t="shared" si="94"/>
        <v/>
      </c>
      <c r="K414" s="11" t="str">
        <f t="shared" si="95"/>
        <v/>
      </c>
      <c r="L414" s="33" t="str">
        <f t="shared" si="96"/>
        <v/>
      </c>
      <c r="M414" s="2" t="str">
        <f t="shared" si="97"/>
        <v/>
      </c>
      <c r="N414" s="2" t="str">
        <f t="shared" si="102"/>
        <v/>
      </c>
      <c r="O414" s="2" t="str">
        <f t="shared" si="102"/>
        <v/>
      </c>
      <c r="P414" s="2" t="str">
        <f t="shared" si="102"/>
        <v/>
      </c>
      <c r="Q414" s="2" t="str">
        <f t="shared" si="102"/>
        <v/>
      </c>
      <c r="R414" s="2" t="str">
        <f t="shared" si="102"/>
        <v/>
      </c>
      <c r="S414" s="2" t="str">
        <f t="shared" si="102"/>
        <v/>
      </c>
      <c r="T414" s="2" t="str">
        <f t="shared" si="102"/>
        <v/>
      </c>
      <c r="U414" s="2" t="str">
        <f t="shared" si="102"/>
        <v/>
      </c>
      <c r="V414" s="2" t="str">
        <f t="shared" si="102"/>
        <v/>
      </c>
      <c r="W414" s="2" t="str">
        <f t="shared" si="102"/>
        <v/>
      </c>
      <c r="X414" s="2" t="str">
        <f t="shared" si="102"/>
        <v/>
      </c>
      <c r="Y414" s="2" t="str">
        <f t="shared" si="102"/>
        <v/>
      </c>
      <c r="Z414" s="2" t="str">
        <f t="shared" si="102"/>
        <v/>
      </c>
      <c r="AA414" s="2" t="str">
        <f t="shared" si="102"/>
        <v/>
      </c>
      <c r="AB414" s="2" t="str">
        <f t="shared" si="102"/>
        <v/>
      </c>
      <c r="AC414" s="2" t="str">
        <f t="shared" si="98"/>
        <v/>
      </c>
      <c r="AD414" s="37">
        <v>9.5929999999997697E-4</v>
      </c>
      <c r="AE414" s="1" t="str">
        <f t="shared" si="99"/>
        <v/>
      </c>
      <c r="AF414" s="1" t="str">
        <f t="shared" si="100"/>
        <v/>
      </c>
    </row>
    <row r="415" spans="2:32" ht="24.95" customHeight="1" x14ac:dyDescent="0.25">
      <c r="B415" s="10" t="str">
        <f>IF(cad_pro!C417="","",cad_pro!C417)</f>
        <v/>
      </c>
      <c r="C415" s="11" t="str">
        <f>IF(B415="","",IFERROR(SUM(cad_cf!$D$7:$D$26)/SUM(cad_pro!$D$9:$D$508),0))</f>
        <v/>
      </c>
      <c r="D415" s="11" t="str">
        <f>IF(B415="","",IFERROR(VLOOKUP(B415,cad_pro!$C$9:$E$508,3,FALSE),0))</f>
        <v/>
      </c>
      <c r="E415" s="11" t="str">
        <f t="shared" si="90"/>
        <v/>
      </c>
      <c r="F415" s="108"/>
      <c r="G415" s="11" t="str">
        <f t="shared" si="91"/>
        <v/>
      </c>
      <c r="H415" s="11" t="str">
        <f t="shared" si="92"/>
        <v/>
      </c>
      <c r="I415" s="11" t="str">
        <f t="shared" si="93"/>
        <v/>
      </c>
      <c r="J415" s="11" t="str">
        <f t="shared" si="94"/>
        <v/>
      </c>
      <c r="K415" s="11" t="str">
        <f t="shared" si="95"/>
        <v/>
      </c>
      <c r="L415" s="33" t="str">
        <f t="shared" si="96"/>
        <v/>
      </c>
      <c r="M415" s="2" t="str">
        <f t="shared" si="97"/>
        <v/>
      </c>
      <c r="N415" s="2" t="str">
        <f t="shared" si="102"/>
        <v/>
      </c>
      <c r="O415" s="2" t="str">
        <f t="shared" si="102"/>
        <v/>
      </c>
      <c r="P415" s="2" t="str">
        <f t="shared" si="102"/>
        <v/>
      </c>
      <c r="Q415" s="2" t="str">
        <f t="shared" si="102"/>
        <v/>
      </c>
      <c r="R415" s="2" t="str">
        <f t="shared" si="102"/>
        <v/>
      </c>
      <c r="S415" s="2" t="str">
        <f t="shared" si="102"/>
        <v/>
      </c>
      <c r="T415" s="2" t="str">
        <f t="shared" si="102"/>
        <v/>
      </c>
      <c r="U415" s="2" t="str">
        <f t="shared" si="102"/>
        <v/>
      </c>
      <c r="V415" s="2" t="str">
        <f t="shared" si="102"/>
        <v/>
      </c>
      <c r="W415" s="2" t="str">
        <f t="shared" si="102"/>
        <v/>
      </c>
      <c r="X415" s="2" t="str">
        <f t="shared" si="102"/>
        <v/>
      </c>
      <c r="Y415" s="2" t="str">
        <f t="shared" si="102"/>
        <v/>
      </c>
      <c r="Z415" s="2" t="str">
        <f t="shared" si="102"/>
        <v/>
      </c>
      <c r="AA415" s="2" t="str">
        <f t="shared" si="102"/>
        <v/>
      </c>
      <c r="AB415" s="2" t="str">
        <f t="shared" si="102"/>
        <v/>
      </c>
      <c r="AC415" s="2" t="str">
        <f t="shared" si="98"/>
        <v/>
      </c>
      <c r="AD415" s="37">
        <v>9.5919999999997702E-4</v>
      </c>
      <c r="AE415" s="1" t="str">
        <f t="shared" si="99"/>
        <v/>
      </c>
      <c r="AF415" s="1" t="str">
        <f t="shared" si="100"/>
        <v/>
      </c>
    </row>
    <row r="416" spans="2:32" ht="24.95" customHeight="1" x14ac:dyDescent="0.25">
      <c r="B416" s="10" t="str">
        <f>IF(cad_pro!C418="","",cad_pro!C418)</f>
        <v/>
      </c>
      <c r="C416" s="11" t="str">
        <f>IF(B416="","",IFERROR(SUM(cad_cf!$D$7:$D$26)/SUM(cad_pro!$D$9:$D$508),0))</f>
        <v/>
      </c>
      <c r="D416" s="11" t="str">
        <f>IF(B416="","",IFERROR(VLOOKUP(B416,cad_pro!$C$9:$E$508,3,FALSE),0))</f>
        <v/>
      </c>
      <c r="E416" s="11" t="str">
        <f t="shared" si="90"/>
        <v/>
      </c>
      <c r="F416" s="108"/>
      <c r="G416" s="11" t="str">
        <f t="shared" si="91"/>
        <v/>
      </c>
      <c r="H416" s="11" t="str">
        <f t="shared" si="92"/>
        <v/>
      </c>
      <c r="I416" s="11" t="str">
        <f t="shared" si="93"/>
        <v/>
      </c>
      <c r="J416" s="11" t="str">
        <f t="shared" si="94"/>
        <v/>
      </c>
      <c r="K416" s="11" t="str">
        <f t="shared" si="95"/>
        <v/>
      </c>
      <c r="L416" s="33" t="str">
        <f t="shared" si="96"/>
        <v/>
      </c>
      <c r="M416" s="2" t="str">
        <f t="shared" si="97"/>
        <v/>
      </c>
      <c r="N416" s="2" t="str">
        <f t="shared" si="102"/>
        <v/>
      </c>
      <c r="O416" s="2" t="str">
        <f t="shared" si="102"/>
        <v/>
      </c>
      <c r="P416" s="2" t="str">
        <f t="shared" si="102"/>
        <v/>
      </c>
      <c r="Q416" s="2" t="str">
        <f t="shared" si="102"/>
        <v/>
      </c>
      <c r="R416" s="2" t="str">
        <f t="shared" si="102"/>
        <v/>
      </c>
      <c r="S416" s="2" t="str">
        <f t="shared" si="102"/>
        <v/>
      </c>
      <c r="T416" s="2" t="str">
        <f t="shared" si="102"/>
        <v/>
      </c>
      <c r="U416" s="2" t="str">
        <f t="shared" si="102"/>
        <v/>
      </c>
      <c r="V416" s="2" t="str">
        <f t="shared" si="102"/>
        <v/>
      </c>
      <c r="W416" s="2" t="str">
        <f t="shared" si="102"/>
        <v/>
      </c>
      <c r="X416" s="2" t="str">
        <f t="shared" si="102"/>
        <v/>
      </c>
      <c r="Y416" s="2" t="str">
        <f t="shared" si="102"/>
        <v/>
      </c>
      <c r="Z416" s="2" t="str">
        <f t="shared" si="102"/>
        <v/>
      </c>
      <c r="AA416" s="2" t="str">
        <f t="shared" si="102"/>
        <v/>
      </c>
      <c r="AB416" s="2" t="str">
        <f t="shared" si="102"/>
        <v/>
      </c>
      <c r="AC416" s="2" t="str">
        <f t="shared" si="98"/>
        <v/>
      </c>
      <c r="AD416" s="37">
        <v>9.5909999999997696E-4</v>
      </c>
      <c r="AE416" s="1" t="str">
        <f t="shared" si="99"/>
        <v/>
      </c>
      <c r="AF416" s="1" t="str">
        <f t="shared" si="100"/>
        <v/>
      </c>
    </row>
    <row r="417" spans="2:32" ht="24.95" customHeight="1" x14ac:dyDescent="0.25">
      <c r="B417" s="10" t="str">
        <f>IF(cad_pro!C419="","",cad_pro!C419)</f>
        <v/>
      </c>
      <c r="C417" s="11" t="str">
        <f>IF(B417="","",IFERROR(SUM(cad_cf!$D$7:$D$26)/SUM(cad_pro!$D$9:$D$508),0))</f>
        <v/>
      </c>
      <c r="D417" s="11" t="str">
        <f>IF(B417="","",IFERROR(VLOOKUP(B417,cad_pro!$C$9:$E$508,3,FALSE),0))</f>
        <v/>
      </c>
      <c r="E417" s="11" t="str">
        <f t="shared" si="90"/>
        <v/>
      </c>
      <c r="F417" s="108"/>
      <c r="G417" s="11" t="str">
        <f t="shared" si="91"/>
        <v/>
      </c>
      <c r="H417" s="11" t="str">
        <f t="shared" si="92"/>
        <v/>
      </c>
      <c r="I417" s="11" t="str">
        <f t="shared" si="93"/>
        <v/>
      </c>
      <c r="J417" s="11" t="str">
        <f t="shared" si="94"/>
        <v/>
      </c>
      <c r="K417" s="11" t="str">
        <f t="shared" si="95"/>
        <v/>
      </c>
      <c r="L417" s="33" t="str">
        <f t="shared" si="96"/>
        <v/>
      </c>
      <c r="M417" s="2" t="str">
        <f t="shared" si="97"/>
        <v/>
      </c>
      <c r="N417" s="2" t="str">
        <f t="shared" si="102"/>
        <v/>
      </c>
      <c r="O417" s="2" t="str">
        <f t="shared" si="102"/>
        <v/>
      </c>
      <c r="P417" s="2" t="str">
        <f t="shared" si="102"/>
        <v/>
      </c>
      <c r="Q417" s="2" t="str">
        <f t="shared" si="102"/>
        <v/>
      </c>
      <c r="R417" s="2" t="str">
        <f t="shared" si="102"/>
        <v/>
      </c>
      <c r="S417" s="2" t="str">
        <f t="shared" si="102"/>
        <v/>
      </c>
      <c r="T417" s="2" t="str">
        <f t="shared" si="102"/>
        <v/>
      </c>
      <c r="U417" s="2" t="str">
        <f t="shared" si="102"/>
        <v/>
      </c>
      <c r="V417" s="2" t="str">
        <f t="shared" si="102"/>
        <v/>
      </c>
      <c r="W417" s="2" t="str">
        <f t="shared" si="102"/>
        <v/>
      </c>
      <c r="X417" s="2" t="str">
        <f t="shared" si="102"/>
        <v/>
      </c>
      <c r="Y417" s="2" t="str">
        <f t="shared" si="102"/>
        <v/>
      </c>
      <c r="Z417" s="2" t="str">
        <f t="shared" si="102"/>
        <v/>
      </c>
      <c r="AA417" s="2" t="str">
        <f t="shared" si="102"/>
        <v/>
      </c>
      <c r="AB417" s="2" t="str">
        <f t="shared" si="102"/>
        <v/>
      </c>
      <c r="AC417" s="2" t="str">
        <f t="shared" si="98"/>
        <v/>
      </c>
      <c r="AD417" s="37">
        <v>9.5899999999997701E-4</v>
      </c>
      <c r="AE417" s="1" t="str">
        <f t="shared" si="99"/>
        <v/>
      </c>
      <c r="AF417" s="1" t="str">
        <f t="shared" si="100"/>
        <v/>
      </c>
    </row>
    <row r="418" spans="2:32" ht="24.95" customHeight="1" x14ac:dyDescent="0.25">
      <c r="B418" s="10" t="str">
        <f>IF(cad_pro!C420="","",cad_pro!C420)</f>
        <v/>
      </c>
      <c r="C418" s="11" t="str">
        <f>IF(B418="","",IFERROR(SUM(cad_cf!$D$7:$D$26)/SUM(cad_pro!$D$9:$D$508),0))</f>
        <v/>
      </c>
      <c r="D418" s="11" t="str">
        <f>IF(B418="","",IFERROR(VLOOKUP(B418,cad_pro!$C$9:$E$508,3,FALSE),0))</f>
        <v/>
      </c>
      <c r="E418" s="11" t="str">
        <f t="shared" si="90"/>
        <v/>
      </c>
      <c r="F418" s="108"/>
      <c r="G418" s="11" t="str">
        <f t="shared" si="91"/>
        <v/>
      </c>
      <c r="H418" s="11" t="str">
        <f t="shared" si="92"/>
        <v/>
      </c>
      <c r="I418" s="11" t="str">
        <f t="shared" si="93"/>
        <v/>
      </c>
      <c r="J418" s="11" t="str">
        <f t="shared" si="94"/>
        <v/>
      </c>
      <c r="K418" s="11" t="str">
        <f t="shared" si="95"/>
        <v/>
      </c>
      <c r="L418" s="33" t="str">
        <f t="shared" si="96"/>
        <v/>
      </c>
      <c r="M418" s="2" t="str">
        <f t="shared" si="97"/>
        <v/>
      </c>
      <c r="N418" s="2" t="str">
        <f t="shared" si="102"/>
        <v/>
      </c>
      <c r="O418" s="2" t="str">
        <f t="shared" si="102"/>
        <v/>
      </c>
      <c r="P418" s="2" t="str">
        <f t="shared" si="102"/>
        <v/>
      </c>
      <c r="Q418" s="2" t="str">
        <f t="shared" si="102"/>
        <v/>
      </c>
      <c r="R418" s="2" t="str">
        <f t="shared" si="102"/>
        <v/>
      </c>
      <c r="S418" s="2" t="str">
        <f t="shared" si="102"/>
        <v/>
      </c>
      <c r="T418" s="2" t="str">
        <f t="shared" si="102"/>
        <v/>
      </c>
      <c r="U418" s="2" t="str">
        <f t="shared" si="102"/>
        <v/>
      </c>
      <c r="V418" s="2" t="str">
        <f t="shared" si="102"/>
        <v/>
      </c>
      <c r="W418" s="2" t="str">
        <f t="shared" si="102"/>
        <v/>
      </c>
      <c r="X418" s="2" t="str">
        <f t="shared" si="102"/>
        <v/>
      </c>
      <c r="Y418" s="2" t="str">
        <f t="shared" si="102"/>
        <v/>
      </c>
      <c r="Z418" s="2" t="str">
        <f t="shared" si="102"/>
        <v/>
      </c>
      <c r="AA418" s="2" t="str">
        <f t="shared" si="102"/>
        <v/>
      </c>
      <c r="AB418" s="2" t="str">
        <f t="shared" si="102"/>
        <v/>
      </c>
      <c r="AC418" s="2" t="str">
        <f t="shared" si="98"/>
        <v/>
      </c>
      <c r="AD418" s="37">
        <v>9.5889999999997696E-4</v>
      </c>
      <c r="AE418" s="1" t="str">
        <f t="shared" si="99"/>
        <v/>
      </c>
      <c r="AF418" s="1" t="str">
        <f t="shared" si="100"/>
        <v/>
      </c>
    </row>
    <row r="419" spans="2:32" ht="24.95" customHeight="1" x14ac:dyDescent="0.25">
      <c r="B419" s="10" t="str">
        <f>IF(cad_pro!C421="","",cad_pro!C421)</f>
        <v/>
      </c>
      <c r="C419" s="11" t="str">
        <f>IF(B419="","",IFERROR(SUM(cad_cf!$D$7:$D$26)/SUM(cad_pro!$D$9:$D$508),0))</f>
        <v/>
      </c>
      <c r="D419" s="11" t="str">
        <f>IF(B419="","",IFERROR(VLOOKUP(B419,cad_pro!$C$9:$E$508,3,FALSE),0))</f>
        <v/>
      </c>
      <c r="E419" s="11" t="str">
        <f t="shared" si="90"/>
        <v/>
      </c>
      <c r="F419" s="108"/>
      <c r="G419" s="11" t="str">
        <f t="shared" si="91"/>
        <v/>
      </c>
      <c r="H419" s="11" t="str">
        <f t="shared" si="92"/>
        <v/>
      </c>
      <c r="I419" s="11" t="str">
        <f t="shared" si="93"/>
        <v/>
      </c>
      <c r="J419" s="11" t="str">
        <f t="shared" si="94"/>
        <v/>
      </c>
      <c r="K419" s="11" t="str">
        <f t="shared" si="95"/>
        <v/>
      </c>
      <c r="L419" s="33" t="str">
        <f t="shared" si="96"/>
        <v/>
      </c>
      <c r="M419" s="2" t="str">
        <f t="shared" si="97"/>
        <v/>
      </c>
      <c r="N419" s="2" t="str">
        <f t="shared" si="102"/>
        <v/>
      </c>
      <c r="O419" s="2" t="str">
        <f t="shared" si="102"/>
        <v/>
      </c>
      <c r="P419" s="2" t="str">
        <f t="shared" si="102"/>
        <v/>
      </c>
      <c r="Q419" s="2" t="str">
        <f t="shared" si="102"/>
        <v/>
      </c>
      <c r="R419" s="2" t="str">
        <f t="shared" si="102"/>
        <v/>
      </c>
      <c r="S419" s="2" t="str">
        <f t="shared" si="102"/>
        <v/>
      </c>
      <c r="T419" s="2" t="str">
        <f t="shared" si="102"/>
        <v/>
      </c>
      <c r="U419" s="2" t="str">
        <f t="shared" si="102"/>
        <v/>
      </c>
      <c r="V419" s="2" t="str">
        <f t="shared" si="102"/>
        <v/>
      </c>
      <c r="W419" s="2" t="str">
        <f t="shared" si="102"/>
        <v/>
      </c>
      <c r="X419" s="2" t="str">
        <f t="shared" si="102"/>
        <v/>
      </c>
      <c r="Y419" s="2" t="str">
        <f t="shared" si="102"/>
        <v/>
      </c>
      <c r="Z419" s="2" t="str">
        <f t="shared" si="102"/>
        <v/>
      </c>
      <c r="AA419" s="2" t="str">
        <f t="shared" si="102"/>
        <v/>
      </c>
      <c r="AB419" s="2" t="str">
        <f t="shared" si="102"/>
        <v/>
      </c>
      <c r="AC419" s="2" t="str">
        <f t="shared" si="98"/>
        <v/>
      </c>
      <c r="AD419" s="37">
        <v>9.5879999999997701E-4</v>
      </c>
      <c r="AE419" s="1" t="str">
        <f t="shared" si="99"/>
        <v/>
      </c>
      <c r="AF419" s="1" t="str">
        <f t="shared" si="100"/>
        <v/>
      </c>
    </row>
    <row r="420" spans="2:32" ht="24.95" customHeight="1" x14ac:dyDescent="0.25">
      <c r="B420" s="10" t="str">
        <f>IF(cad_pro!C422="","",cad_pro!C422)</f>
        <v/>
      </c>
      <c r="C420" s="11" t="str">
        <f>IF(B420="","",IFERROR(SUM(cad_cf!$D$7:$D$26)/SUM(cad_pro!$D$9:$D$508),0))</f>
        <v/>
      </c>
      <c r="D420" s="11" t="str">
        <f>IF(B420="","",IFERROR(VLOOKUP(B420,cad_pro!$C$9:$E$508,3,FALSE),0))</f>
        <v/>
      </c>
      <c r="E420" s="11" t="str">
        <f t="shared" si="90"/>
        <v/>
      </c>
      <c r="F420" s="108"/>
      <c r="G420" s="11" t="str">
        <f t="shared" si="91"/>
        <v/>
      </c>
      <c r="H420" s="11" t="str">
        <f t="shared" si="92"/>
        <v/>
      </c>
      <c r="I420" s="11" t="str">
        <f t="shared" si="93"/>
        <v/>
      </c>
      <c r="J420" s="11" t="str">
        <f t="shared" si="94"/>
        <v/>
      </c>
      <c r="K420" s="11" t="str">
        <f t="shared" si="95"/>
        <v/>
      </c>
      <c r="L420" s="33" t="str">
        <f t="shared" si="96"/>
        <v/>
      </c>
      <c r="M420" s="2" t="str">
        <f t="shared" si="97"/>
        <v/>
      </c>
      <c r="N420" s="2" t="str">
        <f t="shared" si="102"/>
        <v/>
      </c>
      <c r="O420" s="2" t="str">
        <f t="shared" si="102"/>
        <v/>
      </c>
      <c r="P420" s="2" t="str">
        <f t="shared" si="102"/>
        <v/>
      </c>
      <c r="Q420" s="2" t="str">
        <f t="shared" si="102"/>
        <v/>
      </c>
      <c r="R420" s="2" t="str">
        <f t="shared" si="102"/>
        <v/>
      </c>
      <c r="S420" s="2" t="str">
        <f t="shared" si="102"/>
        <v/>
      </c>
      <c r="T420" s="2" t="str">
        <f t="shared" si="102"/>
        <v/>
      </c>
      <c r="U420" s="2" t="str">
        <f t="shared" si="102"/>
        <v/>
      </c>
      <c r="V420" s="2" t="str">
        <f t="shared" si="102"/>
        <v/>
      </c>
      <c r="W420" s="2" t="str">
        <f t="shared" si="102"/>
        <v/>
      </c>
      <c r="X420" s="2" t="str">
        <f t="shared" si="102"/>
        <v/>
      </c>
      <c r="Y420" s="2" t="str">
        <f t="shared" si="102"/>
        <v/>
      </c>
      <c r="Z420" s="2" t="str">
        <f t="shared" si="102"/>
        <v/>
      </c>
      <c r="AA420" s="2" t="str">
        <f t="shared" si="102"/>
        <v/>
      </c>
      <c r="AB420" s="2" t="str">
        <f t="shared" si="102"/>
        <v/>
      </c>
      <c r="AC420" s="2" t="str">
        <f t="shared" si="98"/>
        <v/>
      </c>
      <c r="AD420" s="37">
        <v>9.5869999999997695E-4</v>
      </c>
      <c r="AE420" s="1" t="str">
        <f t="shared" si="99"/>
        <v/>
      </c>
      <c r="AF420" s="1" t="str">
        <f t="shared" si="100"/>
        <v/>
      </c>
    </row>
    <row r="421" spans="2:32" ht="24.95" customHeight="1" x14ac:dyDescent="0.25">
      <c r="B421" s="10" t="str">
        <f>IF(cad_pro!C423="","",cad_pro!C423)</f>
        <v/>
      </c>
      <c r="C421" s="11" t="str">
        <f>IF(B421="","",IFERROR(SUM(cad_cf!$D$7:$D$26)/SUM(cad_pro!$D$9:$D$508),0))</f>
        <v/>
      </c>
      <c r="D421" s="11" t="str">
        <f>IF(B421="","",IFERROR(VLOOKUP(B421,cad_pro!$C$9:$E$508,3,FALSE),0))</f>
        <v/>
      </c>
      <c r="E421" s="11" t="str">
        <f t="shared" si="90"/>
        <v/>
      </c>
      <c r="F421" s="108"/>
      <c r="G421" s="11" t="str">
        <f t="shared" si="91"/>
        <v/>
      </c>
      <c r="H421" s="11" t="str">
        <f t="shared" si="92"/>
        <v/>
      </c>
      <c r="I421" s="11" t="str">
        <f t="shared" si="93"/>
        <v/>
      </c>
      <c r="J421" s="11" t="str">
        <f t="shared" si="94"/>
        <v/>
      </c>
      <c r="K421" s="11" t="str">
        <f t="shared" si="95"/>
        <v/>
      </c>
      <c r="L421" s="33" t="str">
        <f t="shared" si="96"/>
        <v/>
      </c>
      <c r="M421" s="2" t="str">
        <f t="shared" si="97"/>
        <v/>
      </c>
      <c r="N421" s="2" t="str">
        <f t="shared" si="102"/>
        <v/>
      </c>
      <c r="O421" s="2" t="str">
        <f t="shared" si="102"/>
        <v/>
      </c>
      <c r="P421" s="2" t="str">
        <f t="shared" si="102"/>
        <v/>
      </c>
      <c r="Q421" s="2" t="str">
        <f t="shared" si="102"/>
        <v/>
      </c>
      <c r="R421" s="2" t="str">
        <f t="shared" si="102"/>
        <v/>
      </c>
      <c r="S421" s="2" t="str">
        <f t="shared" si="102"/>
        <v/>
      </c>
      <c r="T421" s="2" t="str">
        <f t="shared" si="102"/>
        <v/>
      </c>
      <c r="U421" s="2" t="str">
        <f t="shared" si="102"/>
        <v/>
      </c>
      <c r="V421" s="2" t="str">
        <f t="shared" si="102"/>
        <v/>
      </c>
      <c r="W421" s="2" t="str">
        <f t="shared" si="102"/>
        <v/>
      </c>
      <c r="X421" s="2" t="str">
        <f t="shared" si="102"/>
        <v/>
      </c>
      <c r="Y421" s="2" t="str">
        <f t="shared" si="102"/>
        <v/>
      </c>
      <c r="Z421" s="2" t="str">
        <f t="shared" si="102"/>
        <v/>
      </c>
      <c r="AA421" s="2" t="str">
        <f t="shared" si="102"/>
        <v/>
      </c>
      <c r="AB421" s="2" t="str">
        <f t="shared" si="102"/>
        <v/>
      </c>
      <c r="AC421" s="2" t="str">
        <f t="shared" si="98"/>
        <v/>
      </c>
      <c r="AD421" s="37">
        <v>9.5859999999997701E-4</v>
      </c>
      <c r="AE421" s="1" t="str">
        <f t="shared" si="99"/>
        <v/>
      </c>
      <c r="AF421" s="1" t="str">
        <f t="shared" si="100"/>
        <v/>
      </c>
    </row>
    <row r="422" spans="2:32" ht="24.95" customHeight="1" x14ac:dyDescent="0.25">
      <c r="B422" s="10" t="str">
        <f>IF(cad_pro!C424="","",cad_pro!C424)</f>
        <v/>
      </c>
      <c r="C422" s="11" t="str">
        <f>IF(B422="","",IFERROR(SUM(cad_cf!$D$7:$D$26)/SUM(cad_pro!$D$9:$D$508),0))</f>
        <v/>
      </c>
      <c r="D422" s="11" t="str">
        <f>IF(B422="","",IFERROR(VLOOKUP(B422,cad_pro!$C$9:$E$508,3,FALSE),0))</f>
        <v/>
      </c>
      <c r="E422" s="11" t="str">
        <f t="shared" si="90"/>
        <v/>
      </c>
      <c r="F422" s="108"/>
      <c r="G422" s="11" t="str">
        <f t="shared" si="91"/>
        <v/>
      </c>
      <c r="H422" s="11" t="str">
        <f t="shared" si="92"/>
        <v/>
      </c>
      <c r="I422" s="11" t="str">
        <f t="shared" si="93"/>
        <v/>
      </c>
      <c r="J422" s="11" t="str">
        <f t="shared" si="94"/>
        <v/>
      </c>
      <c r="K422" s="11" t="str">
        <f t="shared" si="95"/>
        <v/>
      </c>
      <c r="L422" s="33" t="str">
        <f t="shared" si="96"/>
        <v/>
      </c>
      <c r="M422" s="2" t="str">
        <f t="shared" si="97"/>
        <v/>
      </c>
      <c r="N422" s="2" t="str">
        <f t="shared" si="102"/>
        <v/>
      </c>
      <c r="O422" s="2" t="str">
        <f t="shared" si="102"/>
        <v/>
      </c>
      <c r="P422" s="2" t="str">
        <f t="shared" si="102"/>
        <v/>
      </c>
      <c r="Q422" s="2" t="str">
        <f t="shared" si="102"/>
        <v/>
      </c>
      <c r="R422" s="2" t="str">
        <f t="shared" si="102"/>
        <v/>
      </c>
      <c r="S422" s="2" t="str">
        <f t="shared" si="102"/>
        <v/>
      </c>
      <c r="T422" s="2" t="str">
        <f t="shared" si="102"/>
        <v/>
      </c>
      <c r="U422" s="2" t="str">
        <f t="shared" si="102"/>
        <v/>
      </c>
      <c r="V422" s="2" t="str">
        <f t="shared" si="102"/>
        <v/>
      </c>
      <c r="W422" s="2" t="str">
        <f t="shared" si="102"/>
        <v/>
      </c>
      <c r="X422" s="2" t="str">
        <f t="shared" si="102"/>
        <v/>
      </c>
      <c r="Y422" s="2" t="str">
        <f t="shared" si="102"/>
        <v/>
      </c>
      <c r="Z422" s="2" t="str">
        <f t="shared" si="102"/>
        <v/>
      </c>
      <c r="AA422" s="2" t="str">
        <f t="shared" si="102"/>
        <v/>
      </c>
      <c r="AB422" s="2" t="str">
        <f t="shared" si="102"/>
        <v/>
      </c>
      <c r="AC422" s="2" t="str">
        <f t="shared" si="98"/>
        <v/>
      </c>
      <c r="AD422" s="37">
        <v>9.5849999999997695E-4</v>
      </c>
      <c r="AE422" s="1" t="str">
        <f t="shared" si="99"/>
        <v/>
      </c>
      <c r="AF422" s="1" t="str">
        <f t="shared" si="100"/>
        <v/>
      </c>
    </row>
    <row r="423" spans="2:32" ht="24.95" customHeight="1" x14ac:dyDescent="0.25">
      <c r="B423" s="10" t="str">
        <f>IF(cad_pro!C425="","",cad_pro!C425)</f>
        <v/>
      </c>
      <c r="C423" s="11" t="str">
        <f>IF(B423="","",IFERROR(SUM(cad_cf!$D$7:$D$26)/SUM(cad_pro!$D$9:$D$508),0))</f>
        <v/>
      </c>
      <c r="D423" s="11" t="str">
        <f>IF(B423="","",IFERROR(VLOOKUP(B423,cad_pro!$C$9:$E$508,3,FALSE),0))</f>
        <v/>
      </c>
      <c r="E423" s="11" t="str">
        <f t="shared" si="90"/>
        <v/>
      </c>
      <c r="F423" s="108"/>
      <c r="G423" s="11" t="str">
        <f t="shared" si="91"/>
        <v/>
      </c>
      <c r="H423" s="11" t="str">
        <f t="shared" si="92"/>
        <v/>
      </c>
      <c r="I423" s="11" t="str">
        <f t="shared" si="93"/>
        <v/>
      </c>
      <c r="J423" s="11" t="str">
        <f t="shared" si="94"/>
        <v/>
      </c>
      <c r="K423" s="11" t="str">
        <f t="shared" si="95"/>
        <v/>
      </c>
      <c r="L423" s="33" t="str">
        <f t="shared" si="96"/>
        <v/>
      </c>
      <c r="M423" s="2" t="str">
        <f t="shared" si="97"/>
        <v/>
      </c>
      <c r="N423" s="2" t="str">
        <f t="shared" si="102"/>
        <v/>
      </c>
      <c r="O423" s="2" t="str">
        <f t="shared" si="102"/>
        <v/>
      </c>
      <c r="P423" s="2" t="str">
        <f t="shared" si="102"/>
        <v/>
      </c>
      <c r="Q423" s="2" t="str">
        <f t="shared" si="102"/>
        <v/>
      </c>
      <c r="R423" s="2" t="str">
        <f t="shared" si="102"/>
        <v/>
      </c>
      <c r="S423" s="2" t="str">
        <f t="shared" si="102"/>
        <v/>
      </c>
      <c r="T423" s="2" t="str">
        <f t="shared" si="102"/>
        <v/>
      </c>
      <c r="U423" s="2" t="str">
        <f t="shared" si="102"/>
        <v/>
      </c>
      <c r="V423" s="2" t="str">
        <f t="shared" si="102"/>
        <v/>
      </c>
      <c r="W423" s="2" t="str">
        <f t="shared" si="102"/>
        <v/>
      </c>
      <c r="X423" s="2" t="str">
        <f t="shared" si="102"/>
        <v/>
      </c>
      <c r="Y423" s="2" t="str">
        <f t="shared" si="102"/>
        <v/>
      </c>
      <c r="Z423" s="2" t="str">
        <f t="shared" si="102"/>
        <v/>
      </c>
      <c r="AA423" s="2" t="str">
        <f t="shared" si="102"/>
        <v/>
      </c>
      <c r="AB423" s="2" t="str">
        <f t="shared" si="102"/>
        <v/>
      </c>
      <c r="AC423" s="2" t="str">
        <f t="shared" si="98"/>
        <v/>
      </c>
      <c r="AD423" s="37">
        <v>9.5839999999997602E-4</v>
      </c>
      <c r="AE423" s="1" t="str">
        <f t="shared" si="99"/>
        <v/>
      </c>
      <c r="AF423" s="1" t="str">
        <f t="shared" si="100"/>
        <v/>
      </c>
    </row>
    <row r="424" spans="2:32" ht="24.95" customHeight="1" x14ac:dyDescent="0.25">
      <c r="B424" s="10" t="str">
        <f>IF(cad_pro!C426="","",cad_pro!C426)</f>
        <v/>
      </c>
      <c r="C424" s="11" t="str">
        <f>IF(B424="","",IFERROR(SUM(cad_cf!$D$7:$D$26)/SUM(cad_pro!$D$9:$D$508),0))</f>
        <v/>
      </c>
      <c r="D424" s="11" t="str">
        <f>IF(B424="","",IFERROR(VLOOKUP(B424,cad_pro!$C$9:$E$508,3,FALSE),0))</f>
        <v/>
      </c>
      <c r="E424" s="11" t="str">
        <f t="shared" si="90"/>
        <v/>
      </c>
      <c r="F424" s="108"/>
      <c r="G424" s="11" t="str">
        <f t="shared" si="91"/>
        <v/>
      </c>
      <c r="H424" s="11" t="str">
        <f t="shared" si="92"/>
        <v/>
      </c>
      <c r="I424" s="11" t="str">
        <f t="shared" si="93"/>
        <v/>
      </c>
      <c r="J424" s="11" t="str">
        <f t="shared" si="94"/>
        <v/>
      </c>
      <c r="K424" s="11" t="str">
        <f t="shared" si="95"/>
        <v/>
      </c>
      <c r="L424" s="33" t="str">
        <f t="shared" si="96"/>
        <v/>
      </c>
      <c r="M424" s="2" t="str">
        <f t="shared" si="97"/>
        <v/>
      </c>
      <c r="N424" s="2" t="str">
        <f t="shared" si="102"/>
        <v/>
      </c>
      <c r="O424" s="2" t="str">
        <f t="shared" si="102"/>
        <v/>
      </c>
      <c r="P424" s="2" t="str">
        <f t="shared" si="102"/>
        <v/>
      </c>
      <c r="Q424" s="2" t="str">
        <f t="shared" si="102"/>
        <v/>
      </c>
      <c r="R424" s="2" t="str">
        <f t="shared" si="102"/>
        <v/>
      </c>
      <c r="S424" s="2" t="str">
        <f t="shared" si="102"/>
        <v/>
      </c>
      <c r="T424" s="2" t="str">
        <f t="shared" si="102"/>
        <v/>
      </c>
      <c r="U424" s="2" t="str">
        <f t="shared" si="102"/>
        <v/>
      </c>
      <c r="V424" s="2" t="str">
        <f t="shared" si="102"/>
        <v/>
      </c>
      <c r="W424" s="2" t="str">
        <f t="shared" si="102"/>
        <v/>
      </c>
      <c r="X424" s="2" t="str">
        <f t="shared" si="102"/>
        <v/>
      </c>
      <c r="Y424" s="2" t="str">
        <f t="shared" si="102"/>
        <v/>
      </c>
      <c r="Z424" s="2" t="str">
        <f t="shared" si="102"/>
        <v/>
      </c>
      <c r="AA424" s="2" t="str">
        <f t="shared" si="102"/>
        <v/>
      </c>
      <c r="AB424" s="2" t="str">
        <f t="shared" si="102"/>
        <v/>
      </c>
      <c r="AC424" s="2" t="str">
        <f t="shared" si="98"/>
        <v/>
      </c>
      <c r="AD424" s="37">
        <v>9.5829999999997597E-4</v>
      </c>
      <c r="AE424" s="1" t="str">
        <f t="shared" si="99"/>
        <v/>
      </c>
      <c r="AF424" s="1" t="str">
        <f t="shared" si="100"/>
        <v/>
      </c>
    </row>
    <row r="425" spans="2:32" ht="24.95" customHeight="1" x14ac:dyDescent="0.25">
      <c r="B425" s="10" t="str">
        <f>IF(cad_pro!C427="","",cad_pro!C427)</f>
        <v/>
      </c>
      <c r="C425" s="11" t="str">
        <f>IF(B425="","",IFERROR(SUM(cad_cf!$D$7:$D$26)/SUM(cad_pro!$D$9:$D$508),0))</f>
        <v/>
      </c>
      <c r="D425" s="11" t="str">
        <f>IF(B425="","",IFERROR(VLOOKUP(B425,cad_pro!$C$9:$E$508,3,FALSE),0))</f>
        <v/>
      </c>
      <c r="E425" s="11" t="str">
        <f t="shared" si="90"/>
        <v/>
      </c>
      <c r="F425" s="108"/>
      <c r="G425" s="11" t="str">
        <f t="shared" si="91"/>
        <v/>
      </c>
      <c r="H425" s="11" t="str">
        <f t="shared" si="92"/>
        <v/>
      </c>
      <c r="I425" s="11" t="str">
        <f t="shared" si="93"/>
        <v/>
      </c>
      <c r="J425" s="11" t="str">
        <f t="shared" si="94"/>
        <v/>
      </c>
      <c r="K425" s="11" t="str">
        <f t="shared" si="95"/>
        <v/>
      </c>
      <c r="L425" s="33" t="str">
        <f t="shared" si="96"/>
        <v/>
      </c>
      <c r="M425" s="2" t="str">
        <f t="shared" si="97"/>
        <v/>
      </c>
      <c r="N425" s="2" t="str">
        <f t="shared" si="102"/>
        <v/>
      </c>
      <c r="O425" s="2" t="str">
        <f t="shared" si="102"/>
        <v/>
      </c>
      <c r="P425" s="2" t="str">
        <f t="shared" si="102"/>
        <v/>
      </c>
      <c r="Q425" s="2" t="str">
        <f t="shared" si="102"/>
        <v/>
      </c>
      <c r="R425" s="2" t="str">
        <f t="shared" si="102"/>
        <v/>
      </c>
      <c r="S425" s="2" t="str">
        <f t="shared" si="102"/>
        <v/>
      </c>
      <c r="T425" s="2" t="str">
        <f t="shared" si="102"/>
        <v/>
      </c>
      <c r="U425" s="2" t="str">
        <f t="shared" si="102"/>
        <v/>
      </c>
      <c r="V425" s="2" t="str">
        <f t="shared" si="102"/>
        <v/>
      </c>
      <c r="W425" s="2" t="str">
        <f t="shared" si="102"/>
        <v/>
      </c>
      <c r="X425" s="2" t="str">
        <f t="shared" si="102"/>
        <v/>
      </c>
      <c r="Y425" s="2" t="str">
        <f t="shared" si="102"/>
        <v/>
      </c>
      <c r="Z425" s="2" t="str">
        <f t="shared" si="102"/>
        <v/>
      </c>
      <c r="AA425" s="2" t="str">
        <f t="shared" si="102"/>
        <v/>
      </c>
      <c r="AB425" s="2" t="str">
        <f t="shared" si="102"/>
        <v/>
      </c>
      <c r="AC425" s="2" t="str">
        <f t="shared" si="98"/>
        <v/>
      </c>
      <c r="AD425" s="37">
        <v>9.5819999999997602E-4</v>
      </c>
      <c r="AE425" s="1" t="str">
        <f t="shared" si="99"/>
        <v/>
      </c>
      <c r="AF425" s="1" t="str">
        <f t="shared" si="100"/>
        <v/>
      </c>
    </row>
    <row r="426" spans="2:32" ht="24.95" customHeight="1" x14ac:dyDescent="0.25">
      <c r="B426" s="10" t="str">
        <f>IF(cad_pro!C428="","",cad_pro!C428)</f>
        <v/>
      </c>
      <c r="C426" s="11" t="str">
        <f>IF(B426="","",IFERROR(SUM(cad_cf!$D$7:$D$26)/SUM(cad_pro!$D$9:$D$508),0))</f>
        <v/>
      </c>
      <c r="D426" s="11" t="str">
        <f>IF(B426="","",IFERROR(VLOOKUP(B426,cad_pro!$C$9:$E$508,3,FALSE),0))</f>
        <v/>
      </c>
      <c r="E426" s="11" t="str">
        <f t="shared" si="90"/>
        <v/>
      </c>
      <c r="F426" s="108"/>
      <c r="G426" s="11" t="str">
        <f t="shared" si="91"/>
        <v/>
      </c>
      <c r="H426" s="11" t="str">
        <f t="shared" si="92"/>
        <v/>
      </c>
      <c r="I426" s="11" t="str">
        <f t="shared" si="93"/>
        <v/>
      </c>
      <c r="J426" s="11" t="str">
        <f t="shared" si="94"/>
        <v/>
      </c>
      <c r="K426" s="11" t="str">
        <f t="shared" si="95"/>
        <v/>
      </c>
      <c r="L426" s="33" t="str">
        <f t="shared" si="96"/>
        <v/>
      </c>
      <c r="M426" s="2" t="str">
        <f t="shared" si="97"/>
        <v/>
      </c>
      <c r="N426" s="2" t="str">
        <f t="shared" si="102"/>
        <v/>
      </c>
      <c r="O426" s="2" t="str">
        <f t="shared" si="102"/>
        <v/>
      </c>
      <c r="P426" s="2" t="str">
        <f t="shared" si="102"/>
        <v/>
      </c>
      <c r="Q426" s="2" t="str">
        <f t="shared" si="102"/>
        <v/>
      </c>
      <c r="R426" s="2" t="str">
        <f t="shared" si="102"/>
        <v/>
      </c>
      <c r="S426" s="2" t="str">
        <f t="shared" si="102"/>
        <v/>
      </c>
      <c r="T426" s="2" t="str">
        <f t="shared" si="102"/>
        <v/>
      </c>
      <c r="U426" s="2" t="str">
        <f t="shared" si="102"/>
        <v/>
      </c>
      <c r="V426" s="2" t="str">
        <f t="shared" si="102"/>
        <v/>
      </c>
      <c r="W426" s="2" t="str">
        <f t="shared" si="102"/>
        <v/>
      </c>
      <c r="X426" s="2" t="str">
        <f t="shared" si="102"/>
        <v/>
      </c>
      <c r="Y426" s="2" t="str">
        <f t="shared" si="102"/>
        <v/>
      </c>
      <c r="Z426" s="2" t="str">
        <f t="shared" si="102"/>
        <v/>
      </c>
      <c r="AA426" s="2" t="str">
        <f t="shared" si="102"/>
        <v/>
      </c>
      <c r="AB426" s="2" t="str">
        <f t="shared" si="102"/>
        <v/>
      </c>
      <c r="AC426" s="2" t="str">
        <f t="shared" si="98"/>
        <v/>
      </c>
      <c r="AD426" s="37">
        <v>9.5809999999997596E-4</v>
      </c>
      <c r="AE426" s="1" t="str">
        <f t="shared" si="99"/>
        <v/>
      </c>
      <c r="AF426" s="1" t="str">
        <f t="shared" si="100"/>
        <v/>
      </c>
    </row>
    <row r="427" spans="2:32" ht="24.95" customHeight="1" x14ac:dyDescent="0.25">
      <c r="B427" s="10" t="str">
        <f>IF(cad_pro!C429="","",cad_pro!C429)</f>
        <v/>
      </c>
      <c r="C427" s="11" t="str">
        <f>IF(B427="","",IFERROR(SUM(cad_cf!$D$7:$D$26)/SUM(cad_pro!$D$9:$D$508),0))</f>
        <v/>
      </c>
      <c r="D427" s="11" t="str">
        <f>IF(B427="","",IFERROR(VLOOKUP(B427,cad_pro!$C$9:$E$508,3,FALSE),0))</f>
        <v/>
      </c>
      <c r="E427" s="11" t="str">
        <f t="shared" si="90"/>
        <v/>
      </c>
      <c r="F427" s="108"/>
      <c r="G427" s="11" t="str">
        <f t="shared" si="91"/>
        <v/>
      </c>
      <c r="H427" s="11" t="str">
        <f t="shared" si="92"/>
        <v/>
      </c>
      <c r="I427" s="11" t="str">
        <f t="shared" si="93"/>
        <v/>
      </c>
      <c r="J427" s="11" t="str">
        <f t="shared" si="94"/>
        <v/>
      </c>
      <c r="K427" s="11" t="str">
        <f t="shared" si="95"/>
        <v/>
      </c>
      <c r="L427" s="33" t="str">
        <f t="shared" si="96"/>
        <v/>
      </c>
      <c r="M427" s="2" t="str">
        <f t="shared" si="97"/>
        <v/>
      </c>
      <c r="N427" s="2" t="str">
        <f t="shared" si="102"/>
        <v/>
      </c>
      <c r="O427" s="2" t="str">
        <f t="shared" si="102"/>
        <v/>
      </c>
      <c r="P427" s="2" t="str">
        <f t="shared" si="102"/>
        <v/>
      </c>
      <c r="Q427" s="2" t="str">
        <f t="shared" si="102"/>
        <v/>
      </c>
      <c r="R427" s="2" t="str">
        <f t="shared" si="102"/>
        <v/>
      </c>
      <c r="S427" s="2" t="str">
        <f t="shared" si="102"/>
        <v/>
      </c>
      <c r="T427" s="2" t="str">
        <f t="shared" si="102"/>
        <v/>
      </c>
      <c r="U427" s="2" t="str">
        <f t="shared" si="102"/>
        <v/>
      </c>
      <c r="V427" s="2" t="str">
        <f t="shared" si="102"/>
        <v/>
      </c>
      <c r="W427" s="2" t="str">
        <f t="shared" si="102"/>
        <v/>
      </c>
      <c r="X427" s="2" t="str">
        <f t="shared" si="102"/>
        <v/>
      </c>
      <c r="Y427" s="2" t="str">
        <f t="shared" si="102"/>
        <v/>
      </c>
      <c r="Z427" s="2" t="str">
        <f t="shared" si="102"/>
        <v/>
      </c>
      <c r="AA427" s="2" t="str">
        <f t="shared" si="102"/>
        <v/>
      </c>
      <c r="AB427" s="2" t="str">
        <f t="shared" si="102"/>
        <v/>
      </c>
      <c r="AC427" s="2" t="str">
        <f t="shared" si="98"/>
        <v/>
      </c>
      <c r="AD427" s="37">
        <v>9.5799999999997601E-4</v>
      </c>
      <c r="AE427" s="1" t="str">
        <f t="shared" si="99"/>
        <v/>
      </c>
      <c r="AF427" s="1" t="str">
        <f t="shared" si="100"/>
        <v/>
      </c>
    </row>
    <row r="428" spans="2:32" ht="24.95" customHeight="1" x14ac:dyDescent="0.25">
      <c r="B428" s="10" t="str">
        <f>IF(cad_pro!C430="","",cad_pro!C430)</f>
        <v/>
      </c>
      <c r="C428" s="11" t="str">
        <f>IF(B428="","",IFERROR(SUM(cad_cf!$D$7:$D$26)/SUM(cad_pro!$D$9:$D$508),0))</f>
        <v/>
      </c>
      <c r="D428" s="11" t="str">
        <f>IF(B428="","",IFERROR(VLOOKUP(B428,cad_pro!$C$9:$E$508,3,FALSE),0))</f>
        <v/>
      </c>
      <c r="E428" s="11" t="str">
        <f t="shared" si="90"/>
        <v/>
      </c>
      <c r="F428" s="108"/>
      <c r="G428" s="11" t="str">
        <f t="shared" si="91"/>
        <v/>
      </c>
      <c r="H428" s="11" t="str">
        <f t="shared" si="92"/>
        <v/>
      </c>
      <c r="I428" s="11" t="str">
        <f t="shared" si="93"/>
        <v/>
      </c>
      <c r="J428" s="11" t="str">
        <f t="shared" si="94"/>
        <v/>
      </c>
      <c r="K428" s="11" t="str">
        <f t="shared" si="95"/>
        <v/>
      </c>
      <c r="L428" s="33" t="str">
        <f t="shared" si="96"/>
        <v/>
      </c>
      <c r="M428" s="2" t="str">
        <f t="shared" si="97"/>
        <v/>
      </c>
      <c r="N428" s="2" t="str">
        <f t="shared" si="102"/>
        <v/>
      </c>
      <c r="O428" s="2" t="str">
        <f t="shared" si="102"/>
        <v/>
      </c>
      <c r="P428" s="2" t="str">
        <f t="shared" si="102"/>
        <v/>
      </c>
      <c r="Q428" s="2" t="str">
        <f t="shared" si="102"/>
        <v/>
      </c>
      <c r="R428" s="2" t="str">
        <f t="shared" si="102"/>
        <v/>
      </c>
      <c r="S428" s="2" t="str">
        <f t="shared" si="102"/>
        <v/>
      </c>
      <c r="T428" s="2" t="str">
        <f t="shared" si="102"/>
        <v/>
      </c>
      <c r="U428" s="2" t="str">
        <f t="shared" si="102"/>
        <v/>
      </c>
      <c r="V428" s="2" t="str">
        <f t="shared" si="102"/>
        <v/>
      </c>
      <c r="W428" s="2" t="str">
        <f t="shared" si="102"/>
        <v/>
      </c>
      <c r="X428" s="2" t="str">
        <f t="shared" si="102"/>
        <v/>
      </c>
      <c r="Y428" s="2" t="str">
        <f t="shared" si="102"/>
        <v/>
      </c>
      <c r="Z428" s="2" t="str">
        <f t="shared" si="102"/>
        <v/>
      </c>
      <c r="AA428" s="2" t="str">
        <f t="shared" si="102"/>
        <v/>
      </c>
      <c r="AB428" s="2" t="str">
        <f t="shared" si="102"/>
        <v/>
      </c>
      <c r="AC428" s="2" t="str">
        <f t="shared" si="98"/>
        <v/>
      </c>
      <c r="AD428" s="37">
        <v>9.5789999999997596E-4</v>
      </c>
      <c r="AE428" s="1" t="str">
        <f t="shared" si="99"/>
        <v/>
      </c>
      <c r="AF428" s="1" t="str">
        <f t="shared" si="100"/>
        <v/>
      </c>
    </row>
    <row r="429" spans="2:32" ht="24.95" customHeight="1" x14ac:dyDescent="0.25">
      <c r="B429" s="10" t="str">
        <f>IF(cad_pro!C431="","",cad_pro!C431)</f>
        <v/>
      </c>
      <c r="C429" s="11" t="str">
        <f>IF(B429="","",IFERROR(SUM(cad_cf!$D$7:$D$26)/SUM(cad_pro!$D$9:$D$508),0))</f>
        <v/>
      </c>
      <c r="D429" s="11" t="str">
        <f>IF(B429="","",IFERROR(VLOOKUP(B429,cad_pro!$C$9:$E$508,3,FALSE),0))</f>
        <v/>
      </c>
      <c r="E429" s="11" t="str">
        <f t="shared" si="90"/>
        <v/>
      </c>
      <c r="F429" s="108"/>
      <c r="G429" s="11" t="str">
        <f t="shared" si="91"/>
        <v/>
      </c>
      <c r="H429" s="11" t="str">
        <f t="shared" si="92"/>
        <v/>
      </c>
      <c r="I429" s="11" t="str">
        <f t="shared" si="93"/>
        <v/>
      </c>
      <c r="J429" s="11" t="str">
        <f t="shared" si="94"/>
        <v/>
      </c>
      <c r="K429" s="11" t="str">
        <f t="shared" si="95"/>
        <v/>
      </c>
      <c r="L429" s="33" t="str">
        <f t="shared" si="96"/>
        <v/>
      </c>
      <c r="M429" s="2" t="str">
        <f t="shared" si="97"/>
        <v/>
      </c>
      <c r="N429" s="2" t="str">
        <f t="shared" si="102"/>
        <v/>
      </c>
      <c r="O429" s="2" t="str">
        <f t="shared" si="102"/>
        <v/>
      </c>
      <c r="P429" s="2" t="str">
        <f t="shared" si="102"/>
        <v/>
      </c>
      <c r="Q429" s="2" t="str">
        <f t="shared" si="102"/>
        <v/>
      </c>
      <c r="R429" s="2" t="str">
        <f t="shared" si="102"/>
        <v/>
      </c>
      <c r="S429" s="2" t="str">
        <f t="shared" si="102"/>
        <v/>
      </c>
      <c r="T429" s="2" t="str">
        <f t="shared" si="102"/>
        <v/>
      </c>
      <c r="U429" s="2" t="str">
        <f t="shared" si="102"/>
        <v/>
      </c>
      <c r="V429" s="2" t="str">
        <f t="shared" si="102"/>
        <v/>
      </c>
      <c r="W429" s="2" t="str">
        <f t="shared" si="102"/>
        <v/>
      </c>
      <c r="X429" s="2" t="str">
        <f t="shared" si="102"/>
        <v/>
      </c>
      <c r="Y429" s="2" t="str">
        <f t="shared" si="102"/>
        <v/>
      </c>
      <c r="Z429" s="2" t="str">
        <f t="shared" si="102"/>
        <v/>
      </c>
      <c r="AA429" s="2" t="str">
        <f t="shared" si="102"/>
        <v/>
      </c>
      <c r="AB429" s="2" t="str">
        <f t="shared" si="102"/>
        <v/>
      </c>
      <c r="AC429" s="2" t="str">
        <f t="shared" si="98"/>
        <v/>
      </c>
      <c r="AD429" s="37">
        <v>9.5779999999997601E-4</v>
      </c>
      <c r="AE429" s="1" t="str">
        <f t="shared" si="99"/>
        <v/>
      </c>
      <c r="AF429" s="1" t="str">
        <f t="shared" si="100"/>
        <v/>
      </c>
    </row>
    <row r="430" spans="2:32" ht="24.95" customHeight="1" x14ac:dyDescent="0.25">
      <c r="B430" s="10" t="str">
        <f>IF(cad_pro!C432="","",cad_pro!C432)</f>
        <v/>
      </c>
      <c r="C430" s="11" t="str">
        <f>IF(B430="","",IFERROR(SUM(cad_cf!$D$7:$D$26)/SUM(cad_pro!$D$9:$D$508),0))</f>
        <v/>
      </c>
      <c r="D430" s="11" t="str">
        <f>IF(B430="","",IFERROR(VLOOKUP(B430,cad_pro!$C$9:$E$508,3,FALSE),0))</f>
        <v/>
      </c>
      <c r="E430" s="11" t="str">
        <f t="shared" si="90"/>
        <v/>
      </c>
      <c r="F430" s="108"/>
      <c r="G430" s="11" t="str">
        <f t="shared" si="91"/>
        <v/>
      </c>
      <c r="H430" s="11" t="str">
        <f t="shared" si="92"/>
        <v/>
      </c>
      <c r="I430" s="11" t="str">
        <f t="shared" si="93"/>
        <v/>
      </c>
      <c r="J430" s="11" t="str">
        <f t="shared" si="94"/>
        <v/>
      </c>
      <c r="K430" s="11" t="str">
        <f t="shared" si="95"/>
        <v/>
      </c>
      <c r="L430" s="33" t="str">
        <f t="shared" si="96"/>
        <v/>
      </c>
      <c r="M430" s="2" t="str">
        <f t="shared" si="97"/>
        <v/>
      </c>
      <c r="N430" s="2" t="str">
        <f t="shared" ref="N430:AB446" si="103">IF($B430="","",IFERROR($G430*N$6,0))</f>
        <v/>
      </c>
      <c r="O430" s="2" t="str">
        <f t="shared" si="103"/>
        <v/>
      </c>
      <c r="P430" s="2" t="str">
        <f t="shared" si="103"/>
        <v/>
      </c>
      <c r="Q430" s="2" t="str">
        <f t="shared" si="103"/>
        <v/>
      </c>
      <c r="R430" s="2" t="str">
        <f t="shared" si="103"/>
        <v/>
      </c>
      <c r="S430" s="2" t="str">
        <f t="shared" si="103"/>
        <v/>
      </c>
      <c r="T430" s="2" t="str">
        <f t="shared" si="103"/>
        <v/>
      </c>
      <c r="U430" s="2" t="str">
        <f t="shared" si="103"/>
        <v/>
      </c>
      <c r="V430" s="2" t="str">
        <f t="shared" si="103"/>
        <v/>
      </c>
      <c r="W430" s="2" t="str">
        <f t="shared" si="103"/>
        <v/>
      </c>
      <c r="X430" s="2" t="str">
        <f t="shared" si="103"/>
        <v/>
      </c>
      <c r="Y430" s="2" t="str">
        <f t="shared" si="103"/>
        <v/>
      </c>
      <c r="Z430" s="2" t="str">
        <f t="shared" si="103"/>
        <v/>
      </c>
      <c r="AA430" s="2" t="str">
        <f t="shared" si="103"/>
        <v/>
      </c>
      <c r="AB430" s="2" t="str">
        <f t="shared" si="103"/>
        <v/>
      </c>
      <c r="AC430" s="2" t="str">
        <f t="shared" si="98"/>
        <v/>
      </c>
      <c r="AD430" s="37">
        <v>9.5769999999997595E-4</v>
      </c>
      <c r="AE430" s="1" t="str">
        <f t="shared" si="99"/>
        <v/>
      </c>
      <c r="AF430" s="1" t="str">
        <f t="shared" si="100"/>
        <v/>
      </c>
    </row>
    <row r="431" spans="2:32" ht="24.95" customHeight="1" x14ac:dyDescent="0.25">
      <c r="B431" s="10" t="str">
        <f>IF(cad_pro!C433="","",cad_pro!C433)</f>
        <v/>
      </c>
      <c r="C431" s="11" t="str">
        <f>IF(B431="","",IFERROR(SUM(cad_cf!$D$7:$D$26)/SUM(cad_pro!$D$9:$D$508),0))</f>
        <v/>
      </c>
      <c r="D431" s="11" t="str">
        <f>IF(B431="","",IFERROR(VLOOKUP(B431,cad_pro!$C$9:$E$508,3,FALSE),0))</f>
        <v/>
      </c>
      <c r="E431" s="11" t="str">
        <f t="shared" si="90"/>
        <v/>
      </c>
      <c r="F431" s="108"/>
      <c r="G431" s="11" t="str">
        <f t="shared" si="91"/>
        <v/>
      </c>
      <c r="H431" s="11" t="str">
        <f t="shared" si="92"/>
        <v/>
      </c>
      <c r="I431" s="11" t="str">
        <f t="shared" si="93"/>
        <v/>
      </c>
      <c r="J431" s="11" t="str">
        <f t="shared" si="94"/>
        <v/>
      </c>
      <c r="K431" s="11" t="str">
        <f t="shared" si="95"/>
        <v/>
      </c>
      <c r="L431" s="33" t="str">
        <f t="shared" si="96"/>
        <v/>
      </c>
      <c r="M431" s="2" t="str">
        <f t="shared" si="97"/>
        <v/>
      </c>
      <c r="N431" s="2" t="str">
        <f t="shared" si="103"/>
        <v/>
      </c>
      <c r="O431" s="2" t="str">
        <f t="shared" si="103"/>
        <v/>
      </c>
      <c r="P431" s="2" t="str">
        <f t="shared" si="103"/>
        <v/>
      </c>
      <c r="Q431" s="2" t="str">
        <f t="shared" si="103"/>
        <v/>
      </c>
      <c r="R431" s="2" t="str">
        <f t="shared" si="103"/>
        <v/>
      </c>
      <c r="S431" s="2" t="str">
        <f t="shared" si="103"/>
        <v/>
      </c>
      <c r="T431" s="2" t="str">
        <f t="shared" si="103"/>
        <v/>
      </c>
      <c r="U431" s="2" t="str">
        <f t="shared" si="103"/>
        <v/>
      </c>
      <c r="V431" s="2" t="str">
        <f t="shared" si="103"/>
        <v/>
      </c>
      <c r="W431" s="2" t="str">
        <f t="shared" si="103"/>
        <v/>
      </c>
      <c r="X431" s="2" t="str">
        <f t="shared" si="103"/>
        <v/>
      </c>
      <c r="Y431" s="2" t="str">
        <f t="shared" si="103"/>
        <v/>
      </c>
      <c r="Z431" s="2" t="str">
        <f t="shared" si="103"/>
        <v/>
      </c>
      <c r="AA431" s="2" t="str">
        <f t="shared" si="103"/>
        <v/>
      </c>
      <c r="AB431" s="2" t="str">
        <f t="shared" si="103"/>
        <v/>
      </c>
      <c r="AC431" s="2" t="str">
        <f t="shared" si="98"/>
        <v/>
      </c>
      <c r="AD431" s="37">
        <v>9.5759999999997601E-4</v>
      </c>
      <c r="AE431" s="1" t="str">
        <f t="shared" si="99"/>
        <v/>
      </c>
      <c r="AF431" s="1" t="str">
        <f t="shared" si="100"/>
        <v/>
      </c>
    </row>
    <row r="432" spans="2:32" ht="24.95" customHeight="1" x14ac:dyDescent="0.25">
      <c r="B432" s="10" t="str">
        <f>IF(cad_pro!C434="","",cad_pro!C434)</f>
        <v/>
      </c>
      <c r="C432" s="11" t="str">
        <f>IF(B432="","",IFERROR(SUM(cad_cf!$D$7:$D$26)/SUM(cad_pro!$D$9:$D$508),0))</f>
        <v/>
      </c>
      <c r="D432" s="11" t="str">
        <f>IF(B432="","",IFERROR(VLOOKUP(B432,cad_pro!$C$9:$E$508,3,FALSE),0))</f>
        <v/>
      </c>
      <c r="E432" s="11" t="str">
        <f t="shared" si="90"/>
        <v/>
      </c>
      <c r="F432" s="108"/>
      <c r="G432" s="11" t="str">
        <f t="shared" si="91"/>
        <v/>
      </c>
      <c r="H432" s="11" t="str">
        <f t="shared" si="92"/>
        <v/>
      </c>
      <c r="I432" s="11" t="str">
        <f t="shared" si="93"/>
        <v/>
      </c>
      <c r="J432" s="11" t="str">
        <f t="shared" si="94"/>
        <v/>
      </c>
      <c r="K432" s="11" t="str">
        <f t="shared" si="95"/>
        <v/>
      </c>
      <c r="L432" s="33" t="str">
        <f t="shared" si="96"/>
        <v/>
      </c>
      <c r="M432" s="2" t="str">
        <f t="shared" si="97"/>
        <v/>
      </c>
      <c r="N432" s="2" t="str">
        <f t="shared" si="103"/>
        <v/>
      </c>
      <c r="O432" s="2" t="str">
        <f t="shared" si="103"/>
        <v/>
      </c>
      <c r="P432" s="2" t="str">
        <f t="shared" si="103"/>
        <v/>
      </c>
      <c r="Q432" s="2" t="str">
        <f t="shared" si="103"/>
        <v/>
      </c>
      <c r="R432" s="2" t="str">
        <f t="shared" si="103"/>
        <v/>
      </c>
      <c r="S432" s="2" t="str">
        <f t="shared" si="103"/>
        <v/>
      </c>
      <c r="T432" s="2" t="str">
        <f t="shared" si="103"/>
        <v/>
      </c>
      <c r="U432" s="2" t="str">
        <f t="shared" si="103"/>
        <v/>
      </c>
      <c r="V432" s="2" t="str">
        <f t="shared" si="103"/>
        <v/>
      </c>
      <c r="W432" s="2" t="str">
        <f t="shared" si="103"/>
        <v/>
      </c>
      <c r="X432" s="2" t="str">
        <f t="shared" si="103"/>
        <v/>
      </c>
      <c r="Y432" s="2" t="str">
        <f t="shared" si="103"/>
        <v/>
      </c>
      <c r="Z432" s="2" t="str">
        <f t="shared" si="103"/>
        <v/>
      </c>
      <c r="AA432" s="2" t="str">
        <f t="shared" si="103"/>
        <v/>
      </c>
      <c r="AB432" s="2" t="str">
        <f t="shared" si="103"/>
        <v/>
      </c>
      <c r="AC432" s="2" t="str">
        <f t="shared" si="98"/>
        <v/>
      </c>
      <c r="AD432" s="37">
        <v>9.5749999999997595E-4</v>
      </c>
      <c r="AE432" s="1" t="str">
        <f t="shared" si="99"/>
        <v/>
      </c>
      <c r="AF432" s="1" t="str">
        <f t="shared" si="100"/>
        <v/>
      </c>
    </row>
    <row r="433" spans="2:32" ht="24.95" customHeight="1" x14ac:dyDescent="0.25">
      <c r="B433" s="10" t="str">
        <f>IF(cad_pro!C435="","",cad_pro!C435)</f>
        <v/>
      </c>
      <c r="C433" s="11" t="str">
        <f>IF(B433="","",IFERROR(SUM(cad_cf!$D$7:$D$26)/SUM(cad_pro!$D$9:$D$508),0))</f>
        <v/>
      </c>
      <c r="D433" s="11" t="str">
        <f>IF(B433="","",IFERROR(VLOOKUP(B433,cad_pro!$C$9:$E$508,3,FALSE),0))</f>
        <v/>
      </c>
      <c r="E433" s="11" t="str">
        <f t="shared" si="90"/>
        <v/>
      </c>
      <c r="F433" s="108"/>
      <c r="G433" s="11" t="str">
        <f t="shared" si="91"/>
        <v/>
      </c>
      <c r="H433" s="11" t="str">
        <f t="shared" si="92"/>
        <v/>
      </c>
      <c r="I433" s="11" t="str">
        <f t="shared" si="93"/>
        <v/>
      </c>
      <c r="J433" s="11" t="str">
        <f t="shared" si="94"/>
        <v/>
      </c>
      <c r="K433" s="11" t="str">
        <f t="shared" si="95"/>
        <v/>
      </c>
      <c r="L433" s="33" t="str">
        <f t="shared" si="96"/>
        <v/>
      </c>
      <c r="M433" s="2" t="str">
        <f t="shared" si="97"/>
        <v/>
      </c>
      <c r="N433" s="2" t="str">
        <f t="shared" si="103"/>
        <v/>
      </c>
      <c r="O433" s="2" t="str">
        <f t="shared" si="103"/>
        <v/>
      </c>
      <c r="P433" s="2" t="str">
        <f t="shared" si="103"/>
        <v/>
      </c>
      <c r="Q433" s="2" t="str">
        <f t="shared" si="103"/>
        <v/>
      </c>
      <c r="R433" s="2" t="str">
        <f t="shared" si="103"/>
        <v/>
      </c>
      <c r="S433" s="2" t="str">
        <f t="shared" si="103"/>
        <v/>
      </c>
      <c r="T433" s="2" t="str">
        <f t="shared" si="103"/>
        <v/>
      </c>
      <c r="U433" s="2" t="str">
        <f t="shared" si="103"/>
        <v/>
      </c>
      <c r="V433" s="2" t="str">
        <f t="shared" si="103"/>
        <v/>
      </c>
      <c r="W433" s="2" t="str">
        <f t="shared" si="103"/>
        <v/>
      </c>
      <c r="X433" s="2" t="str">
        <f t="shared" si="103"/>
        <v/>
      </c>
      <c r="Y433" s="2" t="str">
        <f t="shared" si="103"/>
        <v/>
      </c>
      <c r="Z433" s="2" t="str">
        <f t="shared" si="103"/>
        <v/>
      </c>
      <c r="AA433" s="2" t="str">
        <f t="shared" si="103"/>
        <v/>
      </c>
      <c r="AB433" s="2" t="str">
        <f t="shared" si="103"/>
        <v/>
      </c>
      <c r="AC433" s="2" t="str">
        <f t="shared" si="98"/>
        <v/>
      </c>
      <c r="AD433" s="37">
        <v>9.57399999999976E-4</v>
      </c>
      <c r="AE433" s="1" t="str">
        <f t="shared" si="99"/>
        <v/>
      </c>
      <c r="AF433" s="1" t="str">
        <f t="shared" si="100"/>
        <v/>
      </c>
    </row>
    <row r="434" spans="2:32" ht="24.95" customHeight="1" x14ac:dyDescent="0.25">
      <c r="B434" s="10" t="str">
        <f>IF(cad_pro!C436="","",cad_pro!C436)</f>
        <v/>
      </c>
      <c r="C434" s="11" t="str">
        <f>IF(B434="","",IFERROR(SUM(cad_cf!$D$7:$D$26)/SUM(cad_pro!$D$9:$D$508),0))</f>
        <v/>
      </c>
      <c r="D434" s="11" t="str">
        <f>IF(B434="","",IFERROR(VLOOKUP(B434,cad_pro!$C$9:$E$508,3,FALSE),0))</f>
        <v/>
      </c>
      <c r="E434" s="11" t="str">
        <f t="shared" si="90"/>
        <v/>
      </c>
      <c r="F434" s="108"/>
      <c r="G434" s="11" t="str">
        <f t="shared" si="91"/>
        <v/>
      </c>
      <c r="H434" s="11" t="str">
        <f t="shared" si="92"/>
        <v/>
      </c>
      <c r="I434" s="11" t="str">
        <f t="shared" si="93"/>
        <v/>
      </c>
      <c r="J434" s="11" t="str">
        <f t="shared" si="94"/>
        <v/>
      </c>
      <c r="K434" s="11" t="str">
        <f t="shared" si="95"/>
        <v/>
      </c>
      <c r="L434" s="33" t="str">
        <f t="shared" si="96"/>
        <v/>
      </c>
      <c r="M434" s="2" t="str">
        <f t="shared" si="97"/>
        <v/>
      </c>
      <c r="N434" s="2" t="str">
        <f t="shared" si="103"/>
        <v/>
      </c>
      <c r="O434" s="2" t="str">
        <f t="shared" si="103"/>
        <v/>
      </c>
      <c r="P434" s="2" t="str">
        <f t="shared" si="103"/>
        <v/>
      </c>
      <c r="Q434" s="2" t="str">
        <f t="shared" si="103"/>
        <v/>
      </c>
      <c r="R434" s="2" t="str">
        <f t="shared" si="103"/>
        <v/>
      </c>
      <c r="S434" s="2" t="str">
        <f t="shared" si="103"/>
        <v/>
      </c>
      <c r="T434" s="2" t="str">
        <f t="shared" si="103"/>
        <v/>
      </c>
      <c r="U434" s="2" t="str">
        <f t="shared" si="103"/>
        <v/>
      </c>
      <c r="V434" s="2" t="str">
        <f t="shared" si="103"/>
        <v/>
      </c>
      <c r="W434" s="2" t="str">
        <f t="shared" si="103"/>
        <v/>
      </c>
      <c r="X434" s="2" t="str">
        <f t="shared" si="103"/>
        <v/>
      </c>
      <c r="Y434" s="2" t="str">
        <f t="shared" si="103"/>
        <v/>
      </c>
      <c r="Z434" s="2" t="str">
        <f t="shared" si="103"/>
        <v/>
      </c>
      <c r="AA434" s="2" t="str">
        <f t="shared" si="103"/>
        <v/>
      </c>
      <c r="AB434" s="2" t="str">
        <f t="shared" si="103"/>
        <v/>
      </c>
      <c r="AC434" s="2" t="str">
        <f t="shared" si="98"/>
        <v/>
      </c>
      <c r="AD434" s="37">
        <v>9.5729999999997605E-4</v>
      </c>
      <c r="AE434" s="1" t="str">
        <f t="shared" si="99"/>
        <v/>
      </c>
      <c r="AF434" s="1" t="str">
        <f t="shared" si="100"/>
        <v/>
      </c>
    </row>
    <row r="435" spans="2:32" ht="24.95" customHeight="1" x14ac:dyDescent="0.25">
      <c r="B435" s="10" t="str">
        <f>IF(cad_pro!C437="","",cad_pro!C437)</f>
        <v/>
      </c>
      <c r="C435" s="11" t="str">
        <f>IF(B435="","",IFERROR(SUM(cad_cf!$D$7:$D$26)/SUM(cad_pro!$D$9:$D$508),0))</f>
        <v/>
      </c>
      <c r="D435" s="11" t="str">
        <f>IF(B435="","",IFERROR(VLOOKUP(B435,cad_pro!$C$9:$E$508,3,FALSE),0))</f>
        <v/>
      </c>
      <c r="E435" s="11" t="str">
        <f t="shared" si="90"/>
        <v/>
      </c>
      <c r="F435" s="108"/>
      <c r="G435" s="11" t="str">
        <f t="shared" si="91"/>
        <v/>
      </c>
      <c r="H435" s="11" t="str">
        <f t="shared" si="92"/>
        <v/>
      </c>
      <c r="I435" s="11" t="str">
        <f t="shared" si="93"/>
        <v/>
      </c>
      <c r="J435" s="11" t="str">
        <f t="shared" si="94"/>
        <v/>
      </c>
      <c r="K435" s="11" t="str">
        <f t="shared" si="95"/>
        <v/>
      </c>
      <c r="L435" s="33" t="str">
        <f t="shared" si="96"/>
        <v/>
      </c>
      <c r="M435" s="2" t="str">
        <f t="shared" si="97"/>
        <v/>
      </c>
      <c r="N435" s="2" t="str">
        <f t="shared" si="103"/>
        <v/>
      </c>
      <c r="O435" s="2" t="str">
        <f t="shared" si="103"/>
        <v/>
      </c>
      <c r="P435" s="2" t="str">
        <f t="shared" si="103"/>
        <v/>
      </c>
      <c r="Q435" s="2" t="str">
        <f t="shared" si="103"/>
        <v/>
      </c>
      <c r="R435" s="2" t="str">
        <f t="shared" si="103"/>
        <v/>
      </c>
      <c r="S435" s="2" t="str">
        <f t="shared" si="103"/>
        <v/>
      </c>
      <c r="T435" s="2" t="str">
        <f t="shared" si="103"/>
        <v/>
      </c>
      <c r="U435" s="2" t="str">
        <f t="shared" si="103"/>
        <v/>
      </c>
      <c r="V435" s="2" t="str">
        <f t="shared" si="103"/>
        <v/>
      </c>
      <c r="W435" s="2" t="str">
        <f t="shared" si="103"/>
        <v/>
      </c>
      <c r="X435" s="2" t="str">
        <f t="shared" si="103"/>
        <v/>
      </c>
      <c r="Y435" s="2" t="str">
        <f t="shared" si="103"/>
        <v/>
      </c>
      <c r="Z435" s="2" t="str">
        <f t="shared" si="103"/>
        <v/>
      </c>
      <c r="AA435" s="2" t="str">
        <f t="shared" si="103"/>
        <v/>
      </c>
      <c r="AB435" s="2" t="str">
        <f t="shared" si="103"/>
        <v/>
      </c>
      <c r="AC435" s="2" t="str">
        <f t="shared" si="98"/>
        <v/>
      </c>
      <c r="AD435" s="37">
        <v>9.57199999999976E-4</v>
      </c>
      <c r="AE435" s="1" t="str">
        <f t="shared" si="99"/>
        <v/>
      </c>
      <c r="AF435" s="1" t="str">
        <f t="shared" si="100"/>
        <v/>
      </c>
    </row>
    <row r="436" spans="2:32" ht="24.95" customHeight="1" x14ac:dyDescent="0.25">
      <c r="B436" s="10" t="str">
        <f>IF(cad_pro!C438="","",cad_pro!C438)</f>
        <v/>
      </c>
      <c r="C436" s="11" t="str">
        <f>IF(B436="","",IFERROR(SUM(cad_cf!$D$7:$D$26)/SUM(cad_pro!$D$9:$D$508),0))</f>
        <v/>
      </c>
      <c r="D436" s="11" t="str">
        <f>IF(B436="","",IFERROR(VLOOKUP(B436,cad_pro!$C$9:$E$508,3,FALSE),0))</f>
        <v/>
      </c>
      <c r="E436" s="11" t="str">
        <f t="shared" si="90"/>
        <v/>
      </c>
      <c r="F436" s="108"/>
      <c r="G436" s="11" t="str">
        <f t="shared" si="91"/>
        <v/>
      </c>
      <c r="H436" s="11" t="str">
        <f t="shared" si="92"/>
        <v/>
      </c>
      <c r="I436" s="11" t="str">
        <f t="shared" si="93"/>
        <v/>
      </c>
      <c r="J436" s="11" t="str">
        <f t="shared" si="94"/>
        <v/>
      </c>
      <c r="K436" s="11" t="str">
        <f t="shared" si="95"/>
        <v/>
      </c>
      <c r="L436" s="33" t="str">
        <f t="shared" si="96"/>
        <v/>
      </c>
      <c r="M436" s="2" t="str">
        <f t="shared" si="97"/>
        <v/>
      </c>
      <c r="N436" s="2" t="str">
        <f t="shared" si="103"/>
        <v/>
      </c>
      <c r="O436" s="2" t="str">
        <f t="shared" si="103"/>
        <v/>
      </c>
      <c r="P436" s="2" t="str">
        <f t="shared" si="103"/>
        <v/>
      </c>
      <c r="Q436" s="2" t="str">
        <f t="shared" si="103"/>
        <v/>
      </c>
      <c r="R436" s="2" t="str">
        <f t="shared" si="103"/>
        <v/>
      </c>
      <c r="S436" s="2" t="str">
        <f t="shared" si="103"/>
        <v/>
      </c>
      <c r="T436" s="2" t="str">
        <f t="shared" si="103"/>
        <v/>
      </c>
      <c r="U436" s="2" t="str">
        <f t="shared" si="103"/>
        <v/>
      </c>
      <c r="V436" s="2" t="str">
        <f t="shared" si="103"/>
        <v/>
      </c>
      <c r="W436" s="2" t="str">
        <f t="shared" si="103"/>
        <v/>
      </c>
      <c r="X436" s="2" t="str">
        <f t="shared" si="103"/>
        <v/>
      </c>
      <c r="Y436" s="2" t="str">
        <f t="shared" si="103"/>
        <v/>
      </c>
      <c r="Z436" s="2" t="str">
        <f t="shared" si="103"/>
        <v/>
      </c>
      <c r="AA436" s="2" t="str">
        <f t="shared" si="103"/>
        <v/>
      </c>
      <c r="AB436" s="2" t="str">
        <f t="shared" si="103"/>
        <v/>
      </c>
      <c r="AC436" s="2" t="str">
        <f t="shared" si="98"/>
        <v/>
      </c>
      <c r="AD436" s="37">
        <v>9.5709999999997605E-4</v>
      </c>
      <c r="AE436" s="1" t="str">
        <f t="shared" si="99"/>
        <v/>
      </c>
      <c r="AF436" s="1" t="str">
        <f t="shared" si="100"/>
        <v/>
      </c>
    </row>
    <row r="437" spans="2:32" ht="24.95" customHeight="1" x14ac:dyDescent="0.25">
      <c r="B437" s="10" t="str">
        <f>IF(cad_pro!C439="","",cad_pro!C439)</f>
        <v/>
      </c>
      <c r="C437" s="11" t="str">
        <f>IF(B437="","",IFERROR(SUM(cad_cf!$D$7:$D$26)/SUM(cad_pro!$D$9:$D$508),0))</f>
        <v/>
      </c>
      <c r="D437" s="11" t="str">
        <f>IF(B437="","",IFERROR(VLOOKUP(B437,cad_pro!$C$9:$E$508,3,FALSE),0))</f>
        <v/>
      </c>
      <c r="E437" s="11" t="str">
        <f t="shared" si="90"/>
        <v/>
      </c>
      <c r="F437" s="108"/>
      <c r="G437" s="11" t="str">
        <f t="shared" si="91"/>
        <v/>
      </c>
      <c r="H437" s="11" t="str">
        <f t="shared" si="92"/>
        <v/>
      </c>
      <c r="I437" s="11" t="str">
        <f t="shared" si="93"/>
        <v/>
      </c>
      <c r="J437" s="11" t="str">
        <f t="shared" si="94"/>
        <v/>
      </c>
      <c r="K437" s="11" t="str">
        <f t="shared" si="95"/>
        <v/>
      </c>
      <c r="L437" s="33" t="str">
        <f t="shared" si="96"/>
        <v/>
      </c>
      <c r="M437" s="2" t="str">
        <f t="shared" si="97"/>
        <v/>
      </c>
      <c r="N437" s="2" t="str">
        <f t="shared" si="103"/>
        <v/>
      </c>
      <c r="O437" s="2" t="str">
        <f t="shared" si="103"/>
        <v/>
      </c>
      <c r="P437" s="2" t="str">
        <f t="shared" si="103"/>
        <v/>
      </c>
      <c r="Q437" s="2" t="str">
        <f t="shared" si="103"/>
        <v/>
      </c>
      <c r="R437" s="2" t="str">
        <f t="shared" si="103"/>
        <v/>
      </c>
      <c r="S437" s="2" t="str">
        <f t="shared" si="103"/>
        <v/>
      </c>
      <c r="T437" s="2" t="str">
        <f t="shared" si="103"/>
        <v/>
      </c>
      <c r="U437" s="2" t="str">
        <f t="shared" si="103"/>
        <v/>
      </c>
      <c r="V437" s="2" t="str">
        <f t="shared" si="103"/>
        <v/>
      </c>
      <c r="W437" s="2" t="str">
        <f t="shared" si="103"/>
        <v/>
      </c>
      <c r="X437" s="2" t="str">
        <f t="shared" si="103"/>
        <v/>
      </c>
      <c r="Y437" s="2" t="str">
        <f t="shared" si="103"/>
        <v/>
      </c>
      <c r="Z437" s="2" t="str">
        <f t="shared" si="103"/>
        <v/>
      </c>
      <c r="AA437" s="2" t="str">
        <f t="shared" si="103"/>
        <v/>
      </c>
      <c r="AB437" s="2" t="str">
        <f t="shared" si="103"/>
        <v/>
      </c>
      <c r="AC437" s="2" t="str">
        <f t="shared" si="98"/>
        <v/>
      </c>
      <c r="AD437" s="37">
        <v>9.5699999999997599E-4</v>
      </c>
      <c r="AE437" s="1" t="str">
        <f t="shared" si="99"/>
        <v/>
      </c>
      <c r="AF437" s="1" t="str">
        <f t="shared" si="100"/>
        <v/>
      </c>
    </row>
    <row r="438" spans="2:32" ht="24.95" customHeight="1" x14ac:dyDescent="0.25">
      <c r="B438" s="10" t="str">
        <f>IF(cad_pro!C440="","",cad_pro!C440)</f>
        <v/>
      </c>
      <c r="C438" s="11" t="str">
        <f>IF(B438="","",IFERROR(SUM(cad_cf!$D$7:$D$26)/SUM(cad_pro!$D$9:$D$508),0))</f>
        <v/>
      </c>
      <c r="D438" s="11" t="str">
        <f>IF(B438="","",IFERROR(VLOOKUP(B438,cad_pro!$C$9:$E$508,3,FALSE),0))</f>
        <v/>
      </c>
      <c r="E438" s="11" t="str">
        <f t="shared" si="90"/>
        <v/>
      </c>
      <c r="F438" s="108"/>
      <c r="G438" s="11" t="str">
        <f t="shared" si="91"/>
        <v/>
      </c>
      <c r="H438" s="11" t="str">
        <f t="shared" si="92"/>
        <v/>
      </c>
      <c r="I438" s="11" t="str">
        <f t="shared" si="93"/>
        <v/>
      </c>
      <c r="J438" s="11" t="str">
        <f t="shared" si="94"/>
        <v/>
      </c>
      <c r="K438" s="11" t="str">
        <f t="shared" si="95"/>
        <v/>
      </c>
      <c r="L438" s="33" t="str">
        <f t="shared" si="96"/>
        <v/>
      </c>
      <c r="M438" s="2" t="str">
        <f t="shared" si="97"/>
        <v/>
      </c>
      <c r="N438" s="2" t="str">
        <f t="shared" si="103"/>
        <v/>
      </c>
      <c r="O438" s="2" t="str">
        <f t="shared" si="103"/>
        <v/>
      </c>
      <c r="P438" s="2" t="str">
        <f t="shared" si="103"/>
        <v/>
      </c>
      <c r="Q438" s="2" t="str">
        <f t="shared" si="103"/>
        <v/>
      </c>
      <c r="R438" s="2" t="str">
        <f t="shared" si="103"/>
        <v/>
      </c>
      <c r="S438" s="2" t="str">
        <f t="shared" si="103"/>
        <v/>
      </c>
      <c r="T438" s="2" t="str">
        <f t="shared" si="103"/>
        <v/>
      </c>
      <c r="U438" s="2" t="str">
        <f t="shared" si="103"/>
        <v/>
      </c>
      <c r="V438" s="2" t="str">
        <f t="shared" si="103"/>
        <v/>
      </c>
      <c r="W438" s="2" t="str">
        <f t="shared" si="103"/>
        <v/>
      </c>
      <c r="X438" s="2" t="str">
        <f t="shared" si="103"/>
        <v/>
      </c>
      <c r="Y438" s="2" t="str">
        <f t="shared" si="103"/>
        <v/>
      </c>
      <c r="Z438" s="2" t="str">
        <f t="shared" si="103"/>
        <v/>
      </c>
      <c r="AA438" s="2" t="str">
        <f t="shared" si="103"/>
        <v/>
      </c>
      <c r="AB438" s="2" t="str">
        <f t="shared" si="103"/>
        <v/>
      </c>
      <c r="AC438" s="2" t="str">
        <f t="shared" si="98"/>
        <v/>
      </c>
      <c r="AD438" s="37">
        <v>9.5689999999997604E-4</v>
      </c>
      <c r="AE438" s="1" t="str">
        <f t="shared" si="99"/>
        <v/>
      </c>
      <c r="AF438" s="1" t="str">
        <f t="shared" si="100"/>
        <v/>
      </c>
    </row>
    <row r="439" spans="2:32" ht="24.95" customHeight="1" x14ac:dyDescent="0.25">
      <c r="B439" s="10" t="str">
        <f>IF(cad_pro!C441="","",cad_pro!C441)</f>
        <v/>
      </c>
      <c r="C439" s="11" t="str">
        <f>IF(B439="","",IFERROR(SUM(cad_cf!$D$7:$D$26)/SUM(cad_pro!$D$9:$D$508),0))</f>
        <v/>
      </c>
      <c r="D439" s="11" t="str">
        <f>IF(B439="","",IFERROR(VLOOKUP(B439,cad_pro!$C$9:$E$508,3,FALSE),0))</f>
        <v/>
      </c>
      <c r="E439" s="11" t="str">
        <f t="shared" si="90"/>
        <v/>
      </c>
      <c r="F439" s="108"/>
      <c r="G439" s="11" t="str">
        <f t="shared" si="91"/>
        <v/>
      </c>
      <c r="H439" s="11" t="str">
        <f t="shared" si="92"/>
        <v/>
      </c>
      <c r="I439" s="11" t="str">
        <f t="shared" si="93"/>
        <v/>
      </c>
      <c r="J439" s="11" t="str">
        <f t="shared" si="94"/>
        <v/>
      </c>
      <c r="K439" s="11" t="str">
        <f t="shared" si="95"/>
        <v/>
      </c>
      <c r="L439" s="33" t="str">
        <f t="shared" si="96"/>
        <v/>
      </c>
      <c r="M439" s="2" t="str">
        <f t="shared" si="97"/>
        <v/>
      </c>
      <c r="N439" s="2" t="str">
        <f t="shared" si="103"/>
        <v/>
      </c>
      <c r="O439" s="2" t="str">
        <f t="shared" si="103"/>
        <v/>
      </c>
      <c r="P439" s="2" t="str">
        <f t="shared" si="103"/>
        <v/>
      </c>
      <c r="Q439" s="2" t="str">
        <f t="shared" si="103"/>
        <v/>
      </c>
      <c r="R439" s="2" t="str">
        <f t="shared" si="103"/>
        <v/>
      </c>
      <c r="S439" s="2" t="str">
        <f t="shared" si="103"/>
        <v/>
      </c>
      <c r="T439" s="2" t="str">
        <f t="shared" si="103"/>
        <v/>
      </c>
      <c r="U439" s="2" t="str">
        <f t="shared" si="103"/>
        <v/>
      </c>
      <c r="V439" s="2" t="str">
        <f t="shared" si="103"/>
        <v/>
      </c>
      <c r="W439" s="2" t="str">
        <f t="shared" si="103"/>
        <v/>
      </c>
      <c r="X439" s="2" t="str">
        <f t="shared" si="103"/>
        <v/>
      </c>
      <c r="Y439" s="2" t="str">
        <f t="shared" si="103"/>
        <v/>
      </c>
      <c r="Z439" s="2" t="str">
        <f t="shared" si="103"/>
        <v/>
      </c>
      <c r="AA439" s="2" t="str">
        <f t="shared" si="103"/>
        <v/>
      </c>
      <c r="AB439" s="2" t="str">
        <f t="shared" si="103"/>
        <v/>
      </c>
      <c r="AC439" s="2" t="str">
        <f t="shared" si="98"/>
        <v/>
      </c>
      <c r="AD439" s="37">
        <v>9.5679999999997599E-4</v>
      </c>
      <c r="AE439" s="1" t="str">
        <f t="shared" si="99"/>
        <v/>
      </c>
      <c r="AF439" s="1" t="str">
        <f t="shared" si="100"/>
        <v/>
      </c>
    </row>
    <row r="440" spans="2:32" ht="24.95" customHeight="1" x14ac:dyDescent="0.25">
      <c r="B440" s="10" t="str">
        <f>IF(cad_pro!C442="","",cad_pro!C442)</f>
        <v/>
      </c>
      <c r="C440" s="11" t="str">
        <f>IF(B440="","",IFERROR(SUM(cad_cf!$D$7:$D$26)/SUM(cad_pro!$D$9:$D$508),0))</f>
        <v/>
      </c>
      <c r="D440" s="11" t="str">
        <f>IF(B440="","",IFERROR(VLOOKUP(B440,cad_pro!$C$9:$E$508,3,FALSE),0))</f>
        <v/>
      </c>
      <c r="E440" s="11" t="str">
        <f t="shared" si="90"/>
        <v/>
      </c>
      <c r="F440" s="108"/>
      <c r="G440" s="11" t="str">
        <f t="shared" si="91"/>
        <v/>
      </c>
      <c r="H440" s="11" t="str">
        <f t="shared" si="92"/>
        <v/>
      </c>
      <c r="I440" s="11" t="str">
        <f t="shared" si="93"/>
        <v/>
      </c>
      <c r="J440" s="11" t="str">
        <f t="shared" si="94"/>
        <v/>
      </c>
      <c r="K440" s="11" t="str">
        <f t="shared" si="95"/>
        <v/>
      </c>
      <c r="L440" s="33" t="str">
        <f t="shared" si="96"/>
        <v/>
      </c>
      <c r="M440" s="2" t="str">
        <f t="shared" si="97"/>
        <v/>
      </c>
      <c r="N440" s="2" t="str">
        <f t="shared" si="103"/>
        <v/>
      </c>
      <c r="O440" s="2" t="str">
        <f t="shared" si="103"/>
        <v/>
      </c>
      <c r="P440" s="2" t="str">
        <f t="shared" si="103"/>
        <v/>
      </c>
      <c r="Q440" s="2" t="str">
        <f t="shared" si="103"/>
        <v/>
      </c>
      <c r="R440" s="2" t="str">
        <f t="shared" si="103"/>
        <v/>
      </c>
      <c r="S440" s="2" t="str">
        <f t="shared" si="103"/>
        <v/>
      </c>
      <c r="T440" s="2" t="str">
        <f t="shared" si="103"/>
        <v/>
      </c>
      <c r="U440" s="2" t="str">
        <f t="shared" si="103"/>
        <v/>
      </c>
      <c r="V440" s="2" t="str">
        <f t="shared" si="103"/>
        <v/>
      </c>
      <c r="W440" s="2" t="str">
        <f t="shared" si="103"/>
        <v/>
      </c>
      <c r="X440" s="2" t="str">
        <f t="shared" si="103"/>
        <v/>
      </c>
      <c r="Y440" s="2" t="str">
        <f t="shared" si="103"/>
        <v/>
      </c>
      <c r="Z440" s="2" t="str">
        <f t="shared" si="103"/>
        <v/>
      </c>
      <c r="AA440" s="2" t="str">
        <f t="shared" si="103"/>
        <v/>
      </c>
      <c r="AB440" s="2" t="str">
        <f t="shared" si="103"/>
        <v/>
      </c>
      <c r="AC440" s="2" t="str">
        <f t="shared" si="98"/>
        <v/>
      </c>
      <c r="AD440" s="37">
        <v>9.5669999999997495E-4</v>
      </c>
      <c r="AE440" s="1" t="str">
        <f t="shared" si="99"/>
        <v/>
      </c>
      <c r="AF440" s="1" t="str">
        <f t="shared" si="100"/>
        <v/>
      </c>
    </row>
    <row r="441" spans="2:32" ht="24.95" customHeight="1" x14ac:dyDescent="0.25">
      <c r="B441" s="10" t="str">
        <f>IF(cad_pro!C443="","",cad_pro!C443)</f>
        <v/>
      </c>
      <c r="C441" s="11" t="str">
        <f>IF(B441="","",IFERROR(SUM(cad_cf!$D$7:$D$26)/SUM(cad_pro!$D$9:$D$508),0))</f>
        <v/>
      </c>
      <c r="D441" s="11" t="str">
        <f>IF(B441="","",IFERROR(VLOOKUP(B441,cad_pro!$C$9:$E$508,3,FALSE),0))</f>
        <v/>
      </c>
      <c r="E441" s="11" t="str">
        <f t="shared" si="90"/>
        <v/>
      </c>
      <c r="F441" s="108"/>
      <c r="G441" s="11" t="str">
        <f t="shared" si="91"/>
        <v/>
      </c>
      <c r="H441" s="11" t="str">
        <f t="shared" si="92"/>
        <v/>
      </c>
      <c r="I441" s="11" t="str">
        <f t="shared" si="93"/>
        <v/>
      </c>
      <c r="J441" s="11" t="str">
        <f t="shared" si="94"/>
        <v/>
      </c>
      <c r="K441" s="11" t="str">
        <f t="shared" si="95"/>
        <v/>
      </c>
      <c r="L441" s="33" t="str">
        <f t="shared" si="96"/>
        <v/>
      </c>
      <c r="M441" s="2" t="str">
        <f t="shared" si="97"/>
        <v/>
      </c>
      <c r="N441" s="2" t="str">
        <f t="shared" si="103"/>
        <v/>
      </c>
      <c r="O441" s="2" t="str">
        <f t="shared" si="103"/>
        <v/>
      </c>
      <c r="P441" s="2" t="str">
        <f t="shared" si="103"/>
        <v/>
      </c>
      <c r="Q441" s="2" t="str">
        <f t="shared" si="103"/>
        <v/>
      </c>
      <c r="R441" s="2" t="str">
        <f t="shared" si="103"/>
        <v/>
      </c>
      <c r="S441" s="2" t="str">
        <f t="shared" si="103"/>
        <v/>
      </c>
      <c r="T441" s="2" t="str">
        <f t="shared" si="103"/>
        <v/>
      </c>
      <c r="U441" s="2" t="str">
        <f t="shared" si="103"/>
        <v/>
      </c>
      <c r="V441" s="2" t="str">
        <f t="shared" si="103"/>
        <v/>
      </c>
      <c r="W441" s="2" t="str">
        <f t="shared" si="103"/>
        <v/>
      </c>
      <c r="X441" s="2" t="str">
        <f t="shared" si="103"/>
        <v/>
      </c>
      <c r="Y441" s="2" t="str">
        <f t="shared" si="103"/>
        <v/>
      </c>
      <c r="Z441" s="2" t="str">
        <f t="shared" si="103"/>
        <v/>
      </c>
      <c r="AA441" s="2" t="str">
        <f t="shared" si="103"/>
        <v/>
      </c>
      <c r="AB441" s="2" t="str">
        <f t="shared" si="103"/>
        <v/>
      </c>
      <c r="AC441" s="2" t="str">
        <f t="shared" si="98"/>
        <v/>
      </c>
      <c r="AD441" s="37">
        <v>9.5659999999997501E-4</v>
      </c>
      <c r="AE441" s="1" t="str">
        <f t="shared" si="99"/>
        <v/>
      </c>
      <c r="AF441" s="1" t="str">
        <f t="shared" si="100"/>
        <v/>
      </c>
    </row>
    <row r="442" spans="2:32" ht="24.95" customHeight="1" x14ac:dyDescent="0.25">
      <c r="B442" s="10" t="str">
        <f>IF(cad_pro!C444="","",cad_pro!C444)</f>
        <v/>
      </c>
      <c r="C442" s="11" t="str">
        <f>IF(B442="","",IFERROR(SUM(cad_cf!$D$7:$D$26)/SUM(cad_pro!$D$9:$D$508),0))</f>
        <v/>
      </c>
      <c r="D442" s="11" t="str">
        <f>IF(B442="","",IFERROR(VLOOKUP(B442,cad_pro!$C$9:$E$508,3,FALSE),0))</f>
        <v/>
      </c>
      <c r="E442" s="11" t="str">
        <f t="shared" si="90"/>
        <v/>
      </c>
      <c r="F442" s="108"/>
      <c r="G442" s="11" t="str">
        <f t="shared" si="91"/>
        <v/>
      </c>
      <c r="H442" s="11" t="str">
        <f t="shared" si="92"/>
        <v/>
      </c>
      <c r="I442" s="11" t="str">
        <f t="shared" si="93"/>
        <v/>
      </c>
      <c r="J442" s="11" t="str">
        <f t="shared" si="94"/>
        <v/>
      </c>
      <c r="K442" s="11" t="str">
        <f t="shared" si="95"/>
        <v/>
      </c>
      <c r="L442" s="33" t="str">
        <f t="shared" si="96"/>
        <v/>
      </c>
      <c r="M442" s="2" t="str">
        <f t="shared" si="97"/>
        <v/>
      </c>
      <c r="N442" s="2" t="str">
        <f t="shared" si="103"/>
        <v/>
      </c>
      <c r="O442" s="2" t="str">
        <f t="shared" si="103"/>
        <v/>
      </c>
      <c r="P442" s="2" t="str">
        <f t="shared" si="103"/>
        <v/>
      </c>
      <c r="Q442" s="2" t="str">
        <f t="shared" si="103"/>
        <v/>
      </c>
      <c r="R442" s="2" t="str">
        <f t="shared" si="103"/>
        <v/>
      </c>
      <c r="S442" s="2" t="str">
        <f t="shared" si="103"/>
        <v/>
      </c>
      <c r="T442" s="2" t="str">
        <f t="shared" si="103"/>
        <v/>
      </c>
      <c r="U442" s="2" t="str">
        <f t="shared" si="103"/>
        <v/>
      </c>
      <c r="V442" s="2" t="str">
        <f t="shared" si="103"/>
        <v/>
      </c>
      <c r="W442" s="2" t="str">
        <f t="shared" si="103"/>
        <v/>
      </c>
      <c r="X442" s="2" t="str">
        <f t="shared" si="103"/>
        <v/>
      </c>
      <c r="Y442" s="2" t="str">
        <f t="shared" si="103"/>
        <v/>
      </c>
      <c r="Z442" s="2" t="str">
        <f t="shared" si="103"/>
        <v/>
      </c>
      <c r="AA442" s="2" t="str">
        <f t="shared" si="103"/>
        <v/>
      </c>
      <c r="AB442" s="2" t="str">
        <f t="shared" si="103"/>
        <v/>
      </c>
      <c r="AC442" s="2" t="str">
        <f t="shared" si="98"/>
        <v/>
      </c>
      <c r="AD442" s="37">
        <v>9.5649999999997495E-4</v>
      </c>
      <c r="AE442" s="1" t="str">
        <f t="shared" si="99"/>
        <v/>
      </c>
      <c r="AF442" s="1" t="str">
        <f t="shared" si="100"/>
        <v/>
      </c>
    </row>
    <row r="443" spans="2:32" ht="24.95" customHeight="1" x14ac:dyDescent="0.25">
      <c r="B443" s="10" t="str">
        <f>IF(cad_pro!C445="","",cad_pro!C445)</f>
        <v/>
      </c>
      <c r="C443" s="11" t="str">
        <f>IF(B443="","",IFERROR(SUM(cad_cf!$D$7:$D$26)/SUM(cad_pro!$D$9:$D$508),0))</f>
        <v/>
      </c>
      <c r="D443" s="11" t="str">
        <f>IF(B443="","",IFERROR(VLOOKUP(B443,cad_pro!$C$9:$E$508,3,FALSE),0))</f>
        <v/>
      </c>
      <c r="E443" s="11" t="str">
        <f t="shared" si="90"/>
        <v/>
      </c>
      <c r="F443" s="108"/>
      <c r="G443" s="11" t="str">
        <f t="shared" si="91"/>
        <v/>
      </c>
      <c r="H443" s="11" t="str">
        <f t="shared" si="92"/>
        <v/>
      </c>
      <c r="I443" s="11" t="str">
        <f t="shared" si="93"/>
        <v/>
      </c>
      <c r="J443" s="11" t="str">
        <f t="shared" si="94"/>
        <v/>
      </c>
      <c r="K443" s="11" t="str">
        <f t="shared" si="95"/>
        <v/>
      </c>
      <c r="L443" s="33" t="str">
        <f t="shared" si="96"/>
        <v/>
      </c>
      <c r="M443" s="2" t="str">
        <f t="shared" si="97"/>
        <v/>
      </c>
      <c r="N443" s="2" t="str">
        <f t="shared" si="103"/>
        <v/>
      </c>
      <c r="O443" s="2" t="str">
        <f t="shared" si="103"/>
        <v/>
      </c>
      <c r="P443" s="2" t="str">
        <f t="shared" si="103"/>
        <v/>
      </c>
      <c r="Q443" s="2" t="str">
        <f t="shared" si="103"/>
        <v/>
      </c>
      <c r="R443" s="2" t="str">
        <f t="shared" si="103"/>
        <v/>
      </c>
      <c r="S443" s="2" t="str">
        <f t="shared" si="103"/>
        <v/>
      </c>
      <c r="T443" s="2" t="str">
        <f t="shared" si="103"/>
        <v/>
      </c>
      <c r="U443" s="2" t="str">
        <f t="shared" si="103"/>
        <v/>
      </c>
      <c r="V443" s="2" t="str">
        <f t="shared" si="103"/>
        <v/>
      </c>
      <c r="W443" s="2" t="str">
        <f t="shared" si="103"/>
        <v/>
      </c>
      <c r="X443" s="2" t="str">
        <f t="shared" si="103"/>
        <v/>
      </c>
      <c r="Y443" s="2" t="str">
        <f t="shared" si="103"/>
        <v/>
      </c>
      <c r="Z443" s="2" t="str">
        <f t="shared" si="103"/>
        <v/>
      </c>
      <c r="AA443" s="2" t="str">
        <f t="shared" si="103"/>
        <v/>
      </c>
      <c r="AB443" s="2" t="str">
        <f t="shared" si="103"/>
        <v/>
      </c>
      <c r="AC443" s="2" t="str">
        <f t="shared" si="98"/>
        <v/>
      </c>
      <c r="AD443" s="37">
        <v>9.56399999999975E-4</v>
      </c>
      <c r="AE443" s="1" t="str">
        <f t="shared" si="99"/>
        <v/>
      </c>
      <c r="AF443" s="1" t="str">
        <f t="shared" si="100"/>
        <v/>
      </c>
    </row>
    <row r="444" spans="2:32" ht="24.95" customHeight="1" x14ac:dyDescent="0.25">
      <c r="B444" s="10" t="str">
        <f>IF(cad_pro!C446="","",cad_pro!C446)</f>
        <v/>
      </c>
      <c r="C444" s="11" t="str">
        <f>IF(B444="","",IFERROR(SUM(cad_cf!$D$7:$D$26)/SUM(cad_pro!$D$9:$D$508),0))</f>
        <v/>
      </c>
      <c r="D444" s="11" t="str">
        <f>IF(B444="","",IFERROR(VLOOKUP(B444,cad_pro!$C$9:$E$508,3,FALSE),0))</f>
        <v/>
      </c>
      <c r="E444" s="11" t="str">
        <f t="shared" si="90"/>
        <v/>
      </c>
      <c r="F444" s="108"/>
      <c r="G444" s="11" t="str">
        <f t="shared" si="91"/>
        <v/>
      </c>
      <c r="H444" s="11" t="str">
        <f t="shared" si="92"/>
        <v/>
      </c>
      <c r="I444" s="11" t="str">
        <f t="shared" si="93"/>
        <v/>
      </c>
      <c r="J444" s="11" t="str">
        <f t="shared" si="94"/>
        <v/>
      </c>
      <c r="K444" s="11" t="str">
        <f t="shared" si="95"/>
        <v/>
      </c>
      <c r="L444" s="33" t="str">
        <f t="shared" si="96"/>
        <v/>
      </c>
      <c r="M444" s="2" t="str">
        <f t="shared" si="97"/>
        <v/>
      </c>
      <c r="N444" s="2" t="str">
        <f t="shared" si="103"/>
        <v/>
      </c>
      <c r="O444" s="2" t="str">
        <f t="shared" si="103"/>
        <v/>
      </c>
      <c r="P444" s="2" t="str">
        <f t="shared" si="103"/>
        <v/>
      </c>
      <c r="Q444" s="2" t="str">
        <f t="shared" si="103"/>
        <v/>
      </c>
      <c r="R444" s="2" t="str">
        <f t="shared" si="103"/>
        <v/>
      </c>
      <c r="S444" s="2" t="str">
        <f t="shared" si="103"/>
        <v/>
      </c>
      <c r="T444" s="2" t="str">
        <f t="shared" si="103"/>
        <v/>
      </c>
      <c r="U444" s="2" t="str">
        <f t="shared" si="103"/>
        <v/>
      </c>
      <c r="V444" s="2" t="str">
        <f t="shared" si="103"/>
        <v/>
      </c>
      <c r="W444" s="2" t="str">
        <f t="shared" si="103"/>
        <v/>
      </c>
      <c r="X444" s="2" t="str">
        <f t="shared" si="103"/>
        <v/>
      </c>
      <c r="Y444" s="2" t="str">
        <f t="shared" si="103"/>
        <v/>
      </c>
      <c r="Z444" s="2" t="str">
        <f t="shared" si="103"/>
        <v/>
      </c>
      <c r="AA444" s="2" t="str">
        <f t="shared" si="103"/>
        <v/>
      </c>
      <c r="AB444" s="2" t="str">
        <f t="shared" si="103"/>
        <v/>
      </c>
      <c r="AC444" s="2" t="str">
        <f t="shared" si="98"/>
        <v/>
      </c>
      <c r="AD444" s="37">
        <v>9.5629999999997505E-4</v>
      </c>
      <c r="AE444" s="1" t="str">
        <f t="shared" si="99"/>
        <v/>
      </c>
      <c r="AF444" s="1" t="str">
        <f t="shared" si="100"/>
        <v/>
      </c>
    </row>
    <row r="445" spans="2:32" ht="24.95" customHeight="1" x14ac:dyDescent="0.25">
      <c r="B445" s="10" t="str">
        <f>IF(cad_pro!C447="","",cad_pro!C447)</f>
        <v/>
      </c>
      <c r="C445" s="11" t="str">
        <f>IF(B445="","",IFERROR(SUM(cad_cf!$D$7:$D$26)/SUM(cad_pro!$D$9:$D$508),0))</f>
        <v/>
      </c>
      <c r="D445" s="11" t="str">
        <f>IF(B445="","",IFERROR(VLOOKUP(B445,cad_pro!$C$9:$E$508,3,FALSE),0))</f>
        <v/>
      </c>
      <c r="E445" s="11" t="str">
        <f t="shared" si="90"/>
        <v/>
      </c>
      <c r="F445" s="108"/>
      <c r="G445" s="11" t="str">
        <f t="shared" si="91"/>
        <v/>
      </c>
      <c r="H445" s="11" t="str">
        <f t="shared" si="92"/>
        <v/>
      </c>
      <c r="I445" s="11" t="str">
        <f t="shared" si="93"/>
        <v/>
      </c>
      <c r="J445" s="11" t="str">
        <f t="shared" si="94"/>
        <v/>
      </c>
      <c r="K445" s="11" t="str">
        <f t="shared" si="95"/>
        <v/>
      </c>
      <c r="L445" s="33" t="str">
        <f t="shared" si="96"/>
        <v/>
      </c>
      <c r="M445" s="2" t="str">
        <f t="shared" si="97"/>
        <v/>
      </c>
      <c r="N445" s="2" t="str">
        <f t="shared" si="103"/>
        <v/>
      </c>
      <c r="O445" s="2" t="str">
        <f t="shared" si="103"/>
        <v/>
      </c>
      <c r="P445" s="2" t="str">
        <f t="shared" si="103"/>
        <v/>
      </c>
      <c r="Q445" s="2" t="str">
        <f t="shared" si="103"/>
        <v/>
      </c>
      <c r="R445" s="2" t="str">
        <f t="shared" si="103"/>
        <v/>
      </c>
      <c r="S445" s="2" t="str">
        <f t="shared" si="103"/>
        <v/>
      </c>
      <c r="T445" s="2" t="str">
        <f t="shared" si="103"/>
        <v/>
      </c>
      <c r="U445" s="2" t="str">
        <f t="shared" si="103"/>
        <v/>
      </c>
      <c r="V445" s="2" t="str">
        <f t="shared" si="103"/>
        <v/>
      </c>
      <c r="W445" s="2" t="str">
        <f t="shared" si="103"/>
        <v/>
      </c>
      <c r="X445" s="2" t="str">
        <f t="shared" si="103"/>
        <v/>
      </c>
      <c r="Y445" s="2" t="str">
        <f t="shared" si="103"/>
        <v/>
      </c>
      <c r="Z445" s="2" t="str">
        <f t="shared" si="103"/>
        <v/>
      </c>
      <c r="AA445" s="2" t="str">
        <f t="shared" si="103"/>
        <v/>
      </c>
      <c r="AB445" s="2" t="str">
        <f t="shared" si="103"/>
        <v/>
      </c>
      <c r="AC445" s="2" t="str">
        <f t="shared" si="98"/>
        <v/>
      </c>
      <c r="AD445" s="37">
        <v>9.56199999999975E-4</v>
      </c>
      <c r="AE445" s="1" t="str">
        <f t="shared" si="99"/>
        <v/>
      </c>
      <c r="AF445" s="1" t="str">
        <f t="shared" si="100"/>
        <v/>
      </c>
    </row>
    <row r="446" spans="2:32" ht="24.95" customHeight="1" x14ac:dyDescent="0.25">
      <c r="B446" s="10" t="str">
        <f>IF(cad_pro!C448="","",cad_pro!C448)</f>
        <v/>
      </c>
      <c r="C446" s="11" t="str">
        <f>IF(B446="","",IFERROR(SUM(cad_cf!$D$7:$D$26)/SUM(cad_pro!$D$9:$D$508),0))</f>
        <v/>
      </c>
      <c r="D446" s="11" t="str">
        <f>IF(B446="","",IFERROR(VLOOKUP(B446,cad_pro!$C$9:$E$508,3,FALSE),0))</f>
        <v/>
      </c>
      <c r="E446" s="11" t="str">
        <f t="shared" si="90"/>
        <v/>
      </c>
      <c r="F446" s="108"/>
      <c r="G446" s="11" t="str">
        <f t="shared" si="91"/>
        <v/>
      </c>
      <c r="H446" s="11" t="str">
        <f t="shared" si="92"/>
        <v/>
      </c>
      <c r="I446" s="11" t="str">
        <f t="shared" si="93"/>
        <v/>
      </c>
      <c r="J446" s="11" t="str">
        <f t="shared" si="94"/>
        <v/>
      </c>
      <c r="K446" s="11" t="str">
        <f t="shared" si="95"/>
        <v/>
      </c>
      <c r="L446" s="33" t="str">
        <f t="shared" si="96"/>
        <v/>
      </c>
      <c r="M446" s="2" t="str">
        <f t="shared" si="97"/>
        <v/>
      </c>
      <c r="N446" s="2" t="str">
        <f t="shared" si="103"/>
        <v/>
      </c>
      <c r="O446" s="2" t="str">
        <f t="shared" si="103"/>
        <v/>
      </c>
      <c r="P446" s="2" t="str">
        <f t="shared" si="103"/>
        <v/>
      </c>
      <c r="Q446" s="2" t="str">
        <f t="shared" si="103"/>
        <v/>
      </c>
      <c r="R446" s="2" t="str">
        <f t="shared" si="103"/>
        <v/>
      </c>
      <c r="S446" s="2" t="str">
        <f t="shared" si="103"/>
        <v/>
      </c>
      <c r="T446" s="2" t="str">
        <f t="shared" si="103"/>
        <v/>
      </c>
      <c r="U446" s="2" t="str">
        <f t="shared" si="103"/>
        <v/>
      </c>
      <c r="V446" s="2" t="str">
        <f t="shared" si="103"/>
        <v/>
      </c>
      <c r="W446" s="2" t="str">
        <f t="shared" si="103"/>
        <v/>
      </c>
      <c r="X446" s="2" t="str">
        <f t="shared" si="103"/>
        <v/>
      </c>
      <c r="Y446" s="2" t="str">
        <f t="shared" si="103"/>
        <v/>
      </c>
      <c r="Z446" s="2" t="str">
        <f t="shared" si="103"/>
        <v/>
      </c>
      <c r="AA446" s="2" t="str">
        <f t="shared" si="103"/>
        <v/>
      </c>
      <c r="AB446" s="2" t="str">
        <f t="shared" si="103"/>
        <v/>
      </c>
      <c r="AC446" s="2" t="str">
        <f t="shared" si="98"/>
        <v/>
      </c>
      <c r="AD446" s="37">
        <v>9.5609999999997505E-4</v>
      </c>
      <c r="AE446" s="1" t="str">
        <f t="shared" si="99"/>
        <v/>
      </c>
      <c r="AF446" s="1" t="str">
        <f t="shared" si="100"/>
        <v/>
      </c>
    </row>
    <row r="447" spans="2:32" ht="24.95" customHeight="1" x14ac:dyDescent="0.25">
      <c r="B447" s="10" t="str">
        <f>IF(cad_pro!C449="","",cad_pro!C449)</f>
        <v/>
      </c>
      <c r="C447" s="11" t="str">
        <f>IF(B447="","",IFERROR(SUM(cad_cf!$D$7:$D$26)/SUM(cad_pro!$D$9:$D$508),0))</f>
        <v/>
      </c>
      <c r="D447" s="11" t="str">
        <f>IF(B447="","",IFERROR(VLOOKUP(B447,cad_pro!$C$9:$E$508,3,FALSE),0))</f>
        <v/>
      </c>
      <c r="E447" s="11" t="str">
        <f t="shared" si="90"/>
        <v/>
      </c>
      <c r="F447" s="108"/>
      <c r="G447" s="11" t="str">
        <f t="shared" si="91"/>
        <v/>
      </c>
      <c r="H447" s="11" t="str">
        <f t="shared" si="92"/>
        <v/>
      </c>
      <c r="I447" s="11" t="str">
        <f t="shared" si="93"/>
        <v/>
      </c>
      <c r="J447" s="11" t="str">
        <f t="shared" si="94"/>
        <v/>
      </c>
      <c r="K447" s="11" t="str">
        <f t="shared" si="95"/>
        <v/>
      </c>
      <c r="L447" s="33" t="str">
        <f t="shared" si="96"/>
        <v/>
      </c>
      <c r="M447" s="2" t="str">
        <f t="shared" si="97"/>
        <v/>
      </c>
      <c r="N447" s="2" t="str">
        <f t="shared" ref="N447:AB463" si="104">IF($B447="","",IFERROR($G447*N$6,0))</f>
        <v/>
      </c>
      <c r="O447" s="2" t="str">
        <f t="shared" si="104"/>
        <v/>
      </c>
      <c r="P447" s="2" t="str">
        <f t="shared" si="104"/>
        <v/>
      </c>
      <c r="Q447" s="2" t="str">
        <f t="shared" si="104"/>
        <v/>
      </c>
      <c r="R447" s="2" t="str">
        <f t="shared" si="104"/>
        <v/>
      </c>
      <c r="S447" s="2" t="str">
        <f t="shared" si="104"/>
        <v/>
      </c>
      <c r="T447" s="2" t="str">
        <f t="shared" si="104"/>
        <v/>
      </c>
      <c r="U447" s="2" t="str">
        <f t="shared" si="104"/>
        <v/>
      </c>
      <c r="V447" s="2" t="str">
        <f t="shared" si="104"/>
        <v/>
      </c>
      <c r="W447" s="2" t="str">
        <f t="shared" si="104"/>
        <v/>
      </c>
      <c r="X447" s="2" t="str">
        <f t="shared" si="104"/>
        <v/>
      </c>
      <c r="Y447" s="2" t="str">
        <f t="shared" si="104"/>
        <v/>
      </c>
      <c r="Z447" s="2" t="str">
        <f t="shared" si="104"/>
        <v/>
      </c>
      <c r="AA447" s="2" t="str">
        <f t="shared" si="104"/>
        <v/>
      </c>
      <c r="AB447" s="2" t="str">
        <f t="shared" si="104"/>
        <v/>
      </c>
      <c r="AC447" s="2" t="str">
        <f t="shared" si="98"/>
        <v/>
      </c>
      <c r="AD447" s="37">
        <v>9.5599999999997499E-4</v>
      </c>
      <c r="AE447" s="1" t="str">
        <f t="shared" si="99"/>
        <v/>
      </c>
      <c r="AF447" s="1" t="str">
        <f t="shared" si="100"/>
        <v/>
      </c>
    </row>
    <row r="448" spans="2:32" ht="24.95" customHeight="1" x14ac:dyDescent="0.25">
      <c r="B448" s="10" t="str">
        <f>IF(cad_pro!C450="","",cad_pro!C450)</f>
        <v/>
      </c>
      <c r="C448" s="11" t="str">
        <f>IF(B448="","",IFERROR(SUM(cad_cf!$D$7:$D$26)/SUM(cad_pro!$D$9:$D$508),0))</f>
        <v/>
      </c>
      <c r="D448" s="11" t="str">
        <f>IF(B448="","",IFERROR(VLOOKUP(B448,cad_pro!$C$9:$E$508,3,FALSE),0))</f>
        <v/>
      </c>
      <c r="E448" s="11" t="str">
        <f t="shared" si="90"/>
        <v/>
      </c>
      <c r="F448" s="108"/>
      <c r="G448" s="11" t="str">
        <f t="shared" si="91"/>
        <v/>
      </c>
      <c r="H448" s="11" t="str">
        <f t="shared" si="92"/>
        <v/>
      </c>
      <c r="I448" s="11" t="str">
        <f t="shared" si="93"/>
        <v/>
      </c>
      <c r="J448" s="11" t="str">
        <f t="shared" si="94"/>
        <v/>
      </c>
      <c r="K448" s="11" t="str">
        <f t="shared" si="95"/>
        <v/>
      </c>
      <c r="L448" s="33" t="str">
        <f t="shared" si="96"/>
        <v/>
      </c>
      <c r="M448" s="2" t="str">
        <f t="shared" si="97"/>
        <v/>
      </c>
      <c r="N448" s="2" t="str">
        <f t="shared" si="104"/>
        <v/>
      </c>
      <c r="O448" s="2" t="str">
        <f t="shared" si="104"/>
        <v/>
      </c>
      <c r="P448" s="2" t="str">
        <f t="shared" si="104"/>
        <v/>
      </c>
      <c r="Q448" s="2" t="str">
        <f t="shared" si="104"/>
        <v/>
      </c>
      <c r="R448" s="2" t="str">
        <f t="shared" si="104"/>
        <v/>
      </c>
      <c r="S448" s="2" t="str">
        <f t="shared" si="104"/>
        <v/>
      </c>
      <c r="T448" s="2" t="str">
        <f t="shared" si="104"/>
        <v/>
      </c>
      <c r="U448" s="2" t="str">
        <f t="shared" si="104"/>
        <v/>
      </c>
      <c r="V448" s="2" t="str">
        <f t="shared" si="104"/>
        <v/>
      </c>
      <c r="W448" s="2" t="str">
        <f t="shared" si="104"/>
        <v/>
      </c>
      <c r="X448" s="2" t="str">
        <f t="shared" si="104"/>
        <v/>
      </c>
      <c r="Y448" s="2" t="str">
        <f t="shared" si="104"/>
        <v/>
      </c>
      <c r="Z448" s="2" t="str">
        <f t="shared" si="104"/>
        <v/>
      </c>
      <c r="AA448" s="2" t="str">
        <f t="shared" si="104"/>
        <v/>
      </c>
      <c r="AB448" s="2" t="str">
        <f t="shared" si="104"/>
        <v/>
      </c>
      <c r="AC448" s="2" t="str">
        <f t="shared" si="98"/>
        <v/>
      </c>
      <c r="AD448" s="37">
        <v>9.5589999999997504E-4</v>
      </c>
      <c r="AE448" s="1" t="str">
        <f t="shared" si="99"/>
        <v/>
      </c>
      <c r="AF448" s="1" t="str">
        <f t="shared" si="100"/>
        <v/>
      </c>
    </row>
    <row r="449" spans="2:32" ht="24.95" customHeight="1" x14ac:dyDescent="0.25">
      <c r="B449" s="10" t="str">
        <f>IF(cad_pro!C451="","",cad_pro!C451)</f>
        <v/>
      </c>
      <c r="C449" s="11" t="str">
        <f>IF(B449="","",IFERROR(SUM(cad_cf!$D$7:$D$26)/SUM(cad_pro!$D$9:$D$508),0))</f>
        <v/>
      </c>
      <c r="D449" s="11" t="str">
        <f>IF(B449="","",IFERROR(VLOOKUP(B449,cad_pro!$C$9:$E$508,3,FALSE),0))</f>
        <v/>
      </c>
      <c r="E449" s="11" t="str">
        <f t="shared" si="90"/>
        <v/>
      </c>
      <c r="F449" s="108"/>
      <c r="G449" s="11" t="str">
        <f t="shared" si="91"/>
        <v/>
      </c>
      <c r="H449" s="11" t="str">
        <f t="shared" si="92"/>
        <v/>
      </c>
      <c r="I449" s="11" t="str">
        <f t="shared" si="93"/>
        <v/>
      </c>
      <c r="J449" s="11" t="str">
        <f t="shared" si="94"/>
        <v/>
      </c>
      <c r="K449" s="11" t="str">
        <f t="shared" si="95"/>
        <v/>
      </c>
      <c r="L449" s="33" t="str">
        <f t="shared" si="96"/>
        <v/>
      </c>
      <c r="M449" s="2" t="str">
        <f t="shared" si="97"/>
        <v/>
      </c>
      <c r="N449" s="2" t="str">
        <f t="shared" si="104"/>
        <v/>
      </c>
      <c r="O449" s="2" t="str">
        <f t="shared" si="104"/>
        <v/>
      </c>
      <c r="P449" s="2" t="str">
        <f t="shared" si="104"/>
        <v/>
      </c>
      <c r="Q449" s="2" t="str">
        <f t="shared" si="104"/>
        <v/>
      </c>
      <c r="R449" s="2" t="str">
        <f t="shared" si="104"/>
        <v/>
      </c>
      <c r="S449" s="2" t="str">
        <f t="shared" si="104"/>
        <v/>
      </c>
      <c r="T449" s="2" t="str">
        <f t="shared" si="104"/>
        <v/>
      </c>
      <c r="U449" s="2" t="str">
        <f t="shared" si="104"/>
        <v/>
      </c>
      <c r="V449" s="2" t="str">
        <f t="shared" si="104"/>
        <v/>
      </c>
      <c r="W449" s="2" t="str">
        <f t="shared" si="104"/>
        <v/>
      </c>
      <c r="X449" s="2" t="str">
        <f t="shared" si="104"/>
        <v/>
      </c>
      <c r="Y449" s="2" t="str">
        <f t="shared" si="104"/>
        <v/>
      </c>
      <c r="Z449" s="2" t="str">
        <f t="shared" si="104"/>
        <v/>
      </c>
      <c r="AA449" s="2" t="str">
        <f t="shared" si="104"/>
        <v/>
      </c>
      <c r="AB449" s="2" t="str">
        <f t="shared" si="104"/>
        <v/>
      </c>
      <c r="AC449" s="2" t="str">
        <f t="shared" si="98"/>
        <v/>
      </c>
      <c r="AD449" s="37">
        <v>9.5579999999997499E-4</v>
      </c>
      <c r="AE449" s="1" t="str">
        <f t="shared" si="99"/>
        <v/>
      </c>
      <c r="AF449" s="1" t="str">
        <f t="shared" si="100"/>
        <v/>
      </c>
    </row>
    <row r="450" spans="2:32" ht="24.95" customHeight="1" x14ac:dyDescent="0.25">
      <c r="B450" s="10" t="str">
        <f>IF(cad_pro!C452="","",cad_pro!C452)</f>
        <v/>
      </c>
      <c r="C450" s="11" t="str">
        <f>IF(B450="","",IFERROR(SUM(cad_cf!$D$7:$D$26)/SUM(cad_pro!$D$9:$D$508),0))</f>
        <v/>
      </c>
      <c r="D450" s="11" t="str">
        <f>IF(B450="","",IFERROR(VLOOKUP(B450,cad_pro!$C$9:$E$508,3,FALSE),0))</f>
        <v/>
      </c>
      <c r="E450" s="11" t="str">
        <f t="shared" si="90"/>
        <v/>
      </c>
      <c r="F450" s="108"/>
      <c r="G450" s="11" t="str">
        <f t="shared" si="91"/>
        <v/>
      </c>
      <c r="H450" s="11" t="str">
        <f t="shared" si="92"/>
        <v/>
      </c>
      <c r="I450" s="11" t="str">
        <f t="shared" si="93"/>
        <v/>
      </c>
      <c r="J450" s="11" t="str">
        <f t="shared" si="94"/>
        <v/>
      </c>
      <c r="K450" s="11" t="str">
        <f t="shared" si="95"/>
        <v/>
      </c>
      <c r="L450" s="33" t="str">
        <f t="shared" si="96"/>
        <v/>
      </c>
      <c r="M450" s="2" t="str">
        <f t="shared" si="97"/>
        <v/>
      </c>
      <c r="N450" s="2" t="str">
        <f t="shared" si="104"/>
        <v/>
      </c>
      <c r="O450" s="2" t="str">
        <f t="shared" si="104"/>
        <v/>
      </c>
      <c r="P450" s="2" t="str">
        <f t="shared" si="104"/>
        <v/>
      </c>
      <c r="Q450" s="2" t="str">
        <f t="shared" si="104"/>
        <v/>
      </c>
      <c r="R450" s="2" t="str">
        <f t="shared" si="104"/>
        <v/>
      </c>
      <c r="S450" s="2" t="str">
        <f t="shared" si="104"/>
        <v/>
      </c>
      <c r="T450" s="2" t="str">
        <f t="shared" si="104"/>
        <v/>
      </c>
      <c r="U450" s="2" t="str">
        <f t="shared" si="104"/>
        <v/>
      </c>
      <c r="V450" s="2" t="str">
        <f t="shared" si="104"/>
        <v/>
      </c>
      <c r="W450" s="2" t="str">
        <f t="shared" si="104"/>
        <v/>
      </c>
      <c r="X450" s="2" t="str">
        <f t="shared" si="104"/>
        <v/>
      </c>
      <c r="Y450" s="2" t="str">
        <f t="shared" si="104"/>
        <v/>
      </c>
      <c r="Z450" s="2" t="str">
        <f t="shared" si="104"/>
        <v/>
      </c>
      <c r="AA450" s="2" t="str">
        <f t="shared" si="104"/>
        <v/>
      </c>
      <c r="AB450" s="2" t="str">
        <f t="shared" si="104"/>
        <v/>
      </c>
      <c r="AC450" s="2" t="str">
        <f t="shared" si="98"/>
        <v/>
      </c>
      <c r="AD450" s="37">
        <v>9.5569999999997504E-4</v>
      </c>
      <c r="AE450" s="1" t="str">
        <f t="shared" si="99"/>
        <v/>
      </c>
      <c r="AF450" s="1" t="str">
        <f t="shared" si="100"/>
        <v/>
      </c>
    </row>
    <row r="451" spans="2:32" ht="24.95" customHeight="1" x14ac:dyDescent="0.25">
      <c r="B451" s="10" t="str">
        <f>IF(cad_pro!C453="","",cad_pro!C453)</f>
        <v/>
      </c>
      <c r="C451" s="11" t="str">
        <f>IF(B451="","",IFERROR(SUM(cad_cf!$D$7:$D$26)/SUM(cad_pro!$D$9:$D$508),0))</f>
        <v/>
      </c>
      <c r="D451" s="11" t="str">
        <f>IF(B451="","",IFERROR(VLOOKUP(B451,cad_pro!$C$9:$E$508,3,FALSE),0))</f>
        <v/>
      </c>
      <c r="E451" s="11" t="str">
        <f t="shared" si="90"/>
        <v/>
      </c>
      <c r="F451" s="108"/>
      <c r="G451" s="11" t="str">
        <f t="shared" si="91"/>
        <v/>
      </c>
      <c r="H451" s="11" t="str">
        <f t="shared" si="92"/>
        <v/>
      </c>
      <c r="I451" s="11" t="str">
        <f t="shared" si="93"/>
        <v/>
      </c>
      <c r="J451" s="11" t="str">
        <f t="shared" si="94"/>
        <v/>
      </c>
      <c r="K451" s="11" t="str">
        <f t="shared" si="95"/>
        <v/>
      </c>
      <c r="L451" s="33" t="str">
        <f t="shared" si="96"/>
        <v/>
      </c>
      <c r="M451" s="2" t="str">
        <f t="shared" si="97"/>
        <v/>
      </c>
      <c r="N451" s="2" t="str">
        <f t="shared" si="104"/>
        <v/>
      </c>
      <c r="O451" s="2" t="str">
        <f t="shared" si="104"/>
        <v/>
      </c>
      <c r="P451" s="2" t="str">
        <f t="shared" si="104"/>
        <v/>
      </c>
      <c r="Q451" s="2" t="str">
        <f t="shared" si="104"/>
        <v/>
      </c>
      <c r="R451" s="2" t="str">
        <f t="shared" si="104"/>
        <v/>
      </c>
      <c r="S451" s="2" t="str">
        <f t="shared" si="104"/>
        <v/>
      </c>
      <c r="T451" s="2" t="str">
        <f t="shared" si="104"/>
        <v/>
      </c>
      <c r="U451" s="2" t="str">
        <f t="shared" si="104"/>
        <v/>
      </c>
      <c r="V451" s="2" t="str">
        <f t="shared" si="104"/>
        <v/>
      </c>
      <c r="W451" s="2" t="str">
        <f t="shared" si="104"/>
        <v/>
      </c>
      <c r="X451" s="2" t="str">
        <f t="shared" si="104"/>
        <v/>
      </c>
      <c r="Y451" s="2" t="str">
        <f t="shared" si="104"/>
        <v/>
      </c>
      <c r="Z451" s="2" t="str">
        <f t="shared" si="104"/>
        <v/>
      </c>
      <c r="AA451" s="2" t="str">
        <f t="shared" si="104"/>
        <v/>
      </c>
      <c r="AB451" s="2" t="str">
        <f t="shared" si="104"/>
        <v/>
      </c>
      <c r="AC451" s="2" t="str">
        <f t="shared" si="98"/>
        <v/>
      </c>
      <c r="AD451" s="37">
        <v>9.5559999999997498E-4</v>
      </c>
      <c r="AE451" s="1" t="str">
        <f t="shared" si="99"/>
        <v/>
      </c>
      <c r="AF451" s="1" t="str">
        <f t="shared" si="100"/>
        <v/>
      </c>
    </row>
    <row r="452" spans="2:32" ht="24.95" customHeight="1" x14ac:dyDescent="0.25">
      <c r="B452" s="10" t="str">
        <f>IF(cad_pro!C454="","",cad_pro!C454)</f>
        <v/>
      </c>
      <c r="C452" s="11" t="str">
        <f>IF(B452="","",IFERROR(SUM(cad_cf!$D$7:$D$26)/SUM(cad_pro!$D$9:$D$508),0))</f>
        <v/>
      </c>
      <c r="D452" s="11" t="str">
        <f>IF(B452="","",IFERROR(VLOOKUP(B452,cad_pro!$C$9:$E$508,3,FALSE),0))</f>
        <v/>
      </c>
      <c r="E452" s="11" t="str">
        <f t="shared" si="90"/>
        <v/>
      </c>
      <c r="F452" s="108"/>
      <c r="G452" s="11" t="str">
        <f t="shared" si="91"/>
        <v/>
      </c>
      <c r="H452" s="11" t="str">
        <f t="shared" si="92"/>
        <v/>
      </c>
      <c r="I452" s="11" t="str">
        <f t="shared" si="93"/>
        <v/>
      </c>
      <c r="J452" s="11" t="str">
        <f t="shared" si="94"/>
        <v/>
      </c>
      <c r="K452" s="11" t="str">
        <f t="shared" si="95"/>
        <v/>
      </c>
      <c r="L452" s="33" t="str">
        <f t="shared" si="96"/>
        <v/>
      </c>
      <c r="M452" s="2" t="str">
        <f t="shared" si="97"/>
        <v/>
      </c>
      <c r="N452" s="2" t="str">
        <f t="shared" si="104"/>
        <v/>
      </c>
      <c r="O452" s="2" t="str">
        <f t="shared" si="104"/>
        <v/>
      </c>
      <c r="P452" s="2" t="str">
        <f t="shared" si="104"/>
        <v/>
      </c>
      <c r="Q452" s="2" t="str">
        <f t="shared" si="104"/>
        <v/>
      </c>
      <c r="R452" s="2" t="str">
        <f t="shared" si="104"/>
        <v/>
      </c>
      <c r="S452" s="2" t="str">
        <f t="shared" si="104"/>
        <v/>
      </c>
      <c r="T452" s="2" t="str">
        <f t="shared" si="104"/>
        <v/>
      </c>
      <c r="U452" s="2" t="str">
        <f t="shared" si="104"/>
        <v/>
      </c>
      <c r="V452" s="2" t="str">
        <f t="shared" si="104"/>
        <v/>
      </c>
      <c r="W452" s="2" t="str">
        <f t="shared" si="104"/>
        <v/>
      </c>
      <c r="X452" s="2" t="str">
        <f t="shared" si="104"/>
        <v/>
      </c>
      <c r="Y452" s="2" t="str">
        <f t="shared" si="104"/>
        <v/>
      </c>
      <c r="Z452" s="2" t="str">
        <f t="shared" si="104"/>
        <v/>
      </c>
      <c r="AA452" s="2" t="str">
        <f t="shared" si="104"/>
        <v/>
      </c>
      <c r="AB452" s="2" t="str">
        <f t="shared" si="104"/>
        <v/>
      </c>
      <c r="AC452" s="2" t="str">
        <f t="shared" si="98"/>
        <v/>
      </c>
      <c r="AD452" s="37">
        <v>9.5549999999997503E-4</v>
      </c>
      <c r="AE452" s="1" t="str">
        <f t="shared" si="99"/>
        <v/>
      </c>
      <c r="AF452" s="1" t="str">
        <f t="shared" si="100"/>
        <v/>
      </c>
    </row>
    <row r="453" spans="2:32" ht="24.95" customHeight="1" x14ac:dyDescent="0.25">
      <c r="B453" s="10" t="str">
        <f>IF(cad_pro!C455="","",cad_pro!C455)</f>
        <v/>
      </c>
      <c r="C453" s="11" t="str">
        <f>IF(B453="","",IFERROR(SUM(cad_cf!$D$7:$D$26)/SUM(cad_pro!$D$9:$D$508),0))</f>
        <v/>
      </c>
      <c r="D453" s="11" t="str">
        <f>IF(B453="","",IFERROR(VLOOKUP(B453,cad_pro!$C$9:$E$508,3,FALSE),0))</f>
        <v/>
      </c>
      <c r="E453" s="11" t="str">
        <f t="shared" si="90"/>
        <v/>
      </c>
      <c r="F453" s="108"/>
      <c r="G453" s="11" t="str">
        <f t="shared" si="91"/>
        <v/>
      </c>
      <c r="H453" s="11" t="str">
        <f t="shared" si="92"/>
        <v/>
      </c>
      <c r="I453" s="11" t="str">
        <f t="shared" si="93"/>
        <v/>
      </c>
      <c r="J453" s="11" t="str">
        <f t="shared" si="94"/>
        <v/>
      </c>
      <c r="K453" s="11" t="str">
        <f t="shared" si="95"/>
        <v/>
      </c>
      <c r="L453" s="33" t="str">
        <f t="shared" si="96"/>
        <v/>
      </c>
      <c r="M453" s="2" t="str">
        <f t="shared" si="97"/>
        <v/>
      </c>
      <c r="N453" s="2" t="str">
        <f t="shared" si="104"/>
        <v/>
      </c>
      <c r="O453" s="2" t="str">
        <f t="shared" si="104"/>
        <v/>
      </c>
      <c r="P453" s="2" t="str">
        <f t="shared" si="104"/>
        <v/>
      </c>
      <c r="Q453" s="2" t="str">
        <f t="shared" si="104"/>
        <v/>
      </c>
      <c r="R453" s="2" t="str">
        <f t="shared" si="104"/>
        <v/>
      </c>
      <c r="S453" s="2" t="str">
        <f t="shared" si="104"/>
        <v/>
      </c>
      <c r="T453" s="2" t="str">
        <f t="shared" si="104"/>
        <v/>
      </c>
      <c r="U453" s="2" t="str">
        <f t="shared" si="104"/>
        <v/>
      </c>
      <c r="V453" s="2" t="str">
        <f t="shared" si="104"/>
        <v/>
      </c>
      <c r="W453" s="2" t="str">
        <f t="shared" si="104"/>
        <v/>
      </c>
      <c r="X453" s="2" t="str">
        <f t="shared" si="104"/>
        <v/>
      </c>
      <c r="Y453" s="2" t="str">
        <f t="shared" si="104"/>
        <v/>
      </c>
      <c r="Z453" s="2" t="str">
        <f t="shared" si="104"/>
        <v/>
      </c>
      <c r="AA453" s="2" t="str">
        <f t="shared" si="104"/>
        <v/>
      </c>
      <c r="AB453" s="2" t="str">
        <f t="shared" si="104"/>
        <v/>
      </c>
      <c r="AC453" s="2" t="str">
        <f t="shared" si="98"/>
        <v/>
      </c>
      <c r="AD453" s="37">
        <v>9.5539999999997498E-4</v>
      </c>
      <c r="AE453" s="1" t="str">
        <f t="shared" si="99"/>
        <v/>
      </c>
      <c r="AF453" s="1" t="str">
        <f t="shared" si="100"/>
        <v/>
      </c>
    </row>
    <row r="454" spans="2:32" ht="24.95" customHeight="1" x14ac:dyDescent="0.25">
      <c r="B454" s="10" t="str">
        <f>IF(cad_pro!C456="","",cad_pro!C456)</f>
        <v/>
      </c>
      <c r="C454" s="11" t="str">
        <f>IF(B454="","",IFERROR(SUM(cad_cf!$D$7:$D$26)/SUM(cad_pro!$D$9:$D$508),0))</f>
        <v/>
      </c>
      <c r="D454" s="11" t="str">
        <f>IF(B454="","",IFERROR(VLOOKUP(B454,cad_pro!$C$9:$E$508,3,FALSE),0))</f>
        <v/>
      </c>
      <c r="E454" s="11" t="str">
        <f t="shared" si="90"/>
        <v/>
      </c>
      <c r="F454" s="108"/>
      <c r="G454" s="11" t="str">
        <f t="shared" si="91"/>
        <v/>
      </c>
      <c r="H454" s="11" t="str">
        <f t="shared" si="92"/>
        <v/>
      </c>
      <c r="I454" s="11" t="str">
        <f t="shared" si="93"/>
        <v/>
      </c>
      <c r="J454" s="11" t="str">
        <f t="shared" si="94"/>
        <v/>
      </c>
      <c r="K454" s="11" t="str">
        <f t="shared" si="95"/>
        <v/>
      </c>
      <c r="L454" s="33" t="str">
        <f t="shared" si="96"/>
        <v/>
      </c>
      <c r="M454" s="2" t="str">
        <f t="shared" si="97"/>
        <v/>
      </c>
      <c r="N454" s="2" t="str">
        <f t="shared" si="104"/>
        <v/>
      </c>
      <c r="O454" s="2" t="str">
        <f t="shared" si="104"/>
        <v/>
      </c>
      <c r="P454" s="2" t="str">
        <f t="shared" si="104"/>
        <v/>
      </c>
      <c r="Q454" s="2" t="str">
        <f t="shared" si="104"/>
        <v/>
      </c>
      <c r="R454" s="2" t="str">
        <f t="shared" si="104"/>
        <v/>
      </c>
      <c r="S454" s="2" t="str">
        <f t="shared" si="104"/>
        <v/>
      </c>
      <c r="T454" s="2" t="str">
        <f t="shared" si="104"/>
        <v/>
      </c>
      <c r="U454" s="2" t="str">
        <f t="shared" si="104"/>
        <v/>
      </c>
      <c r="V454" s="2" t="str">
        <f t="shared" si="104"/>
        <v/>
      </c>
      <c r="W454" s="2" t="str">
        <f t="shared" si="104"/>
        <v/>
      </c>
      <c r="X454" s="2" t="str">
        <f t="shared" si="104"/>
        <v/>
      </c>
      <c r="Y454" s="2" t="str">
        <f t="shared" si="104"/>
        <v/>
      </c>
      <c r="Z454" s="2" t="str">
        <f t="shared" si="104"/>
        <v/>
      </c>
      <c r="AA454" s="2" t="str">
        <f t="shared" si="104"/>
        <v/>
      </c>
      <c r="AB454" s="2" t="str">
        <f t="shared" si="104"/>
        <v/>
      </c>
      <c r="AC454" s="2" t="str">
        <f t="shared" si="98"/>
        <v/>
      </c>
      <c r="AD454" s="37">
        <v>9.5529999999997503E-4</v>
      </c>
      <c r="AE454" s="1" t="str">
        <f t="shared" si="99"/>
        <v/>
      </c>
      <c r="AF454" s="1" t="str">
        <f t="shared" si="100"/>
        <v/>
      </c>
    </row>
    <row r="455" spans="2:32" ht="24.95" customHeight="1" x14ac:dyDescent="0.25">
      <c r="B455" s="10" t="str">
        <f>IF(cad_pro!C457="","",cad_pro!C457)</f>
        <v/>
      </c>
      <c r="C455" s="11" t="str">
        <f>IF(B455="","",IFERROR(SUM(cad_cf!$D$7:$D$26)/SUM(cad_pro!$D$9:$D$508),0))</f>
        <v/>
      </c>
      <c r="D455" s="11" t="str">
        <f>IF(B455="","",IFERROR(VLOOKUP(B455,cad_pro!$C$9:$E$508,3,FALSE),0))</f>
        <v/>
      </c>
      <c r="E455" s="11" t="str">
        <f t="shared" si="90"/>
        <v/>
      </c>
      <c r="F455" s="108"/>
      <c r="G455" s="11" t="str">
        <f t="shared" si="91"/>
        <v/>
      </c>
      <c r="H455" s="11" t="str">
        <f t="shared" si="92"/>
        <v/>
      </c>
      <c r="I455" s="11" t="str">
        <f t="shared" si="93"/>
        <v/>
      </c>
      <c r="J455" s="11" t="str">
        <f t="shared" si="94"/>
        <v/>
      </c>
      <c r="K455" s="11" t="str">
        <f t="shared" si="95"/>
        <v/>
      </c>
      <c r="L455" s="33" t="str">
        <f t="shared" si="96"/>
        <v/>
      </c>
      <c r="M455" s="2" t="str">
        <f t="shared" si="97"/>
        <v/>
      </c>
      <c r="N455" s="2" t="str">
        <f t="shared" si="104"/>
        <v/>
      </c>
      <c r="O455" s="2" t="str">
        <f t="shared" si="104"/>
        <v/>
      </c>
      <c r="P455" s="2" t="str">
        <f t="shared" si="104"/>
        <v/>
      </c>
      <c r="Q455" s="2" t="str">
        <f t="shared" si="104"/>
        <v/>
      </c>
      <c r="R455" s="2" t="str">
        <f t="shared" si="104"/>
        <v/>
      </c>
      <c r="S455" s="2" t="str">
        <f t="shared" si="104"/>
        <v/>
      </c>
      <c r="T455" s="2" t="str">
        <f t="shared" si="104"/>
        <v/>
      </c>
      <c r="U455" s="2" t="str">
        <f t="shared" si="104"/>
        <v/>
      </c>
      <c r="V455" s="2" t="str">
        <f t="shared" si="104"/>
        <v/>
      </c>
      <c r="W455" s="2" t="str">
        <f t="shared" si="104"/>
        <v/>
      </c>
      <c r="X455" s="2" t="str">
        <f t="shared" si="104"/>
        <v/>
      </c>
      <c r="Y455" s="2" t="str">
        <f t="shared" si="104"/>
        <v/>
      </c>
      <c r="Z455" s="2" t="str">
        <f t="shared" si="104"/>
        <v/>
      </c>
      <c r="AA455" s="2" t="str">
        <f t="shared" si="104"/>
        <v/>
      </c>
      <c r="AB455" s="2" t="str">
        <f t="shared" si="104"/>
        <v/>
      </c>
      <c r="AC455" s="2" t="str">
        <f t="shared" si="98"/>
        <v/>
      </c>
      <c r="AD455" s="37">
        <v>9.5519999999997497E-4</v>
      </c>
      <c r="AE455" s="1" t="str">
        <f t="shared" si="99"/>
        <v/>
      </c>
      <c r="AF455" s="1" t="str">
        <f t="shared" si="100"/>
        <v/>
      </c>
    </row>
    <row r="456" spans="2:32" ht="24.95" customHeight="1" x14ac:dyDescent="0.25">
      <c r="B456" s="10" t="str">
        <f>IF(cad_pro!C458="","",cad_pro!C458)</f>
        <v/>
      </c>
      <c r="C456" s="11" t="str">
        <f>IF(B456="","",IFERROR(SUM(cad_cf!$D$7:$D$26)/SUM(cad_pro!$D$9:$D$508),0))</f>
        <v/>
      </c>
      <c r="D456" s="11" t="str">
        <f>IF(B456="","",IFERROR(VLOOKUP(B456,cad_pro!$C$9:$E$508,3,FALSE),0))</f>
        <v/>
      </c>
      <c r="E456" s="11" t="str">
        <f t="shared" ref="E456:E506" si="105">IF(B456="","",SUM(C456:D456))</f>
        <v/>
      </c>
      <c r="F456" s="108"/>
      <c r="G456" s="11" t="str">
        <f t="shared" ref="G456:G506" si="106">IF(B456="","",E456*(1+F456))</f>
        <v/>
      </c>
      <c r="H456" s="11" t="str">
        <f t="shared" ref="H456:H506" si="107">IF(B456="","",M456)</f>
        <v/>
      </c>
      <c r="I456" s="11" t="str">
        <f t="shared" ref="I456:I506" si="108">IF(B456="","",SUM(G456:H456))</f>
        <v/>
      </c>
      <c r="J456" s="11" t="str">
        <f t="shared" ref="J456:J506" si="109">IF(B456="","",IFERROR(I456-(D456+H456),0))</f>
        <v/>
      </c>
      <c r="K456" s="11" t="str">
        <f t="shared" ref="K456:K506" si="110">IF(B456="","",IFERROR(I456-(E456+H456),0))</f>
        <v/>
      </c>
      <c r="L456" s="33" t="str">
        <f t="shared" ref="L456:L506" si="111">IF(B456="","",IFERROR(K456/I456,0))</f>
        <v/>
      </c>
      <c r="M456" s="2" t="str">
        <f t="shared" ref="M456:M506" si="112">IF(B456="","",SUM(N456:AC456))</f>
        <v/>
      </c>
      <c r="N456" s="2" t="str">
        <f t="shared" si="104"/>
        <v/>
      </c>
      <c r="O456" s="2" t="str">
        <f t="shared" si="104"/>
        <v/>
      </c>
      <c r="P456" s="2" t="str">
        <f t="shared" si="104"/>
        <v/>
      </c>
      <c r="Q456" s="2" t="str">
        <f t="shared" si="104"/>
        <v/>
      </c>
      <c r="R456" s="2" t="str">
        <f t="shared" si="104"/>
        <v/>
      </c>
      <c r="S456" s="2" t="str">
        <f t="shared" si="104"/>
        <v/>
      </c>
      <c r="T456" s="2" t="str">
        <f t="shared" si="104"/>
        <v/>
      </c>
      <c r="U456" s="2" t="str">
        <f t="shared" si="104"/>
        <v/>
      </c>
      <c r="V456" s="2" t="str">
        <f t="shared" si="104"/>
        <v/>
      </c>
      <c r="W456" s="2" t="str">
        <f t="shared" si="104"/>
        <v/>
      </c>
      <c r="X456" s="2" t="str">
        <f t="shared" si="104"/>
        <v/>
      </c>
      <c r="Y456" s="2" t="str">
        <f t="shared" si="104"/>
        <v/>
      </c>
      <c r="Z456" s="2" t="str">
        <f t="shared" si="104"/>
        <v/>
      </c>
      <c r="AA456" s="2" t="str">
        <f t="shared" si="104"/>
        <v/>
      </c>
      <c r="AB456" s="2" t="str">
        <f t="shared" si="104"/>
        <v/>
      </c>
      <c r="AC456" s="2" t="str">
        <f t="shared" ref="AC456:AC507" si="113">IF(B456="","",$D456*AC$6)</f>
        <v/>
      </c>
      <c r="AD456" s="37">
        <v>9.5509999999997502E-4</v>
      </c>
      <c r="AE456" s="1" t="str">
        <f t="shared" ref="AE456:AE507" si="114">IF(B456="","",I456+$AD456)</f>
        <v/>
      </c>
      <c r="AF456" s="1" t="str">
        <f t="shared" ref="AF456:AF507" si="115">IF(C456="","",J456+$AD456)</f>
        <v/>
      </c>
    </row>
    <row r="457" spans="2:32" ht="24.95" customHeight="1" x14ac:dyDescent="0.25">
      <c r="B457" s="10" t="str">
        <f>IF(cad_pro!C459="","",cad_pro!C459)</f>
        <v/>
      </c>
      <c r="C457" s="11" t="str">
        <f>IF(B457="","",IFERROR(SUM(cad_cf!$D$7:$D$26)/SUM(cad_pro!$D$9:$D$508),0))</f>
        <v/>
      </c>
      <c r="D457" s="11" t="str">
        <f>IF(B457="","",IFERROR(VLOOKUP(B457,cad_pro!$C$9:$E$508,3,FALSE),0))</f>
        <v/>
      </c>
      <c r="E457" s="11" t="str">
        <f t="shared" si="105"/>
        <v/>
      </c>
      <c r="F457" s="108"/>
      <c r="G457" s="11" t="str">
        <f t="shared" si="106"/>
        <v/>
      </c>
      <c r="H457" s="11" t="str">
        <f t="shared" si="107"/>
        <v/>
      </c>
      <c r="I457" s="11" t="str">
        <f t="shared" si="108"/>
        <v/>
      </c>
      <c r="J457" s="11" t="str">
        <f t="shared" si="109"/>
        <v/>
      </c>
      <c r="K457" s="11" t="str">
        <f t="shared" si="110"/>
        <v/>
      </c>
      <c r="L457" s="33" t="str">
        <f t="shared" si="111"/>
        <v/>
      </c>
      <c r="M457" s="2" t="str">
        <f t="shared" si="112"/>
        <v/>
      </c>
      <c r="N457" s="2" t="str">
        <f t="shared" si="104"/>
        <v/>
      </c>
      <c r="O457" s="2" t="str">
        <f t="shared" si="104"/>
        <v/>
      </c>
      <c r="P457" s="2" t="str">
        <f t="shared" si="104"/>
        <v/>
      </c>
      <c r="Q457" s="2" t="str">
        <f t="shared" si="104"/>
        <v/>
      </c>
      <c r="R457" s="2" t="str">
        <f t="shared" si="104"/>
        <v/>
      </c>
      <c r="S457" s="2" t="str">
        <f t="shared" si="104"/>
        <v/>
      </c>
      <c r="T457" s="2" t="str">
        <f t="shared" si="104"/>
        <v/>
      </c>
      <c r="U457" s="2" t="str">
        <f t="shared" si="104"/>
        <v/>
      </c>
      <c r="V457" s="2" t="str">
        <f t="shared" si="104"/>
        <v/>
      </c>
      <c r="W457" s="2" t="str">
        <f t="shared" si="104"/>
        <v/>
      </c>
      <c r="X457" s="2" t="str">
        <f t="shared" si="104"/>
        <v/>
      </c>
      <c r="Y457" s="2" t="str">
        <f t="shared" si="104"/>
        <v/>
      </c>
      <c r="Z457" s="2" t="str">
        <f t="shared" si="104"/>
        <v/>
      </c>
      <c r="AA457" s="2" t="str">
        <f t="shared" si="104"/>
        <v/>
      </c>
      <c r="AB457" s="2" t="str">
        <f t="shared" si="104"/>
        <v/>
      </c>
      <c r="AC457" s="2" t="str">
        <f t="shared" si="113"/>
        <v/>
      </c>
      <c r="AD457" s="37">
        <v>9.5499999999997497E-4</v>
      </c>
      <c r="AE457" s="1" t="str">
        <f t="shared" si="114"/>
        <v/>
      </c>
      <c r="AF457" s="1" t="str">
        <f t="shared" si="115"/>
        <v/>
      </c>
    </row>
    <row r="458" spans="2:32" ht="24.95" customHeight="1" x14ac:dyDescent="0.25">
      <c r="B458" s="10" t="str">
        <f>IF(cad_pro!C460="","",cad_pro!C460)</f>
        <v/>
      </c>
      <c r="C458" s="11" t="str">
        <f>IF(B458="","",IFERROR(SUM(cad_cf!$D$7:$D$26)/SUM(cad_pro!$D$9:$D$508),0))</f>
        <v/>
      </c>
      <c r="D458" s="11" t="str">
        <f>IF(B458="","",IFERROR(VLOOKUP(B458,cad_pro!$C$9:$E$508,3,FALSE),0))</f>
        <v/>
      </c>
      <c r="E458" s="11" t="str">
        <f t="shared" si="105"/>
        <v/>
      </c>
      <c r="F458" s="108"/>
      <c r="G458" s="11" t="str">
        <f t="shared" si="106"/>
        <v/>
      </c>
      <c r="H458" s="11" t="str">
        <f t="shared" si="107"/>
        <v/>
      </c>
      <c r="I458" s="11" t="str">
        <f t="shared" si="108"/>
        <v/>
      </c>
      <c r="J458" s="11" t="str">
        <f t="shared" si="109"/>
        <v/>
      </c>
      <c r="K458" s="11" t="str">
        <f t="shared" si="110"/>
        <v/>
      </c>
      <c r="L458" s="33" t="str">
        <f t="shared" si="111"/>
        <v/>
      </c>
      <c r="M458" s="2" t="str">
        <f t="shared" si="112"/>
        <v/>
      </c>
      <c r="N458" s="2" t="str">
        <f t="shared" si="104"/>
        <v/>
      </c>
      <c r="O458" s="2" t="str">
        <f t="shared" si="104"/>
        <v/>
      </c>
      <c r="P458" s="2" t="str">
        <f t="shared" si="104"/>
        <v/>
      </c>
      <c r="Q458" s="2" t="str">
        <f t="shared" si="104"/>
        <v/>
      </c>
      <c r="R458" s="2" t="str">
        <f t="shared" si="104"/>
        <v/>
      </c>
      <c r="S458" s="2" t="str">
        <f t="shared" si="104"/>
        <v/>
      </c>
      <c r="T458" s="2" t="str">
        <f t="shared" si="104"/>
        <v/>
      </c>
      <c r="U458" s="2" t="str">
        <f t="shared" si="104"/>
        <v/>
      </c>
      <c r="V458" s="2" t="str">
        <f t="shared" si="104"/>
        <v/>
      </c>
      <c r="W458" s="2" t="str">
        <f t="shared" si="104"/>
        <v/>
      </c>
      <c r="X458" s="2" t="str">
        <f t="shared" si="104"/>
        <v/>
      </c>
      <c r="Y458" s="2" t="str">
        <f t="shared" si="104"/>
        <v/>
      </c>
      <c r="Z458" s="2" t="str">
        <f t="shared" si="104"/>
        <v/>
      </c>
      <c r="AA458" s="2" t="str">
        <f t="shared" si="104"/>
        <v/>
      </c>
      <c r="AB458" s="2" t="str">
        <f t="shared" si="104"/>
        <v/>
      </c>
      <c r="AC458" s="2" t="str">
        <f t="shared" si="113"/>
        <v/>
      </c>
      <c r="AD458" s="37">
        <v>9.5489999999997404E-4</v>
      </c>
      <c r="AE458" s="1" t="str">
        <f t="shared" si="114"/>
        <v/>
      </c>
      <c r="AF458" s="1" t="str">
        <f t="shared" si="115"/>
        <v/>
      </c>
    </row>
    <row r="459" spans="2:32" ht="24.95" customHeight="1" x14ac:dyDescent="0.25">
      <c r="B459" s="10" t="str">
        <f>IF(cad_pro!C461="","",cad_pro!C461)</f>
        <v/>
      </c>
      <c r="C459" s="11" t="str">
        <f>IF(B459="","",IFERROR(SUM(cad_cf!$D$7:$D$26)/SUM(cad_pro!$D$9:$D$508),0))</f>
        <v/>
      </c>
      <c r="D459" s="11" t="str">
        <f>IF(B459="","",IFERROR(VLOOKUP(B459,cad_pro!$C$9:$E$508,3,FALSE),0))</f>
        <v/>
      </c>
      <c r="E459" s="11" t="str">
        <f t="shared" si="105"/>
        <v/>
      </c>
      <c r="F459" s="108"/>
      <c r="G459" s="11" t="str">
        <f t="shared" si="106"/>
        <v/>
      </c>
      <c r="H459" s="11" t="str">
        <f t="shared" si="107"/>
        <v/>
      </c>
      <c r="I459" s="11" t="str">
        <f t="shared" si="108"/>
        <v/>
      </c>
      <c r="J459" s="11" t="str">
        <f t="shared" si="109"/>
        <v/>
      </c>
      <c r="K459" s="11" t="str">
        <f t="shared" si="110"/>
        <v/>
      </c>
      <c r="L459" s="33" t="str">
        <f t="shared" si="111"/>
        <v/>
      </c>
      <c r="M459" s="2" t="str">
        <f t="shared" si="112"/>
        <v/>
      </c>
      <c r="N459" s="2" t="str">
        <f t="shared" si="104"/>
        <v/>
      </c>
      <c r="O459" s="2" t="str">
        <f t="shared" si="104"/>
        <v/>
      </c>
      <c r="P459" s="2" t="str">
        <f t="shared" si="104"/>
        <v/>
      </c>
      <c r="Q459" s="2" t="str">
        <f t="shared" si="104"/>
        <v/>
      </c>
      <c r="R459" s="2" t="str">
        <f t="shared" si="104"/>
        <v/>
      </c>
      <c r="S459" s="2" t="str">
        <f t="shared" si="104"/>
        <v/>
      </c>
      <c r="T459" s="2" t="str">
        <f t="shared" si="104"/>
        <v/>
      </c>
      <c r="U459" s="2" t="str">
        <f t="shared" si="104"/>
        <v/>
      </c>
      <c r="V459" s="2" t="str">
        <f t="shared" si="104"/>
        <v/>
      </c>
      <c r="W459" s="2" t="str">
        <f t="shared" si="104"/>
        <v/>
      </c>
      <c r="X459" s="2" t="str">
        <f t="shared" si="104"/>
        <v/>
      </c>
      <c r="Y459" s="2" t="str">
        <f t="shared" si="104"/>
        <v/>
      </c>
      <c r="Z459" s="2" t="str">
        <f t="shared" si="104"/>
        <v/>
      </c>
      <c r="AA459" s="2" t="str">
        <f t="shared" si="104"/>
        <v/>
      </c>
      <c r="AB459" s="2" t="str">
        <f t="shared" si="104"/>
        <v/>
      </c>
      <c r="AC459" s="2" t="str">
        <f t="shared" si="113"/>
        <v/>
      </c>
      <c r="AD459" s="37">
        <v>9.5479999999997399E-4</v>
      </c>
      <c r="AE459" s="1" t="str">
        <f t="shared" si="114"/>
        <v/>
      </c>
      <c r="AF459" s="1" t="str">
        <f t="shared" si="115"/>
        <v/>
      </c>
    </row>
    <row r="460" spans="2:32" ht="24.95" customHeight="1" x14ac:dyDescent="0.25">
      <c r="B460" s="10" t="str">
        <f>IF(cad_pro!C462="","",cad_pro!C462)</f>
        <v/>
      </c>
      <c r="C460" s="11" t="str">
        <f>IF(B460="","",IFERROR(SUM(cad_cf!$D$7:$D$26)/SUM(cad_pro!$D$9:$D$508),0))</f>
        <v/>
      </c>
      <c r="D460" s="11" t="str">
        <f>IF(B460="","",IFERROR(VLOOKUP(B460,cad_pro!$C$9:$E$508,3,FALSE),0))</f>
        <v/>
      </c>
      <c r="E460" s="11" t="str">
        <f t="shared" si="105"/>
        <v/>
      </c>
      <c r="F460" s="108"/>
      <c r="G460" s="11" t="str">
        <f t="shared" si="106"/>
        <v/>
      </c>
      <c r="H460" s="11" t="str">
        <f t="shared" si="107"/>
        <v/>
      </c>
      <c r="I460" s="11" t="str">
        <f t="shared" si="108"/>
        <v/>
      </c>
      <c r="J460" s="11" t="str">
        <f t="shared" si="109"/>
        <v/>
      </c>
      <c r="K460" s="11" t="str">
        <f t="shared" si="110"/>
        <v/>
      </c>
      <c r="L460" s="33" t="str">
        <f t="shared" si="111"/>
        <v/>
      </c>
      <c r="M460" s="2" t="str">
        <f t="shared" si="112"/>
        <v/>
      </c>
      <c r="N460" s="2" t="str">
        <f t="shared" si="104"/>
        <v/>
      </c>
      <c r="O460" s="2" t="str">
        <f t="shared" si="104"/>
        <v/>
      </c>
      <c r="P460" s="2" t="str">
        <f t="shared" si="104"/>
        <v/>
      </c>
      <c r="Q460" s="2" t="str">
        <f t="shared" si="104"/>
        <v/>
      </c>
      <c r="R460" s="2" t="str">
        <f t="shared" si="104"/>
        <v/>
      </c>
      <c r="S460" s="2" t="str">
        <f t="shared" si="104"/>
        <v/>
      </c>
      <c r="T460" s="2" t="str">
        <f t="shared" si="104"/>
        <v/>
      </c>
      <c r="U460" s="2" t="str">
        <f t="shared" si="104"/>
        <v/>
      </c>
      <c r="V460" s="2" t="str">
        <f t="shared" si="104"/>
        <v/>
      </c>
      <c r="W460" s="2" t="str">
        <f t="shared" si="104"/>
        <v/>
      </c>
      <c r="X460" s="2" t="str">
        <f t="shared" si="104"/>
        <v/>
      </c>
      <c r="Y460" s="2" t="str">
        <f t="shared" si="104"/>
        <v/>
      </c>
      <c r="Z460" s="2" t="str">
        <f t="shared" si="104"/>
        <v/>
      </c>
      <c r="AA460" s="2" t="str">
        <f t="shared" si="104"/>
        <v/>
      </c>
      <c r="AB460" s="2" t="str">
        <f t="shared" si="104"/>
        <v/>
      </c>
      <c r="AC460" s="2" t="str">
        <f t="shared" si="113"/>
        <v/>
      </c>
      <c r="AD460" s="37">
        <v>9.5469999999997404E-4</v>
      </c>
      <c r="AE460" s="1" t="str">
        <f t="shared" si="114"/>
        <v/>
      </c>
      <c r="AF460" s="1" t="str">
        <f t="shared" si="115"/>
        <v/>
      </c>
    </row>
    <row r="461" spans="2:32" ht="24.95" customHeight="1" x14ac:dyDescent="0.25">
      <c r="B461" s="10" t="str">
        <f>IF(cad_pro!C463="","",cad_pro!C463)</f>
        <v/>
      </c>
      <c r="C461" s="11" t="str">
        <f>IF(B461="","",IFERROR(SUM(cad_cf!$D$7:$D$26)/SUM(cad_pro!$D$9:$D$508),0))</f>
        <v/>
      </c>
      <c r="D461" s="11" t="str">
        <f>IF(B461="","",IFERROR(VLOOKUP(B461,cad_pro!$C$9:$E$508,3,FALSE),0))</f>
        <v/>
      </c>
      <c r="E461" s="11" t="str">
        <f t="shared" si="105"/>
        <v/>
      </c>
      <c r="F461" s="108"/>
      <c r="G461" s="11" t="str">
        <f t="shared" si="106"/>
        <v/>
      </c>
      <c r="H461" s="11" t="str">
        <f t="shared" si="107"/>
        <v/>
      </c>
      <c r="I461" s="11" t="str">
        <f t="shared" si="108"/>
        <v/>
      </c>
      <c r="J461" s="11" t="str">
        <f t="shared" si="109"/>
        <v/>
      </c>
      <c r="K461" s="11" t="str">
        <f t="shared" si="110"/>
        <v/>
      </c>
      <c r="L461" s="33" t="str">
        <f t="shared" si="111"/>
        <v/>
      </c>
      <c r="M461" s="2" t="str">
        <f t="shared" si="112"/>
        <v/>
      </c>
      <c r="N461" s="2" t="str">
        <f t="shared" si="104"/>
        <v/>
      </c>
      <c r="O461" s="2" t="str">
        <f t="shared" si="104"/>
        <v/>
      </c>
      <c r="P461" s="2" t="str">
        <f t="shared" si="104"/>
        <v/>
      </c>
      <c r="Q461" s="2" t="str">
        <f t="shared" si="104"/>
        <v/>
      </c>
      <c r="R461" s="2" t="str">
        <f t="shared" si="104"/>
        <v/>
      </c>
      <c r="S461" s="2" t="str">
        <f t="shared" si="104"/>
        <v/>
      </c>
      <c r="T461" s="2" t="str">
        <f t="shared" si="104"/>
        <v/>
      </c>
      <c r="U461" s="2" t="str">
        <f t="shared" si="104"/>
        <v/>
      </c>
      <c r="V461" s="2" t="str">
        <f t="shared" si="104"/>
        <v/>
      </c>
      <c r="W461" s="2" t="str">
        <f t="shared" si="104"/>
        <v/>
      </c>
      <c r="X461" s="2" t="str">
        <f t="shared" si="104"/>
        <v/>
      </c>
      <c r="Y461" s="2" t="str">
        <f t="shared" si="104"/>
        <v/>
      </c>
      <c r="Z461" s="2" t="str">
        <f t="shared" si="104"/>
        <v/>
      </c>
      <c r="AA461" s="2" t="str">
        <f t="shared" si="104"/>
        <v/>
      </c>
      <c r="AB461" s="2" t="str">
        <f t="shared" si="104"/>
        <v/>
      </c>
      <c r="AC461" s="2" t="str">
        <f t="shared" si="113"/>
        <v/>
      </c>
      <c r="AD461" s="37">
        <v>9.5459999999997398E-4</v>
      </c>
      <c r="AE461" s="1" t="str">
        <f t="shared" si="114"/>
        <v/>
      </c>
      <c r="AF461" s="1" t="str">
        <f t="shared" si="115"/>
        <v/>
      </c>
    </row>
    <row r="462" spans="2:32" ht="24.95" customHeight="1" x14ac:dyDescent="0.25">
      <c r="B462" s="10" t="str">
        <f>IF(cad_pro!C464="","",cad_pro!C464)</f>
        <v/>
      </c>
      <c r="C462" s="11" t="str">
        <f>IF(B462="","",IFERROR(SUM(cad_cf!$D$7:$D$26)/SUM(cad_pro!$D$9:$D$508),0))</f>
        <v/>
      </c>
      <c r="D462" s="11" t="str">
        <f>IF(B462="","",IFERROR(VLOOKUP(B462,cad_pro!$C$9:$E$508,3,FALSE),0))</f>
        <v/>
      </c>
      <c r="E462" s="11" t="str">
        <f t="shared" si="105"/>
        <v/>
      </c>
      <c r="F462" s="108"/>
      <c r="G462" s="11" t="str">
        <f t="shared" si="106"/>
        <v/>
      </c>
      <c r="H462" s="11" t="str">
        <f t="shared" si="107"/>
        <v/>
      </c>
      <c r="I462" s="11" t="str">
        <f t="shared" si="108"/>
        <v/>
      </c>
      <c r="J462" s="11" t="str">
        <f t="shared" si="109"/>
        <v/>
      </c>
      <c r="K462" s="11" t="str">
        <f t="shared" si="110"/>
        <v/>
      </c>
      <c r="L462" s="33" t="str">
        <f t="shared" si="111"/>
        <v/>
      </c>
      <c r="M462" s="2" t="str">
        <f t="shared" si="112"/>
        <v/>
      </c>
      <c r="N462" s="2" t="str">
        <f t="shared" si="104"/>
        <v/>
      </c>
      <c r="O462" s="2" t="str">
        <f t="shared" si="104"/>
        <v/>
      </c>
      <c r="P462" s="2" t="str">
        <f t="shared" si="104"/>
        <v/>
      </c>
      <c r="Q462" s="2" t="str">
        <f t="shared" si="104"/>
        <v/>
      </c>
      <c r="R462" s="2" t="str">
        <f t="shared" si="104"/>
        <v/>
      </c>
      <c r="S462" s="2" t="str">
        <f t="shared" si="104"/>
        <v/>
      </c>
      <c r="T462" s="2" t="str">
        <f t="shared" si="104"/>
        <v/>
      </c>
      <c r="U462" s="2" t="str">
        <f t="shared" si="104"/>
        <v/>
      </c>
      <c r="V462" s="2" t="str">
        <f t="shared" si="104"/>
        <v/>
      </c>
      <c r="W462" s="2" t="str">
        <f t="shared" si="104"/>
        <v/>
      </c>
      <c r="X462" s="2" t="str">
        <f t="shared" si="104"/>
        <v/>
      </c>
      <c r="Y462" s="2" t="str">
        <f t="shared" si="104"/>
        <v/>
      </c>
      <c r="Z462" s="2" t="str">
        <f t="shared" si="104"/>
        <v/>
      </c>
      <c r="AA462" s="2" t="str">
        <f t="shared" si="104"/>
        <v/>
      </c>
      <c r="AB462" s="2" t="str">
        <f t="shared" si="104"/>
        <v/>
      </c>
      <c r="AC462" s="2" t="str">
        <f t="shared" si="113"/>
        <v/>
      </c>
      <c r="AD462" s="37">
        <v>9.5449999999997403E-4</v>
      </c>
      <c r="AE462" s="1" t="str">
        <f t="shared" si="114"/>
        <v/>
      </c>
      <c r="AF462" s="1" t="str">
        <f t="shared" si="115"/>
        <v/>
      </c>
    </row>
    <row r="463" spans="2:32" ht="24.95" customHeight="1" x14ac:dyDescent="0.25">
      <c r="B463" s="10" t="str">
        <f>IF(cad_pro!C465="","",cad_pro!C465)</f>
        <v/>
      </c>
      <c r="C463" s="11" t="str">
        <f>IF(B463="","",IFERROR(SUM(cad_cf!$D$7:$D$26)/SUM(cad_pro!$D$9:$D$508),0))</f>
        <v/>
      </c>
      <c r="D463" s="11" t="str">
        <f>IF(B463="","",IFERROR(VLOOKUP(B463,cad_pro!$C$9:$E$508,3,FALSE),0))</f>
        <v/>
      </c>
      <c r="E463" s="11" t="str">
        <f t="shared" si="105"/>
        <v/>
      </c>
      <c r="F463" s="108"/>
      <c r="G463" s="11" t="str">
        <f t="shared" si="106"/>
        <v/>
      </c>
      <c r="H463" s="11" t="str">
        <f t="shared" si="107"/>
        <v/>
      </c>
      <c r="I463" s="11" t="str">
        <f t="shared" si="108"/>
        <v/>
      </c>
      <c r="J463" s="11" t="str">
        <f t="shared" si="109"/>
        <v/>
      </c>
      <c r="K463" s="11" t="str">
        <f t="shared" si="110"/>
        <v/>
      </c>
      <c r="L463" s="33" t="str">
        <f t="shared" si="111"/>
        <v/>
      </c>
      <c r="M463" s="2" t="str">
        <f t="shared" si="112"/>
        <v/>
      </c>
      <c r="N463" s="2" t="str">
        <f t="shared" si="104"/>
        <v/>
      </c>
      <c r="O463" s="2" t="str">
        <f t="shared" si="104"/>
        <v/>
      </c>
      <c r="P463" s="2" t="str">
        <f t="shared" si="104"/>
        <v/>
      </c>
      <c r="Q463" s="2" t="str">
        <f t="shared" si="104"/>
        <v/>
      </c>
      <c r="R463" s="2" t="str">
        <f t="shared" si="104"/>
        <v/>
      </c>
      <c r="S463" s="2" t="str">
        <f t="shared" si="104"/>
        <v/>
      </c>
      <c r="T463" s="2" t="str">
        <f t="shared" si="104"/>
        <v/>
      </c>
      <c r="U463" s="2" t="str">
        <f t="shared" si="104"/>
        <v/>
      </c>
      <c r="V463" s="2" t="str">
        <f t="shared" si="104"/>
        <v/>
      </c>
      <c r="W463" s="2" t="str">
        <f t="shared" si="104"/>
        <v/>
      </c>
      <c r="X463" s="2" t="str">
        <f t="shared" si="104"/>
        <v/>
      </c>
      <c r="Y463" s="2" t="str">
        <f t="shared" si="104"/>
        <v/>
      </c>
      <c r="Z463" s="2" t="str">
        <f t="shared" si="104"/>
        <v/>
      </c>
      <c r="AA463" s="2" t="str">
        <f t="shared" si="104"/>
        <v/>
      </c>
      <c r="AB463" s="2" t="str">
        <f t="shared" si="104"/>
        <v/>
      </c>
      <c r="AC463" s="2" t="str">
        <f t="shared" si="113"/>
        <v/>
      </c>
      <c r="AD463" s="37">
        <v>9.5439999999997398E-4</v>
      </c>
      <c r="AE463" s="1" t="str">
        <f t="shared" si="114"/>
        <v/>
      </c>
      <c r="AF463" s="1" t="str">
        <f t="shared" si="115"/>
        <v/>
      </c>
    </row>
    <row r="464" spans="2:32" ht="24.95" customHeight="1" x14ac:dyDescent="0.25">
      <c r="B464" s="10" t="str">
        <f>IF(cad_pro!C466="","",cad_pro!C466)</f>
        <v/>
      </c>
      <c r="C464" s="11" t="str">
        <f>IF(B464="","",IFERROR(SUM(cad_cf!$D$7:$D$26)/SUM(cad_pro!$D$9:$D$508),0))</f>
        <v/>
      </c>
      <c r="D464" s="11" t="str">
        <f>IF(B464="","",IFERROR(VLOOKUP(B464,cad_pro!$C$9:$E$508,3,FALSE),0))</f>
        <v/>
      </c>
      <c r="E464" s="11" t="str">
        <f t="shared" si="105"/>
        <v/>
      </c>
      <c r="F464" s="108"/>
      <c r="G464" s="11" t="str">
        <f t="shared" si="106"/>
        <v/>
      </c>
      <c r="H464" s="11" t="str">
        <f t="shared" si="107"/>
        <v/>
      </c>
      <c r="I464" s="11" t="str">
        <f t="shared" si="108"/>
        <v/>
      </c>
      <c r="J464" s="11" t="str">
        <f t="shared" si="109"/>
        <v/>
      </c>
      <c r="K464" s="11" t="str">
        <f t="shared" si="110"/>
        <v/>
      </c>
      <c r="L464" s="33" t="str">
        <f t="shared" si="111"/>
        <v/>
      </c>
      <c r="M464" s="2" t="str">
        <f t="shared" si="112"/>
        <v/>
      </c>
      <c r="N464" s="2" t="str">
        <f t="shared" ref="N464:AB480" si="116">IF($B464="","",IFERROR($G464*N$6,0))</f>
        <v/>
      </c>
      <c r="O464" s="2" t="str">
        <f t="shared" si="116"/>
        <v/>
      </c>
      <c r="P464" s="2" t="str">
        <f t="shared" si="116"/>
        <v/>
      </c>
      <c r="Q464" s="2" t="str">
        <f t="shared" si="116"/>
        <v/>
      </c>
      <c r="R464" s="2" t="str">
        <f t="shared" si="116"/>
        <v/>
      </c>
      <c r="S464" s="2" t="str">
        <f t="shared" si="116"/>
        <v/>
      </c>
      <c r="T464" s="2" t="str">
        <f t="shared" si="116"/>
        <v/>
      </c>
      <c r="U464" s="2" t="str">
        <f t="shared" si="116"/>
        <v/>
      </c>
      <c r="V464" s="2" t="str">
        <f t="shared" si="116"/>
        <v/>
      </c>
      <c r="W464" s="2" t="str">
        <f t="shared" si="116"/>
        <v/>
      </c>
      <c r="X464" s="2" t="str">
        <f t="shared" si="116"/>
        <v/>
      </c>
      <c r="Y464" s="2" t="str">
        <f t="shared" si="116"/>
        <v/>
      </c>
      <c r="Z464" s="2" t="str">
        <f t="shared" si="116"/>
        <v/>
      </c>
      <c r="AA464" s="2" t="str">
        <f t="shared" si="116"/>
        <v/>
      </c>
      <c r="AB464" s="2" t="str">
        <f t="shared" si="116"/>
        <v/>
      </c>
      <c r="AC464" s="2" t="str">
        <f t="shared" si="113"/>
        <v/>
      </c>
      <c r="AD464" s="37">
        <v>9.5429999999997403E-4</v>
      </c>
      <c r="AE464" s="1" t="str">
        <f t="shared" si="114"/>
        <v/>
      </c>
      <c r="AF464" s="1" t="str">
        <f t="shared" si="115"/>
        <v/>
      </c>
    </row>
    <row r="465" spans="2:32" ht="24.95" customHeight="1" x14ac:dyDescent="0.25">
      <c r="B465" s="10" t="str">
        <f>IF(cad_pro!C467="","",cad_pro!C467)</f>
        <v/>
      </c>
      <c r="C465" s="11" t="str">
        <f>IF(B465="","",IFERROR(SUM(cad_cf!$D$7:$D$26)/SUM(cad_pro!$D$9:$D$508),0))</f>
        <v/>
      </c>
      <c r="D465" s="11" t="str">
        <f>IF(B465="","",IFERROR(VLOOKUP(B465,cad_pro!$C$9:$E$508,3,FALSE),0))</f>
        <v/>
      </c>
      <c r="E465" s="11" t="str">
        <f t="shared" si="105"/>
        <v/>
      </c>
      <c r="F465" s="108"/>
      <c r="G465" s="11" t="str">
        <f t="shared" si="106"/>
        <v/>
      </c>
      <c r="H465" s="11" t="str">
        <f t="shared" si="107"/>
        <v/>
      </c>
      <c r="I465" s="11" t="str">
        <f t="shared" si="108"/>
        <v/>
      </c>
      <c r="J465" s="11" t="str">
        <f t="shared" si="109"/>
        <v/>
      </c>
      <c r="K465" s="11" t="str">
        <f t="shared" si="110"/>
        <v/>
      </c>
      <c r="L465" s="33" t="str">
        <f t="shared" si="111"/>
        <v/>
      </c>
      <c r="M465" s="2" t="str">
        <f t="shared" si="112"/>
        <v/>
      </c>
      <c r="N465" s="2" t="str">
        <f t="shared" si="116"/>
        <v/>
      </c>
      <c r="O465" s="2" t="str">
        <f t="shared" si="116"/>
        <v/>
      </c>
      <c r="P465" s="2" t="str">
        <f t="shared" si="116"/>
        <v/>
      </c>
      <c r="Q465" s="2" t="str">
        <f t="shared" si="116"/>
        <v/>
      </c>
      <c r="R465" s="2" t="str">
        <f t="shared" si="116"/>
        <v/>
      </c>
      <c r="S465" s="2" t="str">
        <f t="shared" si="116"/>
        <v/>
      </c>
      <c r="T465" s="2" t="str">
        <f t="shared" si="116"/>
        <v/>
      </c>
      <c r="U465" s="2" t="str">
        <f t="shared" si="116"/>
        <v/>
      </c>
      <c r="V465" s="2" t="str">
        <f t="shared" si="116"/>
        <v/>
      </c>
      <c r="W465" s="2" t="str">
        <f t="shared" si="116"/>
        <v/>
      </c>
      <c r="X465" s="2" t="str">
        <f t="shared" si="116"/>
        <v/>
      </c>
      <c r="Y465" s="2" t="str">
        <f t="shared" si="116"/>
        <v/>
      </c>
      <c r="Z465" s="2" t="str">
        <f t="shared" si="116"/>
        <v/>
      </c>
      <c r="AA465" s="2" t="str">
        <f t="shared" si="116"/>
        <v/>
      </c>
      <c r="AB465" s="2" t="str">
        <f t="shared" si="116"/>
        <v/>
      </c>
      <c r="AC465" s="2" t="str">
        <f t="shared" si="113"/>
        <v/>
      </c>
      <c r="AD465" s="37">
        <v>9.5419999999997397E-4</v>
      </c>
      <c r="AE465" s="1" t="str">
        <f t="shared" si="114"/>
        <v/>
      </c>
      <c r="AF465" s="1" t="str">
        <f t="shared" si="115"/>
        <v/>
      </c>
    </row>
    <row r="466" spans="2:32" ht="24.95" customHeight="1" x14ac:dyDescent="0.25">
      <c r="B466" s="10" t="str">
        <f>IF(cad_pro!C468="","",cad_pro!C468)</f>
        <v/>
      </c>
      <c r="C466" s="11" t="str">
        <f>IF(B466="","",IFERROR(SUM(cad_cf!$D$7:$D$26)/SUM(cad_pro!$D$9:$D$508),0))</f>
        <v/>
      </c>
      <c r="D466" s="11" t="str">
        <f>IF(B466="","",IFERROR(VLOOKUP(B466,cad_pro!$C$9:$E$508,3,FALSE),0))</f>
        <v/>
      </c>
      <c r="E466" s="11" t="str">
        <f t="shared" si="105"/>
        <v/>
      </c>
      <c r="F466" s="108"/>
      <c r="G466" s="11" t="str">
        <f t="shared" si="106"/>
        <v/>
      </c>
      <c r="H466" s="11" t="str">
        <f t="shared" si="107"/>
        <v/>
      </c>
      <c r="I466" s="11" t="str">
        <f t="shared" si="108"/>
        <v/>
      </c>
      <c r="J466" s="11" t="str">
        <f t="shared" si="109"/>
        <v/>
      </c>
      <c r="K466" s="11" t="str">
        <f t="shared" si="110"/>
        <v/>
      </c>
      <c r="L466" s="33" t="str">
        <f t="shared" si="111"/>
        <v/>
      </c>
      <c r="M466" s="2" t="str">
        <f t="shared" si="112"/>
        <v/>
      </c>
      <c r="N466" s="2" t="str">
        <f t="shared" si="116"/>
        <v/>
      </c>
      <c r="O466" s="2" t="str">
        <f t="shared" si="116"/>
        <v/>
      </c>
      <c r="P466" s="2" t="str">
        <f t="shared" si="116"/>
        <v/>
      </c>
      <c r="Q466" s="2" t="str">
        <f t="shared" si="116"/>
        <v/>
      </c>
      <c r="R466" s="2" t="str">
        <f t="shared" si="116"/>
        <v/>
      </c>
      <c r="S466" s="2" t="str">
        <f t="shared" si="116"/>
        <v/>
      </c>
      <c r="T466" s="2" t="str">
        <f t="shared" si="116"/>
        <v/>
      </c>
      <c r="U466" s="2" t="str">
        <f t="shared" si="116"/>
        <v/>
      </c>
      <c r="V466" s="2" t="str">
        <f t="shared" si="116"/>
        <v/>
      </c>
      <c r="W466" s="2" t="str">
        <f t="shared" si="116"/>
        <v/>
      </c>
      <c r="X466" s="2" t="str">
        <f t="shared" si="116"/>
        <v/>
      </c>
      <c r="Y466" s="2" t="str">
        <f t="shared" si="116"/>
        <v/>
      </c>
      <c r="Z466" s="2" t="str">
        <f t="shared" si="116"/>
        <v/>
      </c>
      <c r="AA466" s="2" t="str">
        <f t="shared" si="116"/>
        <v/>
      </c>
      <c r="AB466" s="2" t="str">
        <f t="shared" si="116"/>
        <v/>
      </c>
      <c r="AC466" s="2" t="str">
        <f t="shared" si="113"/>
        <v/>
      </c>
      <c r="AD466" s="37">
        <v>9.5409999999997402E-4</v>
      </c>
      <c r="AE466" s="1" t="str">
        <f t="shared" si="114"/>
        <v/>
      </c>
      <c r="AF466" s="1" t="str">
        <f t="shared" si="115"/>
        <v/>
      </c>
    </row>
    <row r="467" spans="2:32" ht="24.95" customHeight="1" x14ac:dyDescent="0.25">
      <c r="B467" s="10" t="str">
        <f>IF(cad_pro!C469="","",cad_pro!C469)</f>
        <v/>
      </c>
      <c r="C467" s="11" t="str">
        <f>IF(B467="","",IFERROR(SUM(cad_cf!$D$7:$D$26)/SUM(cad_pro!$D$9:$D$508),0))</f>
        <v/>
      </c>
      <c r="D467" s="11" t="str">
        <f>IF(B467="","",IFERROR(VLOOKUP(B467,cad_pro!$C$9:$E$508,3,FALSE),0))</f>
        <v/>
      </c>
      <c r="E467" s="11" t="str">
        <f t="shared" si="105"/>
        <v/>
      </c>
      <c r="F467" s="108"/>
      <c r="G467" s="11" t="str">
        <f t="shared" si="106"/>
        <v/>
      </c>
      <c r="H467" s="11" t="str">
        <f t="shared" si="107"/>
        <v/>
      </c>
      <c r="I467" s="11" t="str">
        <f t="shared" si="108"/>
        <v/>
      </c>
      <c r="J467" s="11" t="str">
        <f t="shared" si="109"/>
        <v/>
      </c>
      <c r="K467" s="11" t="str">
        <f t="shared" si="110"/>
        <v/>
      </c>
      <c r="L467" s="33" t="str">
        <f t="shared" si="111"/>
        <v/>
      </c>
      <c r="M467" s="2" t="str">
        <f t="shared" si="112"/>
        <v/>
      </c>
      <c r="N467" s="2" t="str">
        <f t="shared" si="116"/>
        <v/>
      </c>
      <c r="O467" s="2" t="str">
        <f t="shared" si="116"/>
        <v/>
      </c>
      <c r="P467" s="2" t="str">
        <f t="shared" si="116"/>
        <v/>
      </c>
      <c r="Q467" s="2" t="str">
        <f t="shared" si="116"/>
        <v/>
      </c>
      <c r="R467" s="2" t="str">
        <f t="shared" si="116"/>
        <v/>
      </c>
      <c r="S467" s="2" t="str">
        <f t="shared" si="116"/>
        <v/>
      </c>
      <c r="T467" s="2" t="str">
        <f t="shared" si="116"/>
        <v/>
      </c>
      <c r="U467" s="2" t="str">
        <f t="shared" si="116"/>
        <v/>
      </c>
      <c r="V467" s="2" t="str">
        <f t="shared" si="116"/>
        <v/>
      </c>
      <c r="W467" s="2" t="str">
        <f t="shared" si="116"/>
        <v/>
      </c>
      <c r="X467" s="2" t="str">
        <f t="shared" si="116"/>
        <v/>
      </c>
      <c r="Y467" s="2" t="str">
        <f t="shared" si="116"/>
        <v/>
      </c>
      <c r="Z467" s="2" t="str">
        <f t="shared" si="116"/>
        <v/>
      </c>
      <c r="AA467" s="2" t="str">
        <f t="shared" si="116"/>
        <v/>
      </c>
      <c r="AB467" s="2" t="str">
        <f t="shared" si="116"/>
        <v/>
      </c>
      <c r="AC467" s="2" t="str">
        <f t="shared" si="113"/>
        <v/>
      </c>
      <c r="AD467" s="37">
        <v>9.5399999999997397E-4</v>
      </c>
      <c r="AE467" s="1" t="str">
        <f t="shared" si="114"/>
        <v/>
      </c>
      <c r="AF467" s="1" t="str">
        <f t="shared" si="115"/>
        <v/>
      </c>
    </row>
    <row r="468" spans="2:32" ht="24.95" customHeight="1" x14ac:dyDescent="0.25">
      <c r="B468" s="10" t="str">
        <f>IF(cad_pro!C470="","",cad_pro!C470)</f>
        <v/>
      </c>
      <c r="C468" s="11" t="str">
        <f>IF(B468="","",IFERROR(SUM(cad_cf!$D$7:$D$26)/SUM(cad_pro!$D$9:$D$508),0))</f>
        <v/>
      </c>
      <c r="D468" s="11" t="str">
        <f>IF(B468="","",IFERROR(VLOOKUP(B468,cad_pro!$C$9:$E$508,3,FALSE),0))</f>
        <v/>
      </c>
      <c r="E468" s="11" t="str">
        <f t="shared" si="105"/>
        <v/>
      </c>
      <c r="F468" s="108"/>
      <c r="G468" s="11" t="str">
        <f t="shared" si="106"/>
        <v/>
      </c>
      <c r="H468" s="11" t="str">
        <f t="shared" si="107"/>
        <v/>
      </c>
      <c r="I468" s="11" t="str">
        <f t="shared" si="108"/>
        <v/>
      </c>
      <c r="J468" s="11" t="str">
        <f t="shared" si="109"/>
        <v/>
      </c>
      <c r="K468" s="11" t="str">
        <f t="shared" si="110"/>
        <v/>
      </c>
      <c r="L468" s="33" t="str">
        <f t="shared" si="111"/>
        <v/>
      </c>
      <c r="M468" s="2" t="str">
        <f t="shared" si="112"/>
        <v/>
      </c>
      <c r="N468" s="2" t="str">
        <f t="shared" si="116"/>
        <v/>
      </c>
      <c r="O468" s="2" t="str">
        <f t="shared" si="116"/>
        <v/>
      </c>
      <c r="P468" s="2" t="str">
        <f t="shared" si="116"/>
        <v/>
      </c>
      <c r="Q468" s="2" t="str">
        <f t="shared" si="116"/>
        <v/>
      </c>
      <c r="R468" s="2" t="str">
        <f t="shared" si="116"/>
        <v/>
      </c>
      <c r="S468" s="2" t="str">
        <f t="shared" si="116"/>
        <v/>
      </c>
      <c r="T468" s="2" t="str">
        <f t="shared" si="116"/>
        <v/>
      </c>
      <c r="U468" s="2" t="str">
        <f t="shared" si="116"/>
        <v/>
      </c>
      <c r="V468" s="2" t="str">
        <f t="shared" si="116"/>
        <v/>
      </c>
      <c r="W468" s="2" t="str">
        <f t="shared" si="116"/>
        <v/>
      </c>
      <c r="X468" s="2" t="str">
        <f t="shared" si="116"/>
        <v/>
      </c>
      <c r="Y468" s="2" t="str">
        <f t="shared" si="116"/>
        <v/>
      </c>
      <c r="Z468" s="2" t="str">
        <f t="shared" si="116"/>
        <v/>
      </c>
      <c r="AA468" s="2" t="str">
        <f t="shared" si="116"/>
        <v/>
      </c>
      <c r="AB468" s="2" t="str">
        <f t="shared" si="116"/>
        <v/>
      </c>
      <c r="AC468" s="2" t="str">
        <f t="shared" si="113"/>
        <v/>
      </c>
      <c r="AD468" s="37">
        <v>9.5389999999997402E-4</v>
      </c>
      <c r="AE468" s="1" t="str">
        <f t="shared" si="114"/>
        <v/>
      </c>
      <c r="AF468" s="1" t="str">
        <f t="shared" si="115"/>
        <v/>
      </c>
    </row>
    <row r="469" spans="2:32" ht="24.95" customHeight="1" x14ac:dyDescent="0.25">
      <c r="B469" s="10" t="str">
        <f>IF(cad_pro!C471="","",cad_pro!C471)</f>
        <v/>
      </c>
      <c r="C469" s="11" t="str">
        <f>IF(B469="","",IFERROR(SUM(cad_cf!$D$7:$D$26)/SUM(cad_pro!$D$9:$D$508),0))</f>
        <v/>
      </c>
      <c r="D469" s="11" t="str">
        <f>IF(B469="","",IFERROR(VLOOKUP(B469,cad_pro!$C$9:$E$508,3,FALSE),0))</f>
        <v/>
      </c>
      <c r="E469" s="11" t="str">
        <f t="shared" si="105"/>
        <v/>
      </c>
      <c r="F469" s="108"/>
      <c r="G469" s="11" t="str">
        <f t="shared" si="106"/>
        <v/>
      </c>
      <c r="H469" s="11" t="str">
        <f t="shared" si="107"/>
        <v/>
      </c>
      <c r="I469" s="11" t="str">
        <f t="shared" si="108"/>
        <v/>
      </c>
      <c r="J469" s="11" t="str">
        <f t="shared" si="109"/>
        <v/>
      </c>
      <c r="K469" s="11" t="str">
        <f t="shared" si="110"/>
        <v/>
      </c>
      <c r="L469" s="33" t="str">
        <f t="shared" si="111"/>
        <v/>
      </c>
      <c r="M469" s="2" t="str">
        <f t="shared" si="112"/>
        <v/>
      </c>
      <c r="N469" s="2" t="str">
        <f t="shared" si="116"/>
        <v/>
      </c>
      <c r="O469" s="2" t="str">
        <f t="shared" si="116"/>
        <v/>
      </c>
      <c r="P469" s="2" t="str">
        <f t="shared" si="116"/>
        <v/>
      </c>
      <c r="Q469" s="2" t="str">
        <f t="shared" si="116"/>
        <v/>
      </c>
      <c r="R469" s="2" t="str">
        <f t="shared" si="116"/>
        <v/>
      </c>
      <c r="S469" s="2" t="str">
        <f t="shared" si="116"/>
        <v/>
      </c>
      <c r="T469" s="2" t="str">
        <f t="shared" si="116"/>
        <v/>
      </c>
      <c r="U469" s="2" t="str">
        <f t="shared" si="116"/>
        <v/>
      </c>
      <c r="V469" s="2" t="str">
        <f t="shared" si="116"/>
        <v/>
      </c>
      <c r="W469" s="2" t="str">
        <f t="shared" si="116"/>
        <v/>
      </c>
      <c r="X469" s="2" t="str">
        <f t="shared" si="116"/>
        <v/>
      </c>
      <c r="Y469" s="2" t="str">
        <f t="shared" si="116"/>
        <v/>
      </c>
      <c r="Z469" s="2" t="str">
        <f t="shared" si="116"/>
        <v/>
      </c>
      <c r="AA469" s="2" t="str">
        <f t="shared" si="116"/>
        <v/>
      </c>
      <c r="AB469" s="2" t="str">
        <f t="shared" si="116"/>
        <v/>
      </c>
      <c r="AC469" s="2" t="str">
        <f t="shared" si="113"/>
        <v/>
      </c>
      <c r="AD469" s="37">
        <v>9.5379999999997396E-4</v>
      </c>
      <c r="AE469" s="1" t="str">
        <f t="shared" si="114"/>
        <v/>
      </c>
      <c r="AF469" s="1" t="str">
        <f t="shared" si="115"/>
        <v/>
      </c>
    </row>
    <row r="470" spans="2:32" ht="24.95" customHeight="1" x14ac:dyDescent="0.25">
      <c r="B470" s="10" t="str">
        <f>IF(cad_pro!C472="","",cad_pro!C472)</f>
        <v/>
      </c>
      <c r="C470" s="11" t="str">
        <f>IF(B470="","",IFERROR(SUM(cad_cf!$D$7:$D$26)/SUM(cad_pro!$D$9:$D$508),0))</f>
        <v/>
      </c>
      <c r="D470" s="11" t="str">
        <f>IF(B470="","",IFERROR(VLOOKUP(B470,cad_pro!$C$9:$E$508,3,FALSE),0))</f>
        <v/>
      </c>
      <c r="E470" s="11" t="str">
        <f t="shared" si="105"/>
        <v/>
      </c>
      <c r="F470" s="108"/>
      <c r="G470" s="11" t="str">
        <f t="shared" si="106"/>
        <v/>
      </c>
      <c r="H470" s="11" t="str">
        <f t="shared" si="107"/>
        <v/>
      </c>
      <c r="I470" s="11" t="str">
        <f t="shared" si="108"/>
        <v/>
      </c>
      <c r="J470" s="11" t="str">
        <f t="shared" si="109"/>
        <v/>
      </c>
      <c r="K470" s="11" t="str">
        <f t="shared" si="110"/>
        <v/>
      </c>
      <c r="L470" s="33" t="str">
        <f t="shared" si="111"/>
        <v/>
      </c>
      <c r="M470" s="2" t="str">
        <f t="shared" si="112"/>
        <v/>
      </c>
      <c r="N470" s="2" t="str">
        <f t="shared" si="116"/>
        <v/>
      </c>
      <c r="O470" s="2" t="str">
        <f t="shared" si="116"/>
        <v/>
      </c>
      <c r="P470" s="2" t="str">
        <f t="shared" si="116"/>
        <v/>
      </c>
      <c r="Q470" s="2" t="str">
        <f t="shared" si="116"/>
        <v/>
      </c>
      <c r="R470" s="2" t="str">
        <f t="shared" si="116"/>
        <v/>
      </c>
      <c r="S470" s="2" t="str">
        <f t="shared" si="116"/>
        <v/>
      </c>
      <c r="T470" s="2" t="str">
        <f t="shared" si="116"/>
        <v/>
      </c>
      <c r="U470" s="2" t="str">
        <f t="shared" si="116"/>
        <v/>
      </c>
      <c r="V470" s="2" t="str">
        <f t="shared" si="116"/>
        <v/>
      </c>
      <c r="W470" s="2" t="str">
        <f t="shared" si="116"/>
        <v/>
      </c>
      <c r="X470" s="2" t="str">
        <f t="shared" si="116"/>
        <v/>
      </c>
      <c r="Y470" s="2" t="str">
        <f t="shared" si="116"/>
        <v/>
      </c>
      <c r="Z470" s="2" t="str">
        <f t="shared" si="116"/>
        <v/>
      </c>
      <c r="AA470" s="2" t="str">
        <f t="shared" si="116"/>
        <v/>
      </c>
      <c r="AB470" s="2" t="str">
        <f t="shared" si="116"/>
        <v/>
      </c>
      <c r="AC470" s="2" t="str">
        <f t="shared" si="113"/>
        <v/>
      </c>
      <c r="AD470" s="37">
        <v>9.5369999999997401E-4</v>
      </c>
      <c r="AE470" s="1" t="str">
        <f t="shared" si="114"/>
        <v/>
      </c>
      <c r="AF470" s="1" t="str">
        <f t="shared" si="115"/>
        <v/>
      </c>
    </row>
    <row r="471" spans="2:32" ht="24.95" customHeight="1" x14ac:dyDescent="0.25">
      <c r="B471" s="10" t="str">
        <f>IF(cad_pro!C473="","",cad_pro!C473)</f>
        <v/>
      </c>
      <c r="C471" s="11" t="str">
        <f>IF(B471="","",IFERROR(SUM(cad_cf!$D$7:$D$26)/SUM(cad_pro!$D$9:$D$508),0))</f>
        <v/>
      </c>
      <c r="D471" s="11" t="str">
        <f>IF(B471="","",IFERROR(VLOOKUP(B471,cad_pro!$C$9:$E$508,3,FALSE),0))</f>
        <v/>
      </c>
      <c r="E471" s="11" t="str">
        <f t="shared" si="105"/>
        <v/>
      </c>
      <c r="F471" s="108"/>
      <c r="G471" s="11" t="str">
        <f t="shared" si="106"/>
        <v/>
      </c>
      <c r="H471" s="11" t="str">
        <f t="shared" si="107"/>
        <v/>
      </c>
      <c r="I471" s="11" t="str">
        <f t="shared" si="108"/>
        <v/>
      </c>
      <c r="J471" s="11" t="str">
        <f t="shared" si="109"/>
        <v/>
      </c>
      <c r="K471" s="11" t="str">
        <f t="shared" si="110"/>
        <v/>
      </c>
      <c r="L471" s="33" t="str">
        <f t="shared" si="111"/>
        <v/>
      </c>
      <c r="M471" s="2" t="str">
        <f t="shared" si="112"/>
        <v/>
      </c>
      <c r="N471" s="2" t="str">
        <f t="shared" si="116"/>
        <v/>
      </c>
      <c r="O471" s="2" t="str">
        <f t="shared" si="116"/>
        <v/>
      </c>
      <c r="P471" s="2" t="str">
        <f t="shared" si="116"/>
        <v/>
      </c>
      <c r="Q471" s="2" t="str">
        <f t="shared" si="116"/>
        <v/>
      </c>
      <c r="R471" s="2" t="str">
        <f t="shared" si="116"/>
        <v/>
      </c>
      <c r="S471" s="2" t="str">
        <f t="shared" si="116"/>
        <v/>
      </c>
      <c r="T471" s="2" t="str">
        <f t="shared" si="116"/>
        <v/>
      </c>
      <c r="U471" s="2" t="str">
        <f t="shared" si="116"/>
        <v/>
      </c>
      <c r="V471" s="2" t="str">
        <f t="shared" si="116"/>
        <v/>
      </c>
      <c r="W471" s="2" t="str">
        <f t="shared" si="116"/>
        <v/>
      </c>
      <c r="X471" s="2" t="str">
        <f t="shared" si="116"/>
        <v/>
      </c>
      <c r="Y471" s="2" t="str">
        <f t="shared" si="116"/>
        <v/>
      </c>
      <c r="Z471" s="2" t="str">
        <f t="shared" si="116"/>
        <v/>
      </c>
      <c r="AA471" s="2" t="str">
        <f t="shared" si="116"/>
        <v/>
      </c>
      <c r="AB471" s="2" t="str">
        <f t="shared" si="116"/>
        <v/>
      </c>
      <c r="AC471" s="2" t="str">
        <f t="shared" si="113"/>
        <v/>
      </c>
      <c r="AD471" s="37">
        <v>9.5359999999997396E-4</v>
      </c>
      <c r="AE471" s="1" t="str">
        <f t="shared" si="114"/>
        <v/>
      </c>
      <c r="AF471" s="1" t="str">
        <f t="shared" si="115"/>
        <v/>
      </c>
    </row>
    <row r="472" spans="2:32" ht="24.95" customHeight="1" x14ac:dyDescent="0.25">
      <c r="B472" s="10" t="str">
        <f>IF(cad_pro!C474="","",cad_pro!C474)</f>
        <v/>
      </c>
      <c r="C472" s="11" t="str">
        <f>IF(B472="","",IFERROR(SUM(cad_cf!$D$7:$D$26)/SUM(cad_pro!$D$9:$D$508),0))</f>
        <v/>
      </c>
      <c r="D472" s="11" t="str">
        <f>IF(B472="","",IFERROR(VLOOKUP(B472,cad_pro!$C$9:$E$508,3,FALSE),0))</f>
        <v/>
      </c>
      <c r="E472" s="11" t="str">
        <f t="shared" si="105"/>
        <v/>
      </c>
      <c r="F472" s="108"/>
      <c r="G472" s="11" t="str">
        <f t="shared" si="106"/>
        <v/>
      </c>
      <c r="H472" s="11" t="str">
        <f t="shared" si="107"/>
        <v/>
      </c>
      <c r="I472" s="11" t="str">
        <f t="shared" si="108"/>
        <v/>
      </c>
      <c r="J472" s="11" t="str">
        <f t="shared" si="109"/>
        <v/>
      </c>
      <c r="K472" s="11" t="str">
        <f t="shared" si="110"/>
        <v/>
      </c>
      <c r="L472" s="33" t="str">
        <f t="shared" si="111"/>
        <v/>
      </c>
      <c r="M472" s="2" t="str">
        <f t="shared" si="112"/>
        <v/>
      </c>
      <c r="N472" s="2" t="str">
        <f t="shared" si="116"/>
        <v/>
      </c>
      <c r="O472" s="2" t="str">
        <f t="shared" si="116"/>
        <v/>
      </c>
      <c r="P472" s="2" t="str">
        <f t="shared" si="116"/>
        <v/>
      </c>
      <c r="Q472" s="2" t="str">
        <f t="shared" si="116"/>
        <v/>
      </c>
      <c r="R472" s="2" t="str">
        <f t="shared" si="116"/>
        <v/>
      </c>
      <c r="S472" s="2" t="str">
        <f t="shared" si="116"/>
        <v/>
      </c>
      <c r="T472" s="2" t="str">
        <f t="shared" si="116"/>
        <v/>
      </c>
      <c r="U472" s="2" t="str">
        <f t="shared" si="116"/>
        <v/>
      </c>
      <c r="V472" s="2" t="str">
        <f t="shared" si="116"/>
        <v/>
      </c>
      <c r="W472" s="2" t="str">
        <f t="shared" si="116"/>
        <v/>
      </c>
      <c r="X472" s="2" t="str">
        <f t="shared" si="116"/>
        <v/>
      </c>
      <c r="Y472" s="2" t="str">
        <f t="shared" si="116"/>
        <v/>
      </c>
      <c r="Z472" s="2" t="str">
        <f t="shared" si="116"/>
        <v/>
      </c>
      <c r="AA472" s="2" t="str">
        <f t="shared" si="116"/>
        <v/>
      </c>
      <c r="AB472" s="2" t="str">
        <f t="shared" si="116"/>
        <v/>
      </c>
      <c r="AC472" s="2" t="str">
        <f t="shared" si="113"/>
        <v/>
      </c>
      <c r="AD472" s="37">
        <v>9.5349999999997401E-4</v>
      </c>
      <c r="AE472" s="1" t="str">
        <f t="shared" si="114"/>
        <v/>
      </c>
      <c r="AF472" s="1" t="str">
        <f t="shared" si="115"/>
        <v/>
      </c>
    </row>
    <row r="473" spans="2:32" ht="24.95" customHeight="1" x14ac:dyDescent="0.25">
      <c r="B473" s="10" t="str">
        <f>IF(cad_pro!C475="","",cad_pro!C475)</f>
        <v/>
      </c>
      <c r="C473" s="11" t="str">
        <f>IF(B473="","",IFERROR(SUM(cad_cf!$D$7:$D$26)/SUM(cad_pro!$D$9:$D$508),0))</f>
        <v/>
      </c>
      <c r="D473" s="11" t="str">
        <f>IF(B473="","",IFERROR(VLOOKUP(B473,cad_pro!$C$9:$E$508,3,FALSE),0))</f>
        <v/>
      </c>
      <c r="E473" s="11" t="str">
        <f t="shared" si="105"/>
        <v/>
      </c>
      <c r="F473" s="108"/>
      <c r="G473" s="11" t="str">
        <f t="shared" si="106"/>
        <v/>
      </c>
      <c r="H473" s="11" t="str">
        <f t="shared" si="107"/>
        <v/>
      </c>
      <c r="I473" s="11" t="str">
        <f t="shared" si="108"/>
        <v/>
      </c>
      <c r="J473" s="11" t="str">
        <f t="shared" si="109"/>
        <v/>
      </c>
      <c r="K473" s="11" t="str">
        <f t="shared" si="110"/>
        <v/>
      </c>
      <c r="L473" s="33" t="str">
        <f t="shared" si="111"/>
        <v/>
      </c>
      <c r="M473" s="2" t="str">
        <f t="shared" si="112"/>
        <v/>
      </c>
      <c r="N473" s="2" t="str">
        <f t="shared" si="116"/>
        <v/>
      </c>
      <c r="O473" s="2" t="str">
        <f t="shared" si="116"/>
        <v/>
      </c>
      <c r="P473" s="2" t="str">
        <f t="shared" si="116"/>
        <v/>
      </c>
      <c r="Q473" s="2" t="str">
        <f t="shared" si="116"/>
        <v/>
      </c>
      <c r="R473" s="2" t="str">
        <f t="shared" si="116"/>
        <v/>
      </c>
      <c r="S473" s="2" t="str">
        <f t="shared" si="116"/>
        <v/>
      </c>
      <c r="T473" s="2" t="str">
        <f t="shared" si="116"/>
        <v/>
      </c>
      <c r="U473" s="2" t="str">
        <f t="shared" si="116"/>
        <v/>
      </c>
      <c r="V473" s="2" t="str">
        <f t="shared" si="116"/>
        <v/>
      </c>
      <c r="W473" s="2" t="str">
        <f t="shared" si="116"/>
        <v/>
      </c>
      <c r="X473" s="2" t="str">
        <f t="shared" si="116"/>
        <v/>
      </c>
      <c r="Y473" s="2" t="str">
        <f t="shared" si="116"/>
        <v/>
      </c>
      <c r="Z473" s="2" t="str">
        <f t="shared" si="116"/>
        <v/>
      </c>
      <c r="AA473" s="2" t="str">
        <f t="shared" si="116"/>
        <v/>
      </c>
      <c r="AB473" s="2" t="str">
        <f t="shared" si="116"/>
        <v/>
      </c>
      <c r="AC473" s="2" t="str">
        <f t="shared" si="113"/>
        <v/>
      </c>
      <c r="AD473" s="37">
        <v>9.5339999999997395E-4</v>
      </c>
      <c r="AE473" s="1" t="str">
        <f t="shared" si="114"/>
        <v/>
      </c>
      <c r="AF473" s="1" t="str">
        <f t="shared" si="115"/>
        <v/>
      </c>
    </row>
    <row r="474" spans="2:32" ht="24.95" customHeight="1" x14ac:dyDescent="0.25">
      <c r="B474" s="10" t="str">
        <f>IF(cad_pro!C476="","",cad_pro!C476)</f>
        <v/>
      </c>
      <c r="C474" s="11" t="str">
        <f>IF(B474="","",IFERROR(SUM(cad_cf!$D$7:$D$26)/SUM(cad_pro!$D$9:$D$508),0))</f>
        <v/>
      </c>
      <c r="D474" s="11" t="str">
        <f>IF(B474="","",IFERROR(VLOOKUP(B474,cad_pro!$C$9:$E$508,3,FALSE),0))</f>
        <v/>
      </c>
      <c r="E474" s="11" t="str">
        <f t="shared" si="105"/>
        <v/>
      </c>
      <c r="F474" s="108"/>
      <c r="G474" s="11" t="str">
        <f t="shared" si="106"/>
        <v/>
      </c>
      <c r="H474" s="11" t="str">
        <f t="shared" si="107"/>
        <v/>
      </c>
      <c r="I474" s="11" t="str">
        <f t="shared" si="108"/>
        <v/>
      </c>
      <c r="J474" s="11" t="str">
        <f t="shared" si="109"/>
        <v/>
      </c>
      <c r="K474" s="11" t="str">
        <f t="shared" si="110"/>
        <v/>
      </c>
      <c r="L474" s="33" t="str">
        <f t="shared" si="111"/>
        <v/>
      </c>
      <c r="M474" s="2" t="str">
        <f t="shared" si="112"/>
        <v/>
      </c>
      <c r="N474" s="2" t="str">
        <f t="shared" si="116"/>
        <v/>
      </c>
      <c r="O474" s="2" t="str">
        <f t="shared" si="116"/>
        <v/>
      </c>
      <c r="P474" s="2" t="str">
        <f t="shared" si="116"/>
        <v/>
      </c>
      <c r="Q474" s="2" t="str">
        <f t="shared" si="116"/>
        <v/>
      </c>
      <c r="R474" s="2" t="str">
        <f t="shared" si="116"/>
        <v/>
      </c>
      <c r="S474" s="2" t="str">
        <f t="shared" si="116"/>
        <v/>
      </c>
      <c r="T474" s="2" t="str">
        <f t="shared" si="116"/>
        <v/>
      </c>
      <c r="U474" s="2" t="str">
        <f t="shared" si="116"/>
        <v/>
      </c>
      <c r="V474" s="2" t="str">
        <f t="shared" si="116"/>
        <v/>
      </c>
      <c r="W474" s="2" t="str">
        <f t="shared" si="116"/>
        <v/>
      </c>
      <c r="X474" s="2" t="str">
        <f t="shared" si="116"/>
        <v/>
      </c>
      <c r="Y474" s="2" t="str">
        <f t="shared" si="116"/>
        <v/>
      </c>
      <c r="Z474" s="2" t="str">
        <f t="shared" si="116"/>
        <v/>
      </c>
      <c r="AA474" s="2" t="str">
        <f t="shared" si="116"/>
        <v/>
      </c>
      <c r="AB474" s="2" t="str">
        <f t="shared" si="116"/>
        <v/>
      </c>
      <c r="AC474" s="2" t="str">
        <f t="shared" si="113"/>
        <v/>
      </c>
      <c r="AD474" s="37">
        <v>9.53299999999974E-4</v>
      </c>
      <c r="AE474" s="1" t="str">
        <f t="shared" si="114"/>
        <v/>
      </c>
      <c r="AF474" s="1" t="str">
        <f t="shared" si="115"/>
        <v/>
      </c>
    </row>
    <row r="475" spans="2:32" ht="24.95" customHeight="1" x14ac:dyDescent="0.25">
      <c r="B475" s="10" t="str">
        <f>IF(cad_pro!C477="","",cad_pro!C477)</f>
        <v/>
      </c>
      <c r="C475" s="11" t="str">
        <f>IF(B475="","",IFERROR(SUM(cad_cf!$D$7:$D$26)/SUM(cad_pro!$D$9:$D$508),0))</f>
        <v/>
      </c>
      <c r="D475" s="11" t="str">
        <f>IF(B475="","",IFERROR(VLOOKUP(B475,cad_pro!$C$9:$E$508,3,FALSE),0))</f>
        <v/>
      </c>
      <c r="E475" s="11" t="str">
        <f t="shared" si="105"/>
        <v/>
      </c>
      <c r="F475" s="108"/>
      <c r="G475" s="11" t="str">
        <f t="shared" si="106"/>
        <v/>
      </c>
      <c r="H475" s="11" t="str">
        <f t="shared" si="107"/>
        <v/>
      </c>
      <c r="I475" s="11" t="str">
        <f t="shared" si="108"/>
        <v/>
      </c>
      <c r="J475" s="11" t="str">
        <f t="shared" si="109"/>
        <v/>
      </c>
      <c r="K475" s="11" t="str">
        <f t="shared" si="110"/>
        <v/>
      </c>
      <c r="L475" s="33" t="str">
        <f t="shared" si="111"/>
        <v/>
      </c>
      <c r="M475" s="2" t="str">
        <f t="shared" si="112"/>
        <v/>
      </c>
      <c r="N475" s="2" t="str">
        <f t="shared" si="116"/>
        <v/>
      </c>
      <c r="O475" s="2" t="str">
        <f t="shared" si="116"/>
        <v/>
      </c>
      <c r="P475" s="2" t="str">
        <f t="shared" si="116"/>
        <v/>
      </c>
      <c r="Q475" s="2" t="str">
        <f t="shared" si="116"/>
        <v/>
      </c>
      <c r="R475" s="2" t="str">
        <f t="shared" si="116"/>
        <v/>
      </c>
      <c r="S475" s="2" t="str">
        <f t="shared" si="116"/>
        <v/>
      </c>
      <c r="T475" s="2" t="str">
        <f t="shared" si="116"/>
        <v/>
      </c>
      <c r="U475" s="2" t="str">
        <f t="shared" si="116"/>
        <v/>
      </c>
      <c r="V475" s="2" t="str">
        <f t="shared" si="116"/>
        <v/>
      </c>
      <c r="W475" s="2" t="str">
        <f t="shared" si="116"/>
        <v/>
      </c>
      <c r="X475" s="2" t="str">
        <f t="shared" si="116"/>
        <v/>
      </c>
      <c r="Y475" s="2" t="str">
        <f t="shared" si="116"/>
        <v/>
      </c>
      <c r="Z475" s="2" t="str">
        <f t="shared" si="116"/>
        <v/>
      </c>
      <c r="AA475" s="2" t="str">
        <f t="shared" si="116"/>
        <v/>
      </c>
      <c r="AB475" s="2" t="str">
        <f t="shared" si="116"/>
        <v/>
      </c>
      <c r="AC475" s="2" t="str">
        <f t="shared" si="113"/>
        <v/>
      </c>
      <c r="AD475" s="37">
        <v>9.5319999999997395E-4</v>
      </c>
      <c r="AE475" s="1" t="str">
        <f t="shared" si="114"/>
        <v/>
      </c>
      <c r="AF475" s="1" t="str">
        <f t="shared" si="115"/>
        <v/>
      </c>
    </row>
    <row r="476" spans="2:32" ht="24.95" customHeight="1" x14ac:dyDescent="0.25">
      <c r="B476" s="10" t="str">
        <f>IF(cad_pro!C478="","",cad_pro!C478)</f>
        <v/>
      </c>
      <c r="C476" s="11" t="str">
        <f>IF(B476="","",IFERROR(SUM(cad_cf!$D$7:$D$26)/SUM(cad_pro!$D$9:$D$508),0))</f>
        <v/>
      </c>
      <c r="D476" s="11" t="str">
        <f>IF(B476="","",IFERROR(VLOOKUP(B476,cad_pro!$C$9:$E$508,3,FALSE),0))</f>
        <v/>
      </c>
      <c r="E476" s="11" t="str">
        <f t="shared" si="105"/>
        <v/>
      </c>
      <c r="F476" s="108"/>
      <c r="G476" s="11" t="str">
        <f t="shared" si="106"/>
        <v/>
      </c>
      <c r="H476" s="11" t="str">
        <f t="shared" si="107"/>
        <v/>
      </c>
      <c r="I476" s="11" t="str">
        <f t="shared" si="108"/>
        <v/>
      </c>
      <c r="J476" s="11" t="str">
        <f t="shared" si="109"/>
        <v/>
      </c>
      <c r="K476" s="11" t="str">
        <f t="shared" si="110"/>
        <v/>
      </c>
      <c r="L476" s="33" t="str">
        <f t="shared" si="111"/>
        <v/>
      </c>
      <c r="M476" s="2" t="str">
        <f t="shared" si="112"/>
        <v/>
      </c>
      <c r="N476" s="2" t="str">
        <f t="shared" si="116"/>
        <v/>
      </c>
      <c r="O476" s="2" t="str">
        <f t="shared" si="116"/>
        <v/>
      </c>
      <c r="P476" s="2" t="str">
        <f t="shared" si="116"/>
        <v/>
      </c>
      <c r="Q476" s="2" t="str">
        <f t="shared" si="116"/>
        <v/>
      </c>
      <c r="R476" s="2" t="str">
        <f t="shared" si="116"/>
        <v/>
      </c>
      <c r="S476" s="2" t="str">
        <f t="shared" si="116"/>
        <v/>
      </c>
      <c r="T476" s="2" t="str">
        <f t="shared" si="116"/>
        <v/>
      </c>
      <c r="U476" s="2" t="str">
        <f t="shared" si="116"/>
        <v/>
      </c>
      <c r="V476" s="2" t="str">
        <f t="shared" si="116"/>
        <v/>
      </c>
      <c r="W476" s="2" t="str">
        <f t="shared" si="116"/>
        <v/>
      </c>
      <c r="X476" s="2" t="str">
        <f t="shared" si="116"/>
        <v/>
      </c>
      <c r="Y476" s="2" t="str">
        <f t="shared" si="116"/>
        <v/>
      </c>
      <c r="Z476" s="2" t="str">
        <f t="shared" si="116"/>
        <v/>
      </c>
      <c r="AA476" s="2" t="str">
        <f t="shared" si="116"/>
        <v/>
      </c>
      <c r="AB476" s="2" t="str">
        <f t="shared" si="116"/>
        <v/>
      </c>
      <c r="AC476" s="2" t="str">
        <f t="shared" si="113"/>
        <v/>
      </c>
      <c r="AD476" s="37">
        <v>9.5309999999997302E-4</v>
      </c>
      <c r="AE476" s="1" t="str">
        <f t="shared" si="114"/>
        <v/>
      </c>
      <c r="AF476" s="1" t="str">
        <f t="shared" si="115"/>
        <v/>
      </c>
    </row>
    <row r="477" spans="2:32" ht="24.95" customHeight="1" x14ac:dyDescent="0.25">
      <c r="B477" s="10" t="str">
        <f>IF(cad_pro!C479="","",cad_pro!C479)</f>
        <v/>
      </c>
      <c r="C477" s="11" t="str">
        <f>IF(B477="","",IFERROR(SUM(cad_cf!$D$7:$D$26)/SUM(cad_pro!$D$9:$D$508),0))</f>
        <v/>
      </c>
      <c r="D477" s="11" t="str">
        <f>IF(B477="","",IFERROR(VLOOKUP(B477,cad_pro!$C$9:$E$508,3,FALSE),0))</f>
        <v/>
      </c>
      <c r="E477" s="11" t="str">
        <f t="shared" si="105"/>
        <v/>
      </c>
      <c r="F477" s="108"/>
      <c r="G477" s="11" t="str">
        <f t="shared" si="106"/>
        <v/>
      </c>
      <c r="H477" s="11" t="str">
        <f t="shared" si="107"/>
        <v/>
      </c>
      <c r="I477" s="11" t="str">
        <f t="shared" si="108"/>
        <v/>
      </c>
      <c r="J477" s="11" t="str">
        <f t="shared" si="109"/>
        <v/>
      </c>
      <c r="K477" s="11" t="str">
        <f t="shared" si="110"/>
        <v/>
      </c>
      <c r="L477" s="33" t="str">
        <f t="shared" si="111"/>
        <v/>
      </c>
      <c r="M477" s="2" t="str">
        <f t="shared" si="112"/>
        <v/>
      </c>
      <c r="N477" s="2" t="str">
        <f t="shared" si="116"/>
        <v/>
      </c>
      <c r="O477" s="2" t="str">
        <f t="shared" si="116"/>
        <v/>
      </c>
      <c r="P477" s="2" t="str">
        <f t="shared" si="116"/>
        <v/>
      </c>
      <c r="Q477" s="2" t="str">
        <f t="shared" si="116"/>
        <v/>
      </c>
      <c r="R477" s="2" t="str">
        <f t="shared" si="116"/>
        <v/>
      </c>
      <c r="S477" s="2" t="str">
        <f t="shared" si="116"/>
        <v/>
      </c>
      <c r="T477" s="2" t="str">
        <f t="shared" si="116"/>
        <v/>
      </c>
      <c r="U477" s="2" t="str">
        <f t="shared" si="116"/>
        <v/>
      </c>
      <c r="V477" s="2" t="str">
        <f t="shared" si="116"/>
        <v/>
      </c>
      <c r="W477" s="2" t="str">
        <f t="shared" si="116"/>
        <v/>
      </c>
      <c r="X477" s="2" t="str">
        <f t="shared" si="116"/>
        <v/>
      </c>
      <c r="Y477" s="2" t="str">
        <f t="shared" si="116"/>
        <v/>
      </c>
      <c r="Z477" s="2" t="str">
        <f t="shared" si="116"/>
        <v/>
      </c>
      <c r="AA477" s="2" t="str">
        <f t="shared" si="116"/>
        <v/>
      </c>
      <c r="AB477" s="2" t="str">
        <f t="shared" si="116"/>
        <v/>
      </c>
      <c r="AC477" s="2" t="str">
        <f t="shared" si="113"/>
        <v/>
      </c>
      <c r="AD477" s="37">
        <v>9.5299999999997297E-4</v>
      </c>
      <c r="AE477" s="1" t="str">
        <f t="shared" si="114"/>
        <v/>
      </c>
      <c r="AF477" s="1" t="str">
        <f t="shared" si="115"/>
        <v/>
      </c>
    </row>
    <row r="478" spans="2:32" ht="24.95" customHeight="1" x14ac:dyDescent="0.25">
      <c r="B478" s="10" t="str">
        <f>IF(cad_pro!C480="","",cad_pro!C480)</f>
        <v/>
      </c>
      <c r="C478" s="11" t="str">
        <f>IF(B478="","",IFERROR(SUM(cad_cf!$D$7:$D$26)/SUM(cad_pro!$D$9:$D$508),0))</f>
        <v/>
      </c>
      <c r="D478" s="11" t="str">
        <f>IF(B478="","",IFERROR(VLOOKUP(B478,cad_pro!$C$9:$E$508,3,FALSE),0))</f>
        <v/>
      </c>
      <c r="E478" s="11" t="str">
        <f t="shared" si="105"/>
        <v/>
      </c>
      <c r="F478" s="108"/>
      <c r="G478" s="11" t="str">
        <f t="shared" si="106"/>
        <v/>
      </c>
      <c r="H478" s="11" t="str">
        <f t="shared" si="107"/>
        <v/>
      </c>
      <c r="I478" s="11" t="str">
        <f t="shared" si="108"/>
        <v/>
      </c>
      <c r="J478" s="11" t="str">
        <f t="shared" si="109"/>
        <v/>
      </c>
      <c r="K478" s="11" t="str">
        <f t="shared" si="110"/>
        <v/>
      </c>
      <c r="L478" s="33" t="str">
        <f t="shared" si="111"/>
        <v/>
      </c>
      <c r="M478" s="2" t="str">
        <f t="shared" si="112"/>
        <v/>
      </c>
      <c r="N478" s="2" t="str">
        <f t="shared" si="116"/>
        <v/>
      </c>
      <c r="O478" s="2" t="str">
        <f t="shared" si="116"/>
        <v/>
      </c>
      <c r="P478" s="2" t="str">
        <f t="shared" si="116"/>
        <v/>
      </c>
      <c r="Q478" s="2" t="str">
        <f t="shared" si="116"/>
        <v/>
      </c>
      <c r="R478" s="2" t="str">
        <f t="shared" si="116"/>
        <v/>
      </c>
      <c r="S478" s="2" t="str">
        <f t="shared" si="116"/>
        <v/>
      </c>
      <c r="T478" s="2" t="str">
        <f t="shared" si="116"/>
        <v/>
      </c>
      <c r="U478" s="2" t="str">
        <f t="shared" si="116"/>
        <v/>
      </c>
      <c r="V478" s="2" t="str">
        <f t="shared" si="116"/>
        <v/>
      </c>
      <c r="W478" s="2" t="str">
        <f t="shared" si="116"/>
        <v/>
      </c>
      <c r="X478" s="2" t="str">
        <f t="shared" si="116"/>
        <v/>
      </c>
      <c r="Y478" s="2" t="str">
        <f t="shared" si="116"/>
        <v/>
      </c>
      <c r="Z478" s="2" t="str">
        <f t="shared" si="116"/>
        <v/>
      </c>
      <c r="AA478" s="2" t="str">
        <f t="shared" si="116"/>
        <v/>
      </c>
      <c r="AB478" s="2" t="str">
        <f t="shared" si="116"/>
        <v/>
      </c>
      <c r="AC478" s="2" t="str">
        <f t="shared" si="113"/>
        <v/>
      </c>
      <c r="AD478" s="37">
        <v>9.5289999999997302E-4</v>
      </c>
      <c r="AE478" s="1" t="str">
        <f t="shared" si="114"/>
        <v/>
      </c>
      <c r="AF478" s="1" t="str">
        <f t="shared" si="115"/>
        <v/>
      </c>
    </row>
    <row r="479" spans="2:32" ht="24.95" customHeight="1" x14ac:dyDescent="0.25">
      <c r="B479" s="10" t="str">
        <f>IF(cad_pro!C481="","",cad_pro!C481)</f>
        <v/>
      </c>
      <c r="C479" s="11" t="str">
        <f>IF(B479="","",IFERROR(SUM(cad_cf!$D$7:$D$26)/SUM(cad_pro!$D$9:$D$508),0))</f>
        <v/>
      </c>
      <c r="D479" s="11" t="str">
        <f>IF(B479="","",IFERROR(VLOOKUP(B479,cad_pro!$C$9:$E$508,3,FALSE),0))</f>
        <v/>
      </c>
      <c r="E479" s="11" t="str">
        <f t="shared" si="105"/>
        <v/>
      </c>
      <c r="F479" s="108"/>
      <c r="G479" s="11" t="str">
        <f t="shared" si="106"/>
        <v/>
      </c>
      <c r="H479" s="11" t="str">
        <f t="shared" si="107"/>
        <v/>
      </c>
      <c r="I479" s="11" t="str">
        <f t="shared" si="108"/>
        <v/>
      </c>
      <c r="J479" s="11" t="str">
        <f t="shared" si="109"/>
        <v/>
      </c>
      <c r="K479" s="11" t="str">
        <f t="shared" si="110"/>
        <v/>
      </c>
      <c r="L479" s="33" t="str">
        <f t="shared" si="111"/>
        <v/>
      </c>
      <c r="M479" s="2" t="str">
        <f t="shared" si="112"/>
        <v/>
      </c>
      <c r="N479" s="2" t="str">
        <f t="shared" si="116"/>
        <v/>
      </c>
      <c r="O479" s="2" t="str">
        <f t="shared" si="116"/>
        <v/>
      </c>
      <c r="P479" s="2" t="str">
        <f t="shared" si="116"/>
        <v/>
      </c>
      <c r="Q479" s="2" t="str">
        <f t="shared" si="116"/>
        <v/>
      </c>
      <c r="R479" s="2" t="str">
        <f t="shared" si="116"/>
        <v/>
      </c>
      <c r="S479" s="2" t="str">
        <f t="shared" si="116"/>
        <v/>
      </c>
      <c r="T479" s="2" t="str">
        <f t="shared" si="116"/>
        <v/>
      </c>
      <c r="U479" s="2" t="str">
        <f t="shared" si="116"/>
        <v/>
      </c>
      <c r="V479" s="2" t="str">
        <f t="shared" si="116"/>
        <v/>
      </c>
      <c r="W479" s="2" t="str">
        <f t="shared" si="116"/>
        <v/>
      </c>
      <c r="X479" s="2" t="str">
        <f t="shared" si="116"/>
        <v/>
      </c>
      <c r="Y479" s="2" t="str">
        <f t="shared" si="116"/>
        <v/>
      </c>
      <c r="Z479" s="2" t="str">
        <f t="shared" si="116"/>
        <v/>
      </c>
      <c r="AA479" s="2" t="str">
        <f t="shared" si="116"/>
        <v/>
      </c>
      <c r="AB479" s="2" t="str">
        <f t="shared" si="116"/>
        <v/>
      </c>
      <c r="AC479" s="2" t="str">
        <f t="shared" si="113"/>
        <v/>
      </c>
      <c r="AD479" s="37">
        <v>9.5279999999997296E-4</v>
      </c>
      <c r="AE479" s="1" t="str">
        <f t="shared" si="114"/>
        <v/>
      </c>
      <c r="AF479" s="1" t="str">
        <f t="shared" si="115"/>
        <v/>
      </c>
    </row>
    <row r="480" spans="2:32" ht="24.95" customHeight="1" x14ac:dyDescent="0.25">
      <c r="B480" s="10" t="str">
        <f>IF(cad_pro!C482="","",cad_pro!C482)</f>
        <v/>
      </c>
      <c r="C480" s="11" t="str">
        <f>IF(B480="","",IFERROR(SUM(cad_cf!$D$7:$D$26)/SUM(cad_pro!$D$9:$D$508),0))</f>
        <v/>
      </c>
      <c r="D480" s="11" t="str">
        <f>IF(B480="","",IFERROR(VLOOKUP(B480,cad_pro!$C$9:$E$508,3,FALSE),0))</f>
        <v/>
      </c>
      <c r="E480" s="11" t="str">
        <f t="shared" si="105"/>
        <v/>
      </c>
      <c r="F480" s="108"/>
      <c r="G480" s="11" t="str">
        <f t="shared" si="106"/>
        <v/>
      </c>
      <c r="H480" s="11" t="str">
        <f t="shared" si="107"/>
        <v/>
      </c>
      <c r="I480" s="11" t="str">
        <f t="shared" si="108"/>
        <v/>
      </c>
      <c r="J480" s="11" t="str">
        <f t="shared" si="109"/>
        <v/>
      </c>
      <c r="K480" s="11" t="str">
        <f t="shared" si="110"/>
        <v/>
      </c>
      <c r="L480" s="33" t="str">
        <f t="shared" si="111"/>
        <v/>
      </c>
      <c r="M480" s="2" t="str">
        <f t="shared" si="112"/>
        <v/>
      </c>
      <c r="N480" s="2" t="str">
        <f t="shared" si="116"/>
        <v/>
      </c>
      <c r="O480" s="2" t="str">
        <f t="shared" si="116"/>
        <v/>
      </c>
      <c r="P480" s="2" t="str">
        <f t="shared" si="116"/>
        <v/>
      </c>
      <c r="Q480" s="2" t="str">
        <f t="shared" si="116"/>
        <v/>
      </c>
      <c r="R480" s="2" t="str">
        <f t="shared" si="116"/>
        <v/>
      </c>
      <c r="S480" s="2" t="str">
        <f t="shared" si="116"/>
        <v/>
      </c>
      <c r="T480" s="2" t="str">
        <f t="shared" si="116"/>
        <v/>
      </c>
      <c r="U480" s="2" t="str">
        <f t="shared" si="116"/>
        <v/>
      </c>
      <c r="V480" s="2" t="str">
        <f t="shared" si="116"/>
        <v/>
      </c>
      <c r="W480" s="2" t="str">
        <f t="shared" si="116"/>
        <v/>
      </c>
      <c r="X480" s="2" t="str">
        <f t="shared" si="116"/>
        <v/>
      </c>
      <c r="Y480" s="2" t="str">
        <f t="shared" si="116"/>
        <v/>
      </c>
      <c r="Z480" s="2" t="str">
        <f t="shared" si="116"/>
        <v/>
      </c>
      <c r="AA480" s="2" t="str">
        <f t="shared" si="116"/>
        <v/>
      </c>
      <c r="AB480" s="2" t="str">
        <f t="shared" si="116"/>
        <v/>
      </c>
      <c r="AC480" s="2" t="str">
        <f t="shared" si="113"/>
        <v/>
      </c>
      <c r="AD480" s="37">
        <v>9.5269999999997301E-4</v>
      </c>
      <c r="AE480" s="1" t="str">
        <f t="shared" si="114"/>
        <v/>
      </c>
      <c r="AF480" s="1" t="str">
        <f t="shared" si="115"/>
        <v/>
      </c>
    </row>
    <row r="481" spans="2:32" ht="24.95" customHeight="1" x14ac:dyDescent="0.25">
      <c r="B481" s="10" t="str">
        <f>IF(cad_pro!C483="","",cad_pro!C483)</f>
        <v/>
      </c>
      <c r="C481" s="11" t="str">
        <f>IF(B481="","",IFERROR(SUM(cad_cf!$D$7:$D$26)/SUM(cad_pro!$D$9:$D$508),0))</f>
        <v/>
      </c>
      <c r="D481" s="11" t="str">
        <f>IF(B481="","",IFERROR(VLOOKUP(B481,cad_pro!$C$9:$E$508,3,FALSE),0))</f>
        <v/>
      </c>
      <c r="E481" s="11" t="str">
        <f t="shared" si="105"/>
        <v/>
      </c>
      <c r="F481" s="108"/>
      <c r="G481" s="11" t="str">
        <f t="shared" si="106"/>
        <v/>
      </c>
      <c r="H481" s="11" t="str">
        <f t="shared" si="107"/>
        <v/>
      </c>
      <c r="I481" s="11" t="str">
        <f t="shared" si="108"/>
        <v/>
      </c>
      <c r="J481" s="11" t="str">
        <f t="shared" si="109"/>
        <v/>
      </c>
      <c r="K481" s="11" t="str">
        <f t="shared" si="110"/>
        <v/>
      </c>
      <c r="L481" s="33" t="str">
        <f t="shared" si="111"/>
        <v/>
      </c>
      <c r="M481" s="2" t="str">
        <f t="shared" si="112"/>
        <v/>
      </c>
      <c r="N481" s="2" t="str">
        <f t="shared" ref="N481:AB497" si="117">IF($B481="","",IFERROR($G481*N$6,0))</f>
        <v/>
      </c>
      <c r="O481" s="2" t="str">
        <f t="shared" si="117"/>
        <v/>
      </c>
      <c r="P481" s="2" t="str">
        <f t="shared" si="117"/>
        <v/>
      </c>
      <c r="Q481" s="2" t="str">
        <f t="shared" si="117"/>
        <v/>
      </c>
      <c r="R481" s="2" t="str">
        <f t="shared" si="117"/>
        <v/>
      </c>
      <c r="S481" s="2" t="str">
        <f t="shared" si="117"/>
        <v/>
      </c>
      <c r="T481" s="2" t="str">
        <f t="shared" si="117"/>
        <v/>
      </c>
      <c r="U481" s="2" t="str">
        <f t="shared" si="117"/>
        <v/>
      </c>
      <c r="V481" s="2" t="str">
        <f t="shared" si="117"/>
        <v/>
      </c>
      <c r="W481" s="2" t="str">
        <f t="shared" si="117"/>
        <v/>
      </c>
      <c r="X481" s="2" t="str">
        <f t="shared" si="117"/>
        <v/>
      </c>
      <c r="Y481" s="2" t="str">
        <f t="shared" si="117"/>
        <v/>
      </c>
      <c r="Z481" s="2" t="str">
        <f t="shared" si="117"/>
        <v/>
      </c>
      <c r="AA481" s="2" t="str">
        <f t="shared" si="117"/>
        <v/>
      </c>
      <c r="AB481" s="2" t="str">
        <f t="shared" si="117"/>
        <v/>
      </c>
      <c r="AC481" s="2" t="str">
        <f t="shared" si="113"/>
        <v/>
      </c>
      <c r="AD481" s="37">
        <v>9.5259999999997296E-4</v>
      </c>
      <c r="AE481" s="1" t="str">
        <f t="shared" si="114"/>
        <v/>
      </c>
      <c r="AF481" s="1" t="str">
        <f t="shared" si="115"/>
        <v/>
      </c>
    </row>
    <row r="482" spans="2:32" ht="24.95" customHeight="1" x14ac:dyDescent="0.25">
      <c r="B482" s="10" t="str">
        <f>IF(cad_pro!C484="","",cad_pro!C484)</f>
        <v/>
      </c>
      <c r="C482" s="11" t="str">
        <f>IF(B482="","",IFERROR(SUM(cad_cf!$D$7:$D$26)/SUM(cad_pro!$D$9:$D$508),0))</f>
        <v/>
      </c>
      <c r="D482" s="11" t="str">
        <f>IF(B482="","",IFERROR(VLOOKUP(B482,cad_pro!$C$9:$E$508,3,FALSE),0))</f>
        <v/>
      </c>
      <c r="E482" s="11" t="str">
        <f t="shared" si="105"/>
        <v/>
      </c>
      <c r="F482" s="108"/>
      <c r="G482" s="11" t="str">
        <f t="shared" si="106"/>
        <v/>
      </c>
      <c r="H482" s="11" t="str">
        <f t="shared" si="107"/>
        <v/>
      </c>
      <c r="I482" s="11" t="str">
        <f t="shared" si="108"/>
        <v/>
      </c>
      <c r="J482" s="11" t="str">
        <f t="shared" si="109"/>
        <v/>
      </c>
      <c r="K482" s="11" t="str">
        <f t="shared" si="110"/>
        <v/>
      </c>
      <c r="L482" s="33" t="str">
        <f t="shared" si="111"/>
        <v/>
      </c>
      <c r="M482" s="2" t="str">
        <f t="shared" si="112"/>
        <v/>
      </c>
      <c r="N482" s="2" t="str">
        <f t="shared" si="117"/>
        <v/>
      </c>
      <c r="O482" s="2" t="str">
        <f t="shared" si="117"/>
        <v/>
      </c>
      <c r="P482" s="2" t="str">
        <f t="shared" si="117"/>
        <v/>
      </c>
      <c r="Q482" s="2" t="str">
        <f t="shared" si="117"/>
        <v/>
      </c>
      <c r="R482" s="2" t="str">
        <f t="shared" si="117"/>
        <v/>
      </c>
      <c r="S482" s="2" t="str">
        <f t="shared" si="117"/>
        <v/>
      </c>
      <c r="T482" s="2" t="str">
        <f t="shared" si="117"/>
        <v/>
      </c>
      <c r="U482" s="2" t="str">
        <f t="shared" si="117"/>
        <v/>
      </c>
      <c r="V482" s="2" t="str">
        <f t="shared" si="117"/>
        <v/>
      </c>
      <c r="W482" s="2" t="str">
        <f t="shared" si="117"/>
        <v/>
      </c>
      <c r="X482" s="2" t="str">
        <f t="shared" si="117"/>
        <v/>
      </c>
      <c r="Y482" s="2" t="str">
        <f t="shared" si="117"/>
        <v/>
      </c>
      <c r="Z482" s="2" t="str">
        <f t="shared" si="117"/>
        <v/>
      </c>
      <c r="AA482" s="2" t="str">
        <f t="shared" si="117"/>
        <v/>
      </c>
      <c r="AB482" s="2" t="str">
        <f t="shared" si="117"/>
        <v/>
      </c>
      <c r="AC482" s="2" t="str">
        <f t="shared" si="113"/>
        <v/>
      </c>
      <c r="AD482" s="37">
        <v>9.5249999999997301E-4</v>
      </c>
      <c r="AE482" s="1" t="str">
        <f t="shared" si="114"/>
        <v/>
      </c>
      <c r="AF482" s="1" t="str">
        <f t="shared" si="115"/>
        <v/>
      </c>
    </row>
    <row r="483" spans="2:32" ht="24.95" customHeight="1" x14ac:dyDescent="0.25">
      <c r="B483" s="10" t="str">
        <f>IF(cad_pro!C485="","",cad_pro!C485)</f>
        <v/>
      </c>
      <c r="C483" s="11" t="str">
        <f>IF(B483="","",IFERROR(SUM(cad_cf!$D$7:$D$26)/SUM(cad_pro!$D$9:$D$508),0))</f>
        <v/>
      </c>
      <c r="D483" s="11" t="str">
        <f>IF(B483="","",IFERROR(VLOOKUP(B483,cad_pro!$C$9:$E$508,3,FALSE),0))</f>
        <v/>
      </c>
      <c r="E483" s="11" t="str">
        <f t="shared" si="105"/>
        <v/>
      </c>
      <c r="F483" s="108"/>
      <c r="G483" s="11" t="str">
        <f t="shared" si="106"/>
        <v/>
      </c>
      <c r="H483" s="11" t="str">
        <f t="shared" si="107"/>
        <v/>
      </c>
      <c r="I483" s="11" t="str">
        <f t="shared" si="108"/>
        <v/>
      </c>
      <c r="J483" s="11" t="str">
        <f t="shared" si="109"/>
        <v/>
      </c>
      <c r="K483" s="11" t="str">
        <f t="shared" si="110"/>
        <v/>
      </c>
      <c r="L483" s="33" t="str">
        <f t="shared" si="111"/>
        <v/>
      </c>
      <c r="M483" s="2" t="str">
        <f t="shared" si="112"/>
        <v/>
      </c>
      <c r="N483" s="2" t="str">
        <f t="shared" si="117"/>
        <v/>
      </c>
      <c r="O483" s="2" t="str">
        <f t="shared" si="117"/>
        <v/>
      </c>
      <c r="P483" s="2" t="str">
        <f t="shared" si="117"/>
        <v/>
      </c>
      <c r="Q483" s="2" t="str">
        <f t="shared" si="117"/>
        <v/>
      </c>
      <c r="R483" s="2" t="str">
        <f t="shared" si="117"/>
        <v/>
      </c>
      <c r="S483" s="2" t="str">
        <f t="shared" si="117"/>
        <v/>
      </c>
      <c r="T483" s="2" t="str">
        <f t="shared" si="117"/>
        <v/>
      </c>
      <c r="U483" s="2" t="str">
        <f t="shared" si="117"/>
        <v/>
      </c>
      <c r="V483" s="2" t="str">
        <f t="shared" si="117"/>
        <v/>
      </c>
      <c r="W483" s="2" t="str">
        <f t="shared" si="117"/>
        <v/>
      </c>
      <c r="X483" s="2" t="str">
        <f t="shared" si="117"/>
        <v/>
      </c>
      <c r="Y483" s="2" t="str">
        <f t="shared" si="117"/>
        <v/>
      </c>
      <c r="Z483" s="2" t="str">
        <f t="shared" si="117"/>
        <v/>
      </c>
      <c r="AA483" s="2" t="str">
        <f t="shared" si="117"/>
        <v/>
      </c>
      <c r="AB483" s="2" t="str">
        <f t="shared" si="117"/>
        <v/>
      </c>
      <c r="AC483" s="2" t="str">
        <f t="shared" si="113"/>
        <v/>
      </c>
      <c r="AD483" s="37">
        <v>9.5239999999997295E-4</v>
      </c>
      <c r="AE483" s="1" t="str">
        <f t="shared" si="114"/>
        <v/>
      </c>
      <c r="AF483" s="1" t="str">
        <f t="shared" si="115"/>
        <v/>
      </c>
    </row>
    <row r="484" spans="2:32" ht="24.95" customHeight="1" x14ac:dyDescent="0.25">
      <c r="B484" s="10" t="str">
        <f>IF(cad_pro!C486="","",cad_pro!C486)</f>
        <v/>
      </c>
      <c r="C484" s="11" t="str">
        <f>IF(B484="","",IFERROR(SUM(cad_cf!$D$7:$D$26)/SUM(cad_pro!$D$9:$D$508),0))</f>
        <v/>
      </c>
      <c r="D484" s="11" t="str">
        <f>IF(B484="","",IFERROR(VLOOKUP(B484,cad_pro!$C$9:$E$508,3,FALSE),0))</f>
        <v/>
      </c>
      <c r="E484" s="11" t="str">
        <f t="shared" si="105"/>
        <v/>
      </c>
      <c r="F484" s="108"/>
      <c r="G484" s="11" t="str">
        <f t="shared" si="106"/>
        <v/>
      </c>
      <c r="H484" s="11" t="str">
        <f t="shared" si="107"/>
        <v/>
      </c>
      <c r="I484" s="11" t="str">
        <f t="shared" si="108"/>
        <v/>
      </c>
      <c r="J484" s="11" t="str">
        <f t="shared" si="109"/>
        <v/>
      </c>
      <c r="K484" s="11" t="str">
        <f t="shared" si="110"/>
        <v/>
      </c>
      <c r="L484" s="33" t="str">
        <f t="shared" si="111"/>
        <v/>
      </c>
      <c r="M484" s="2" t="str">
        <f t="shared" si="112"/>
        <v/>
      </c>
      <c r="N484" s="2" t="str">
        <f t="shared" si="117"/>
        <v/>
      </c>
      <c r="O484" s="2" t="str">
        <f t="shared" si="117"/>
        <v/>
      </c>
      <c r="P484" s="2" t="str">
        <f t="shared" si="117"/>
        <v/>
      </c>
      <c r="Q484" s="2" t="str">
        <f t="shared" si="117"/>
        <v/>
      </c>
      <c r="R484" s="2" t="str">
        <f t="shared" si="117"/>
        <v/>
      </c>
      <c r="S484" s="2" t="str">
        <f t="shared" si="117"/>
        <v/>
      </c>
      <c r="T484" s="2" t="str">
        <f t="shared" si="117"/>
        <v/>
      </c>
      <c r="U484" s="2" t="str">
        <f t="shared" si="117"/>
        <v/>
      </c>
      <c r="V484" s="2" t="str">
        <f t="shared" si="117"/>
        <v/>
      </c>
      <c r="W484" s="2" t="str">
        <f t="shared" si="117"/>
        <v/>
      </c>
      <c r="X484" s="2" t="str">
        <f t="shared" si="117"/>
        <v/>
      </c>
      <c r="Y484" s="2" t="str">
        <f t="shared" si="117"/>
        <v/>
      </c>
      <c r="Z484" s="2" t="str">
        <f t="shared" si="117"/>
        <v/>
      </c>
      <c r="AA484" s="2" t="str">
        <f t="shared" si="117"/>
        <v/>
      </c>
      <c r="AB484" s="2" t="str">
        <f t="shared" si="117"/>
        <v/>
      </c>
      <c r="AC484" s="2" t="str">
        <f t="shared" si="113"/>
        <v/>
      </c>
      <c r="AD484" s="37">
        <v>9.52299999999973E-4</v>
      </c>
      <c r="AE484" s="1" t="str">
        <f t="shared" si="114"/>
        <v/>
      </c>
      <c r="AF484" s="1" t="str">
        <f t="shared" si="115"/>
        <v/>
      </c>
    </row>
    <row r="485" spans="2:32" ht="24.95" customHeight="1" x14ac:dyDescent="0.25">
      <c r="B485" s="10" t="str">
        <f>IF(cad_pro!C487="","",cad_pro!C487)</f>
        <v/>
      </c>
      <c r="C485" s="11" t="str">
        <f>IF(B485="","",IFERROR(SUM(cad_cf!$D$7:$D$26)/SUM(cad_pro!$D$9:$D$508),0))</f>
        <v/>
      </c>
      <c r="D485" s="11" t="str">
        <f>IF(B485="","",IFERROR(VLOOKUP(B485,cad_pro!$C$9:$E$508,3,FALSE),0))</f>
        <v/>
      </c>
      <c r="E485" s="11" t="str">
        <f t="shared" si="105"/>
        <v/>
      </c>
      <c r="F485" s="108"/>
      <c r="G485" s="11" t="str">
        <f t="shared" si="106"/>
        <v/>
      </c>
      <c r="H485" s="11" t="str">
        <f t="shared" si="107"/>
        <v/>
      </c>
      <c r="I485" s="11" t="str">
        <f t="shared" si="108"/>
        <v/>
      </c>
      <c r="J485" s="11" t="str">
        <f t="shared" si="109"/>
        <v/>
      </c>
      <c r="K485" s="11" t="str">
        <f t="shared" si="110"/>
        <v/>
      </c>
      <c r="L485" s="33" t="str">
        <f t="shared" si="111"/>
        <v/>
      </c>
      <c r="M485" s="2" t="str">
        <f t="shared" si="112"/>
        <v/>
      </c>
      <c r="N485" s="2" t="str">
        <f t="shared" si="117"/>
        <v/>
      </c>
      <c r="O485" s="2" t="str">
        <f t="shared" si="117"/>
        <v/>
      </c>
      <c r="P485" s="2" t="str">
        <f t="shared" si="117"/>
        <v/>
      </c>
      <c r="Q485" s="2" t="str">
        <f t="shared" si="117"/>
        <v/>
      </c>
      <c r="R485" s="2" t="str">
        <f t="shared" si="117"/>
        <v/>
      </c>
      <c r="S485" s="2" t="str">
        <f t="shared" si="117"/>
        <v/>
      </c>
      <c r="T485" s="2" t="str">
        <f t="shared" si="117"/>
        <v/>
      </c>
      <c r="U485" s="2" t="str">
        <f t="shared" si="117"/>
        <v/>
      </c>
      <c r="V485" s="2" t="str">
        <f t="shared" si="117"/>
        <v/>
      </c>
      <c r="W485" s="2" t="str">
        <f t="shared" si="117"/>
        <v/>
      </c>
      <c r="X485" s="2" t="str">
        <f t="shared" si="117"/>
        <v/>
      </c>
      <c r="Y485" s="2" t="str">
        <f t="shared" si="117"/>
        <v/>
      </c>
      <c r="Z485" s="2" t="str">
        <f t="shared" si="117"/>
        <v/>
      </c>
      <c r="AA485" s="2" t="str">
        <f t="shared" si="117"/>
        <v/>
      </c>
      <c r="AB485" s="2" t="str">
        <f t="shared" si="117"/>
        <v/>
      </c>
      <c r="AC485" s="2" t="str">
        <f t="shared" si="113"/>
        <v/>
      </c>
      <c r="AD485" s="37">
        <v>9.5219999999997295E-4</v>
      </c>
      <c r="AE485" s="1" t="str">
        <f t="shared" si="114"/>
        <v/>
      </c>
      <c r="AF485" s="1" t="str">
        <f t="shared" si="115"/>
        <v/>
      </c>
    </row>
    <row r="486" spans="2:32" ht="24.95" customHeight="1" x14ac:dyDescent="0.25">
      <c r="B486" s="10" t="str">
        <f>IF(cad_pro!C488="","",cad_pro!C488)</f>
        <v/>
      </c>
      <c r="C486" s="11" t="str">
        <f>IF(B486="","",IFERROR(SUM(cad_cf!$D$7:$D$26)/SUM(cad_pro!$D$9:$D$508),0))</f>
        <v/>
      </c>
      <c r="D486" s="11" t="str">
        <f>IF(B486="","",IFERROR(VLOOKUP(B486,cad_pro!$C$9:$E$508,3,FALSE),0))</f>
        <v/>
      </c>
      <c r="E486" s="11" t="str">
        <f t="shared" si="105"/>
        <v/>
      </c>
      <c r="F486" s="108"/>
      <c r="G486" s="11" t="str">
        <f t="shared" si="106"/>
        <v/>
      </c>
      <c r="H486" s="11" t="str">
        <f t="shared" si="107"/>
        <v/>
      </c>
      <c r="I486" s="11" t="str">
        <f t="shared" si="108"/>
        <v/>
      </c>
      <c r="J486" s="11" t="str">
        <f t="shared" si="109"/>
        <v/>
      </c>
      <c r="K486" s="11" t="str">
        <f t="shared" si="110"/>
        <v/>
      </c>
      <c r="L486" s="33" t="str">
        <f t="shared" si="111"/>
        <v/>
      </c>
      <c r="M486" s="2" t="str">
        <f t="shared" si="112"/>
        <v/>
      </c>
      <c r="N486" s="2" t="str">
        <f t="shared" si="117"/>
        <v/>
      </c>
      <c r="O486" s="2" t="str">
        <f t="shared" si="117"/>
        <v/>
      </c>
      <c r="P486" s="2" t="str">
        <f t="shared" si="117"/>
        <v/>
      </c>
      <c r="Q486" s="2" t="str">
        <f t="shared" si="117"/>
        <v/>
      </c>
      <c r="R486" s="2" t="str">
        <f t="shared" si="117"/>
        <v/>
      </c>
      <c r="S486" s="2" t="str">
        <f t="shared" si="117"/>
        <v/>
      </c>
      <c r="T486" s="2" t="str">
        <f t="shared" si="117"/>
        <v/>
      </c>
      <c r="U486" s="2" t="str">
        <f t="shared" si="117"/>
        <v/>
      </c>
      <c r="V486" s="2" t="str">
        <f t="shared" si="117"/>
        <v/>
      </c>
      <c r="W486" s="2" t="str">
        <f t="shared" si="117"/>
        <v/>
      </c>
      <c r="X486" s="2" t="str">
        <f t="shared" si="117"/>
        <v/>
      </c>
      <c r="Y486" s="2" t="str">
        <f t="shared" si="117"/>
        <v/>
      </c>
      <c r="Z486" s="2" t="str">
        <f t="shared" si="117"/>
        <v/>
      </c>
      <c r="AA486" s="2" t="str">
        <f t="shared" si="117"/>
        <v/>
      </c>
      <c r="AB486" s="2" t="str">
        <f t="shared" si="117"/>
        <v/>
      </c>
      <c r="AC486" s="2" t="str">
        <f t="shared" si="113"/>
        <v/>
      </c>
      <c r="AD486" s="37">
        <v>9.52099999999973E-4</v>
      </c>
      <c r="AE486" s="1" t="str">
        <f t="shared" si="114"/>
        <v/>
      </c>
      <c r="AF486" s="1" t="str">
        <f t="shared" si="115"/>
        <v/>
      </c>
    </row>
    <row r="487" spans="2:32" ht="24.95" customHeight="1" x14ac:dyDescent="0.25">
      <c r="B487" s="10" t="str">
        <f>IF(cad_pro!C489="","",cad_pro!C489)</f>
        <v/>
      </c>
      <c r="C487" s="11" t="str">
        <f>IF(B487="","",IFERROR(SUM(cad_cf!$D$7:$D$26)/SUM(cad_pro!$D$9:$D$508),0))</f>
        <v/>
      </c>
      <c r="D487" s="11" t="str">
        <f>IF(B487="","",IFERROR(VLOOKUP(B487,cad_pro!$C$9:$E$508,3,FALSE),0))</f>
        <v/>
      </c>
      <c r="E487" s="11" t="str">
        <f t="shared" si="105"/>
        <v/>
      </c>
      <c r="F487" s="108"/>
      <c r="G487" s="11" t="str">
        <f t="shared" si="106"/>
        <v/>
      </c>
      <c r="H487" s="11" t="str">
        <f t="shared" si="107"/>
        <v/>
      </c>
      <c r="I487" s="11" t="str">
        <f t="shared" si="108"/>
        <v/>
      </c>
      <c r="J487" s="11" t="str">
        <f t="shared" si="109"/>
        <v/>
      </c>
      <c r="K487" s="11" t="str">
        <f t="shared" si="110"/>
        <v/>
      </c>
      <c r="L487" s="33" t="str">
        <f t="shared" si="111"/>
        <v/>
      </c>
      <c r="M487" s="2" t="str">
        <f t="shared" si="112"/>
        <v/>
      </c>
      <c r="N487" s="2" t="str">
        <f t="shared" si="117"/>
        <v/>
      </c>
      <c r="O487" s="2" t="str">
        <f t="shared" si="117"/>
        <v/>
      </c>
      <c r="P487" s="2" t="str">
        <f t="shared" si="117"/>
        <v/>
      </c>
      <c r="Q487" s="2" t="str">
        <f t="shared" si="117"/>
        <v/>
      </c>
      <c r="R487" s="2" t="str">
        <f t="shared" si="117"/>
        <v/>
      </c>
      <c r="S487" s="2" t="str">
        <f t="shared" si="117"/>
        <v/>
      </c>
      <c r="T487" s="2" t="str">
        <f t="shared" si="117"/>
        <v/>
      </c>
      <c r="U487" s="2" t="str">
        <f t="shared" si="117"/>
        <v/>
      </c>
      <c r="V487" s="2" t="str">
        <f t="shared" si="117"/>
        <v/>
      </c>
      <c r="W487" s="2" t="str">
        <f t="shared" si="117"/>
        <v/>
      </c>
      <c r="X487" s="2" t="str">
        <f t="shared" si="117"/>
        <v/>
      </c>
      <c r="Y487" s="2" t="str">
        <f t="shared" si="117"/>
        <v/>
      </c>
      <c r="Z487" s="2" t="str">
        <f t="shared" si="117"/>
        <v/>
      </c>
      <c r="AA487" s="2" t="str">
        <f t="shared" si="117"/>
        <v/>
      </c>
      <c r="AB487" s="2" t="str">
        <f t="shared" si="117"/>
        <v/>
      </c>
      <c r="AC487" s="2" t="str">
        <f t="shared" si="113"/>
        <v/>
      </c>
      <c r="AD487" s="37">
        <v>9.5199999999997305E-4</v>
      </c>
      <c r="AE487" s="1" t="str">
        <f t="shared" si="114"/>
        <v/>
      </c>
      <c r="AF487" s="1" t="str">
        <f t="shared" si="115"/>
        <v/>
      </c>
    </row>
    <row r="488" spans="2:32" ht="24.95" customHeight="1" x14ac:dyDescent="0.25">
      <c r="B488" s="10" t="str">
        <f>IF(cad_pro!C490="","",cad_pro!C490)</f>
        <v/>
      </c>
      <c r="C488" s="11" t="str">
        <f>IF(B488="","",IFERROR(SUM(cad_cf!$D$7:$D$26)/SUM(cad_pro!$D$9:$D$508),0))</f>
        <v/>
      </c>
      <c r="D488" s="11" t="str">
        <f>IF(B488="","",IFERROR(VLOOKUP(B488,cad_pro!$C$9:$E$508,3,FALSE),0))</f>
        <v/>
      </c>
      <c r="E488" s="11" t="str">
        <f t="shared" si="105"/>
        <v/>
      </c>
      <c r="F488" s="108"/>
      <c r="G488" s="11" t="str">
        <f t="shared" si="106"/>
        <v/>
      </c>
      <c r="H488" s="11" t="str">
        <f t="shared" si="107"/>
        <v/>
      </c>
      <c r="I488" s="11" t="str">
        <f t="shared" si="108"/>
        <v/>
      </c>
      <c r="J488" s="11" t="str">
        <f t="shared" si="109"/>
        <v/>
      </c>
      <c r="K488" s="11" t="str">
        <f t="shared" si="110"/>
        <v/>
      </c>
      <c r="L488" s="33" t="str">
        <f t="shared" si="111"/>
        <v/>
      </c>
      <c r="M488" s="2" t="str">
        <f t="shared" si="112"/>
        <v/>
      </c>
      <c r="N488" s="2" t="str">
        <f t="shared" si="117"/>
        <v/>
      </c>
      <c r="O488" s="2" t="str">
        <f t="shared" si="117"/>
        <v/>
      </c>
      <c r="P488" s="2" t="str">
        <f t="shared" si="117"/>
        <v/>
      </c>
      <c r="Q488" s="2" t="str">
        <f t="shared" si="117"/>
        <v/>
      </c>
      <c r="R488" s="2" t="str">
        <f t="shared" si="117"/>
        <v/>
      </c>
      <c r="S488" s="2" t="str">
        <f t="shared" si="117"/>
        <v/>
      </c>
      <c r="T488" s="2" t="str">
        <f t="shared" si="117"/>
        <v/>
      </c>
      <c r="U488" s="2" t="str">
        <f t="shared" si="117"/>
        <v/>
      </c>
      <c r="V488" s="2" t="str">
        <f t="shared" si="117"/>
        <v/>
      </c>
      <c r="W488" s="2" t="str">
        <f t="shared" si="117"/>
        <v/>
      </c>
      <c r="X488" s="2" t="str">
        <f t="shared" si="117"/>
        <v/>
      </c>
      <c r="Y488" s="2" t="str">
        <f t="shared" si="117"/>
        <v/>
      </c>
      <c r="Z488" s="2" t="str">
        <f t="shared" si="117"/>
        <v/>
      </c>
      <c r="AA488" s="2" t="str">
        <f t="shared" si="117"/>
        <v/>
      </c>
      <c r="AB488" s="2" t="str">
        <f t="shared" si="117"/>
        <v/>
      </c>
      <c r="AC488" s="2" t="str">
        <f t="shared" si="113"/>
        <v/>
      </c>
      <c r="AD488" s="37">
        <v>9.5189999999997299E-4</v>
      </c>
      <c r="AE488" s="1" t="str">
        <f t="shared" si="114"/>
        <v/>
      </c>
      <c r="AF488" s="1" t="str">
        <f t="shared" si="115"/>
        <v/>
      </c>
    </row>
    <row r="489" spans="2:32" ht="24.95" customHeight="1" x14ac:dyDescent="0.25">
      <c r="B489" s="10" t="str">
        <f>IF(cad_pro!C491="","",cad_pro!C491)</f>
        <v/>
      </c>
      <c r="C489" s="11" t="str">
        <f>IF(B489="","",IFERROR(SUM(cad_cf!$D$7:$D$26)/SUM(cad_pro!$D$9:$D$508),0))</f>
        <v/>
      </c>
      <c r="D489" s="11" t="str">
        <f>IF(B489="","",IFERROR(VLOOKUP(B489,cad_pro!$C$9:$E$508,3,FALSE),0))</f>
        <v/>
      </c>
      <c r="E489" s="11" t="str">
        <f t="shared" si="105"/>
        <v/>
      </c>
      <c r="F489" s="108"/>
      <c r="G489" s="11" t="str">
        <f t="shared" si="106"/>
        <v/>
      </c>
      <c r="H489" s="11" t="str">
        <f t="shared" si="107"/>
        <v/>
      </c>
      <c r="I489" s="11" t="str">
        <f t="shared" si="108"/>
        <v/>
      </c>
      <c r="J489" s="11" t="str">
        <f t="shared" si="109"/>
        <v/>
      </c>
      <c r="K489" s="11" t="str">
        <f t="shared" si="110"/>
        <v/>
      </c>
      <c r="L489" s="33" t="str">
        <f t="shared" si="111"/>
        <v/>
      </c>
      <c r="M489" s="2" t="str">
        <f t="shared" si="112"/>
        <v/>
      </c>
      <c r="N489" s="2" t="str">
        <f t="shared" si="117"/>
        <v/>
      </c>
      <c r="O489" s="2" t="str">
        <f t="shared" si="117"/>
        <v/>
      </c>
      <c r="P489" s="2" t="str">
        <f t="shared" si="117"/>
        <v/>
      </c>
      <c r="Q489" s="2" t="str">
        <f t="shared" si="117"/>
        <v/>
      </c>
      <c r="R489" s="2" t="str">
        <f t="shared" si="117"/>
        <v/>
      </c>
      <c r="S489" s="2" t="str">
        <f t="shared" si="117"/>
        <v/>
      </c>
      <c r="T489" s="2" t="str">
        <f t="shared" si="117"/>
        <v/>
      </c>
      <c r="U489" s="2" t="str">
        <f t="shared" si="117"/>
        <v/>
      </c>
      <c r="V489" s="2" t="str">
        <f t="shared" si="117"/>
        <v/>
      </c>
      <c r="W489" s="2" t="str">
        <f t="shared" si="117"/>
        <v/>
      </c>
      <c r="X489" s="2" t="str">
        <f t="shared" si="117"/>
        <v/>
      </c>
      <c r="Y489" s="2" t="str">
        <f t="shared" si="117"/>
        <v/>
      </c>
      <c r="Z489" s="2" t="str">
        <f t="shared" si="117"/>
        <v/>
      </c>
      <c r="AA489" s="2" t="str">
        <f t="shared" si="117"/>
        <v/>
      </c>
      <c r="AB489" s="2" t="str">
        <f t="shared" si="117"/>
        <v/>
      </c>
      <c r="AC489" s="2" t="str">
        <f t="shared" si="113"/>
        <v/>
      </c>
      <c r="AD489" s="37">
        <v>9.5179999999997305E-4</v>
      </c>
      <c r="AE489" s="1" t="str">
        <f t="shared" si="114"/>
        <v/>
      </c>
      <c r="AF489" s="1" t="str">
        <f t="shared" si="115"/>
        <v/>
      </c>
    </row>
    <row r="490" spans="2:32" ht="24.95" customHeight="1" x14ac:dyDescent="0.25">
      <c r="B490" s="10" t="str">
        <f>IF(cad_pro!C492="","",cad_pro!C492)</f>
        <v/>
      </c>
      <c r="C490" s="11" t="str">
        <f>IF(B490="","",IFERROR(SUM(cad_cf!$D$7:$D$26)/SUM(cad_pro!$D$9:$D$508),0))</f>
        <v/>
      </c>
      <c r="D490" s="11" t="str">
        <f>IF(B490="","",IFERROR(VLOOKUP(B490,cad_pro!$C$9:$E$508,3,FALSE),0))</f>
        <v/>
      </c>
      <c r="E490" s="11" t="str">
        <f t="shared" si="105"/>
        <v/>
      </c>
      <c r="F490" s="108"/>
      <c r="G490" s="11" t="str">
        <f t="shared" si="106"/>
        <v/>
      </c>
      <c r="H490" s="11" t="str">
        <f t="shared" si="107"/>
        <v/>
      </c>
      <c r="I490" s="11" t="str">
        <f t="shared" si="108"/>
        <v/>
      </c>
      <c r="J490" s="11" t="str">
        <f t="shared" si="109"/>
        <v/>
      </c>
      <c r="K490" s="11" t="str">
        <f t="shared" si="110"/>
        <v/>
      </c>
      <c r="L490" s="33" t="str">
        <f t="shared" si="111"/>
        <v/>
      </c>
      <c r="M490" s="2" t="str">
        <f t="shared" si="112"/>
        <v/>
      </c>
      <c r="N490" s="2" t="str">
        <f t="shared" si="117"/>
        <v/>
      </c>
      <c r="O490" s="2" t="str">
        <f t="shared" si="117"/>
        <v/>
      </c>
      <c r="P490" s="2" t="str">
        <f t="shared" si="117"/>
        <v/>
      </c>
      <c r="Q490" s="2" t="str">
        <f t="shared" si="117"/>
        <v/>
      </c>
      <c r="R490" s="2" t="str">
        <f t="shared" si="117"/>
        <v/>
      </c>
      <c r="S490" s="2" t="str">
        <f t="shared" si="117"/>
        <v/>
      </c>
      <c r="T490" s="2" t="str">
        <f t="shared" si="117"/>
        <v/>
      </c>
      <c r="U490" s="2" t="str">
        <f t="shared" si="117"/>
        <v/>
      </c>
      <c r="V490" s="2" t="str">
        <f t="shared" si="117"/>
        <v/>
      </c>
      <c r="W490" s="2" t="str">
        <f t="shared" si="117"/>
        <v/>
      </c>
      <c r="X490" s="2" t="str">
        <f t="shared" si="117"/>
        <v/>
      </c>
      <c r="Y490" s="2" t="str">
        <f t="shared" si="117"/>
        <v/>
      </c>
      <c r="Z490" s="2" t="str">
        <f t="shared" si="117"/>
        <v/>
      </c>
      <c r="AA490" s="2" t="str">
        <f t="shared" si="117"/>
        <v/>
      </c>
      <c r="AB490" s="2" t="str">
        <f t="shared" si="117"/>
        <v/>
      </c>
      <c r="AC490" s="2" t="str">
        <f t="shared" si="113"/>
        <v/>
      </c>
      <c r="AD490" s="37">
        <v>9.5169999999997299E-4</v>
      </c>
      <c r="AE490" s="1" t="str">
        <f t="shared" si="114"/>
        <v/>
      </c>
      <c r="AF490" s="1" t="str">
        <f t="shared" si="115"/>
        <v/>
      </c>
    </row>
    <row r="491" spans="2:32" ht="24.95" customHeight="1" x14ac:dyDescent="0.25">
      <c r="B491" s="10" t="str">
        <f>IF(cad_pro!C493="","",cad_pro!C493)</f>
        <v/>
      </c>
      <c r="C491" s="11" t="str">
        <f>IF(B491="","",IFERROR(SUM(cad_cf!$D$7:$D$26)/SUM(cad_pro!$D$9:$D$508),0))</f>
        <v/>
      </c>
      <c r="D491" s="11" t="str">
        <f>IF(B491="","",IFERROR(VLOOKUP(B491,cad_pro!$C$9:$E$508,3,FALSE),0))</f>
        <v/>
      </c>
      <c r="E491" s="11" t="str">
        <f t="shared" si="105"/>
        <v/>
      </c>
      <c r="F491" s="108"/>
      <c r="G491" s="11" t="str">
        <f t="shared" si="106"/>
        <v/>
      </c>
      <c r="H491" s="11" t="str">
        <f t="shared" si="107"/>
        <v/>
      </c>
      <c r="I491" s="11" t="str">
        <f t="shared" si="108"/>
        <v/>
      </c>
      <c r="J491" s="11" t="str">
        <f t="shared" si="109"/>
        <v/>
      </c>
      <c r="K491" s="11" t="str">
        <f t="shared" si="110"/>
        <v/>
      </c>
      <c r="L491" s="33" t="str">
        <f t="shared" si="111"/>
        <v/>
      </c>
      <c r="M491" s="2" t="str">
        <f t="shared" si="112"/>
        <v/>
      </c>
      <c r="N491" s="2" t="str">
        <f t="shared" si="117"/>
        <v/>
      </c>
      <c r="O491" s="2" t="str">
        <f t="shared" si="117"/>
        <v/>
      </c>
      <c r="P491" s="2" t="str">
        <f t="shared" si="117"/>
        <v/>
      </c>
      <c r="Q491" s="2" t="str">
        <f t="shared" si="117"/>
        <v/>
      </c>
      <c r="R491" s="2" t="str">
        <f t="shared" si="117"/>
        <v/>
      </c>
      <c r="S491" s="2" t="str">
        <f t="shared" si="117"/>
        <v/>
      </c>
      <c r="T491" s="2" t="str">
        <f t="shared" si="117"/>
        <v/>
      </c>
      <c r="U491" s="2" t="str">
        <f t="shared" si="117"/>
        <v/>
      </c>
      <c r="V491" s="2" t="str">
        <f t="shared" si="117"/>
        <v/>
      </c>
      <c r="W491" s="2" t="str">
        <f t="shared" si="117"/>
        <v/>
      </c>
      <c r="X491" s="2" t="str">
        <f t="shared" si="117"/>
        <v/>
      </c>
      <c r="Y491" s="2" t="str">
        <f t="shared" si="117"/>
        <v/>
      </c>
      <c r="Z491" s="2" t="str">
        <f t="shared" si="117"/>
        <v/>
      </c>
      <c r="AA491" s="2" t="str">
        <f t="shared" si="117"/>
        <v/>
      </c>
      <c r="AB491" s="2" t="str">
        <f t="shared" si="117"/>
        <v/>
      </c>
      <c r="AC491" s="2" t="str">
        <f t="shared" si="113"/>
        <v/>
      </c>
      <c r="AD491" s="37">
        <v>9.5159999999997304E-4</v>
      </c>
      <c r="AE491" s="1" t="str">
        <f t="shared" si="114"/>
        <v/>
      </c>
      <c r="AF491" s="1" t="str">
        <f t="shared" si="115"/>
        <v/>
      </c>
    </row>
    <row r="492" spans="2:32" ht="24.95" customHeight="1" x14ac:dyDescent="0.25">
      <c r="B492" s="10" t="str">
        <f>IF(cad_pro!C494="","",cad_pro!C494)</f>
        <v/>
      </c>
      <c r="C492" s="11" t="str">
        <f>IF(B492="","",IFERROR(SUM(cad_cf!$D$7:$D$26)/SUM(cad_pro!$D$9:$D$508),0))</f>
        <v/>
      </c>
      <c r="D492" s="11" t="str">
        <f>IF(B492="","",IFERROR(VLOOKUP(B492,cad_pro!$C$9:$E$508,3,FALSE),0))</f>
        <v/>
      </c>
      <c r="E492" s="11" t="str">
        <f t="shared" si="105"/>
        <v/>
      </c>
      <c r="F492" s="108"/>
      <c r="G492" s="11" t="str">
        <f t="shared" si="106"/>
        <v/>
      </c>
      <c r="H492" s="11" t="str">
        <f t="shared" si="107"/>
        <v/>
      </c>
      <c r="I492" s="11" t="str">
        <f t="shared" si="108"/>
        <v/>
      </c>
      <c r="J492" s="11" t="str">
        <f t="shared" si="109"/>
        <v/>
      </c>
      <c r="K492" s="11" t="str">
        <f t="shared" si="110"/>
        <v/>
      </c>
      <c r="L492" s="33" t="str">
        <f t="shared" si="111"/>
        <v/>
      </c>
      <c r="M492" s="2" t="str">
        <f t="shared" si="112"/>
        <v/>
      </c>
      <c r="N492" s="2" t="str">
        <f t="shared" si="117"/>
        <v/>
      </c>
      <c r="O492" s="2" t="str">
        <f t="shared" si="117"/>
        <v/>
      </c>
      <c r="P492" s="2" t="str">
        <f t="shared" si="117"/>
        <v/>
      </c>
      <c r="Q492" s="2" t="str">
        <f t="shared" si="117"/>
        <v/>
      </c>
      <c r="R492" s="2" t="str">
        <f t="shared" si="117"/>
        <v/>
      </c>
      <c r="S492" s="2" t="str">
        <f t="shared" si="117"/>
        <v/>
      </c>
      <c r="T492" s="2" t="str">
        <f t="shared" si="117"/>
        <v/>
      </c>
      <c r="U492" s="2" t="str">
        <f t="shared" si="117"/>
        <v/>
      </c>
      <c r="V492" s="2" t="str">
        <f t="shared" si="117"/>
        <v/>
      </c>
      <c r="W492" s="2" t="str">
        <f t="shared" si="117"/>
        <v/>
      </c>
      <c r="X492" s="2" t="str">
        <f t="shared" si="117"/>
        <v/>
      </c>
      <c r="Y492" s="2" t="str">
        <f t="shared" si="117"/>
        <v/>
      </c>
      <c r="Z492" s="2" t="str">
        <f t="shared" si="117"/>
        <v/>
      </c>
      <c r="AA492" s="2" t="str">
        <f t="shared" si="117"/>
        <v/>
      </c>
      <c r="AB492" s="2" t="str">
        <f t="shared" si="117"/>
        <v/>
      </c>
      <c r="AC492" s="2" t="str">
        <f t="shared" si="113"/>
        <v/>
      </c>
      <c r="AD492" s="37">
        <v>9.5149999999997298E-4</v>
      </c>
      <c r="AE492" s="1" t="str">
        <f t="shared" si="114"/>
        <v/>
      </c>
      <c r="AF492" s="1" t="str">
        <f t="shared" si="115"/>
        <v/>
      </c>
    </row>
    <row r="493" spans="2:32" ht="24.95" customHeight="1" x14ac:dyDescent="0.25">
      <c r="B493" s="10" t="str">
        <f>IF(cad_pro!C495="","",cad_pro!C495)</f>
        <v/>
      </c>
      <c r="C493" s="11" t="str">
        <f>IF(B493="","",IFERROR(SUM(cad_cf!$D$7:$D$26)/SUM(cad_pro!$D$9:$D$508),0))</f>
        <v/>
      </c>
      <c r="D493" s="11" t="str">
        <f>IF(B493="","",IFERROR(VLOOKUP(B493,cad_pro!$C$9:$E$508,3,FALSE),0))</f>
        <v/>
      </c>
      <c r="E493" s="11" t="str">
        <f t="shared" si="105"/>
        <v/>
      </c>
      <c r="F493" s="108"/>
      <c r="G493" s="11" t="str">
        <f t="shared" si="106"/>
        <v/>
      </c>
      <c r="H493" s="11" t="str">
        <f t="shared" si="107"/>
        <v/>
      </c>
      <c r="I493" s="11" t="str">
        <f t="shared" si="108"/>
        <v/>
      </c>
      <c r="J493" s="11" t="str">
        <f t="shared" si="109"/>
        <v/>
      </c>
      <c r="K493" s="11" t="str">
        <f t="shared" si="110"/>
        <v/>
      </c>
      <c r="L493" s="33" t="str">
        <f t="shared" si="111"/>
        <v/>
      </c>
      <c r="M493" s="2" t="str">
        <f t="shared" si="112"/>
        <v/>
      </c>
      <c r="N493" s="2" t="str">
        <f t="shared" si="117"/>
        <v/>
      </c>
      <c r="O493" s="2" t="str">
        <f t="shared" si="117"/>
        <v/>
      </c>
      <c r="P493" s="2" t="str">
        <f t="shared" si="117"/>
        <v/>
      </c>
      <c r="Q493" s="2" t="str">
        <f t="shared" si="117"/>
        <v/>
      </c>
      <c r="R493" s="2" t="str">
        <f t="shared" si="117"/>
        <v/>
      </c>
      <c r="S493" s="2" t="str">
        <f t="shared" si="117"/>
        <v/>
      </c>
      <c r="T493" s="2" t="str">
        <f t="shared" si="117"/>
        <v/>
      </c>
      <c r="U493" s="2" t="str">
        <f t="shared" si="117"/>
        <v/>
      </c>
      <c r="V493" s="2" t="str">
        <f t="shared" si="117"/>
        <v/>
      </c>
      <c r="W493" s="2" t="str">
        <f t="shared" si="117"/>
        <v/>
      </c>
      <c r="X493" s="2" t="str">
        <f t="shared" si="117"/>
        <v/>
      </c>
      <c r="Y493" s="2" t="str">
        <f t="shared" si="117"/>
        <v/>
      </c>
      <c r="Z493" s="2" t="str">
        <f t="shared" si="117"/>
        <v/>
      </c>
      <c r="AA493" s="2" t="str">
        <f t="shared" si="117"/>
        <v/>
      </c>
      <c r="AB493" s="2" t="str">
        <f t="shared" si="117"/>
        <v/>
      </c>
      <c r="AC493" s="2" t="str">
        <f t="shared" si="113"/>
        <v/>
      </c>
      <c r="AD493" s="37">
        <v>9.5139999999997195E-4</v>
      </c>
      <c r="AE493" s="1" t="str">
        <f t="shared" si="114"/>
        <v/>
      </c>
      <c r="AF493" s="1" t="str">
        <f t="shared" si="115"/>
        <v/>
      </c>
    </row>
    <row r="494" spans="2:32" ht="24.95" customHeight="1" x14ac:dyDescent="0.25">
      <c r="B494" s="10" t="str">
        <f>IF(cad_pro!C496="","",cad_pro!C496)</f>
        <v/>
      </c>
      <c r="C494" s="11" t="str">
        <f>IF(B494="","",IFERROR(SUM(cad_cf!$D$7:$D$26)/SUM(cad_pro!$D$9:$D$508),0))</f>
        <v/>
      </c>
      <c r="D494" s="11" t="str">
        <f>IF(B494="","",IFERROR(VLOOKUP(B494,cad_pro!$C$9:$E$508,3,FALSE),0))</f>
        <v/>
      </c>
      <c r="E494" s="11" t="str">
        <f t="shared" si="105"/>
        <v/>
      </c>
      <c r="F494" s="108"/>
      <c r="G494" s="11" t="str">
        <f t="shared" si="106"/>
        <v/>
      </c>
      <c r="H494" s="11" t="str">
        <f t="shared" si="107"/>
        <v/>
      </c>
      <c r="I494" s="11" t="str">
        <f t="shared" si="108"/>
        <v/>
      </c>
      <c r="J494" s="11" t="str">
        <f t="shared" si="109"/>
        <v/>
      </c>
      <c r="K494" s="11" t="str">
        <f t="shared" si="110"/>
        <v/>
      </c>
      <c r="L494" s="33" t="str">
        <f t="shared" si="111"/>
        <v/>
      </c>
      <c r="M494" s="2" t="str">
        <f t="shared" si="112"/>
        <v/>
      </c>
      <c r="N494" s="2" t="str">
        <f t="shared" si="117"/>
        <v/>
      </c>
      <c r="O494" s="2" t="str">
        <f t="shared" si="117"/>
        <v/>
      </c>
      <c r="P494" s="2" t="str">
        <f t="shared" si="117"/>
        <v/>
      </c>
      <c r="Q494" s="2" t="str">
        <f t="shared" si="117"/>
        <v/>
      </c>
      <c r="R494" s="2" t="str">
        <f t="shared" si="117"/>
        <v/>
      </c>
      <c r="S494" s="2" t="str">
        <f t="shared" si="117"/>
        <v/>
      </c>
      <c r="T494" s="2" t="str">
        <f t="shared" si="117"/>
        <v/>
      </c>
      <c r="U494" s="2" t="str">
        <f t="shared" si="117"/>
        <v/>
      </c>
      <c r="V494" s="2" t="str">
        <f t="shared" si="117"/>
        <v/>
      </c>
      <c r="W494" s="2" t="str">
        <f t="shared" si="117"/>
        <v/>
      </c>
      <c r="X494" s="2" t="str">
        <f t="shared" si="117"/>
        <v/>
      </c>
      <c r="Y494" s="2" t="str">
        <f t="shared" si="117"/>
        <v/>
      </c>
      <c r="Z494" s="2" t="str">
        <f t="shared" si="117"/>
        <v/>
      </c>
      <c r="AA494" s="2" t="str">
        <f t="shared" si="117"/>
        <v/>
      </c>
      <c r="AB494" s="2" t="str">
        <f t="shared" si="117"/>
        <v/>
      </c>
      <c r="AC494" s="2" t="str">
        <f t="shared" si="113"/>
        <v/>
      </c>
      <c r="AD494" s="37">
        <v>9.51299999999972E-4</v>
      </c>
      <c r="AE494" s="1" t="str">
        <f t="shared" si="114"/>
        <v/>
      </c>
      <c r="AF494" s="1" t="str">
        <f t="shared" si="115"/>
        <v/>
      </c>
    </row>
    <row r="495" spans="2:32" ht="24.95" customHeight="1" x14ac:dyDescent="0.25">
      <c r="B495" s="10" t="str">
        <f>IF(cad_pro!C497="","",cad_pro!C497)</f>
        <v/>
      </c>
      <c r="C495" s="11" t="str">
        <f>IF(B495="","",IFERROR(SUM(cad_cf!$D$7:$D$26)/SUM(cad_pro!$D$9:$D$508),0))</f>
        <v/>
      </c>
      <c r="D495" s="11" t="str">
        <f>IF(B495="","",IFERROR(VLOOKUP(B495,cad_pro!$C$9:$E$508,3,FALSE),0))</f>
        <v/>
      </c>
      <c r="E495" s="11" t="str">
        <f t="shared" si="105"/>
        <v/>
      </c>
      <c r="F495" s="108"/>
      <c r="G495" s="11" t="str">
        <f t="shared" si="106"/>
        <v/>
      </c>
      <c r="H495" s="11" t="str">
        <f t="shared" si="107"/>
        <v/>
      </c>
      <c r="I495" s="11" t="str">
        <f t="shared" si="108"/>
        <v/>
      </c>
      <c r="J495" s="11" t="str">
        <f t="shared" si="109"/>
        <v/>
      </c>
      <c r="K495" s="11" t="str">
        <f t="shared" si="110"/>
        <v/>
      </c>
      <c r="L495" s="33" t="str">
        <f t="shared" si="111"/>
        <v/>
      </c>
      <c r="M495" s="2" t="str">
        <f t="shared" si="112"/>
        <v/>
      </c>
      <c r="N495" s="2" t="str">
        <f t="shared" si="117"/>
        <v/>
      </c>
      <c r="O495" s="2" t="str">
        <f t="shared" si="117"/>
        <v/>
      </c>
      <c r="P495" s="2" t="str">
        <f t="shared" si="117"/>
        <v/>
      </c>
      <c r="Q495" s="2" t="str">
        <f t="shared" si="117"/>
        <v/>
      </c>
      <c r="R495" s="2" t="str">
        <f t="shared" si="117"/>
        <v/>
      </c>
      <c r="S495" s="2" t="str">
        <f t="shared" si="117"/>
        <v/>
      </c>
      <c r="T495" s="2" t="str">
        <f t="shared" si="117"/>
        <v/>
      </c>
      <c r="U495" s="2" t="str">
        <f t="shared" si="117"/>
        <v/>
      </c>
      <c r="V495" s="2" t="str">
        <f t="shared" si="117"/>
        <v/>
      </c>
      <c r="W495" s="2" t="str">
        <f t="shared" si="117"/>
        <v/>
      </c>
      <c r="X495" s="2" t="str">
        <f t="shared" si="117"/>
        <v/>
      </c>
      <c r="Y495" s="2" t="str">
        <f t="shared" si="117"/>
        <v/>
      </c>
      <c r="Z495" s="2" t="str">
        <f t="shared" si="117"/>
        <v/>
      </c>
      <c r="AA495" s="2" t="str">
        <f t="shared" si="117"/>
        <v/>
      </c>
      <c r="AB495" s="2" t="str">
        <f t="shared" si="117"/>
        <v/>
      </c>
      <c r="AC495" s="2" t="str">
        <f t="shared" si="113"/>
        <v/>
      </c>
      <c r="AD495" s="37">
        <v>9.5119999999997195E-4</v>
      </c>
      <c r="AE495" s="1" t="str">
        <f t="shared" si="114"/>
        <v/>
      </c>
      <c r="AF495" s="1" t="str">
        <f t="shared" si="115"/>
        <v/>
      </c>
    </row>
    <row r="496" spans="2:32" ht="24.95" customHeight="1" x14ac:dyDescent="0.25">
      <c r="B496" s="10" t="str">
        <f>IF(cad_pro!C498="","",cad_pro!C498)</f>
        <v/>
      </c>
      <c r="C496" s="11" t="str">
        <f>IF(B496="","",IFERROR(SUM(cad_cf!$D$7:$D$26)/SUM(cad_pro!$D$9:$D$508),0))</f>
        <v/>
      </c>
      <c r="D496" s="11" t="str">
        <f>IF(B496="","",IFERROR(VLOOKUP(B496,cad_pro!$C$9:$E$508,3,FALSE),0))</f>
        <v/>
      </c>
      <c r="E496" s="11" t="str">
        <f t="shared" si="105"/>
        <v/>
      </c>
      <c r="F496" s="108"/>
      <c r="G496" s="11" t="str">
        <f t="shared" si="106"/>
        <v/>
      </c>
      <c r="H496" s="11" t="str">
        <f t="shared" si="107"/>
        <v/>
      </c>
      <c r="I496" s="11" t="str">
        <f t="shared" si="108"/>
        <v/>
      </c>
      <c r="J496" s="11" t="str">
        <f t="shared" si="109"/>
        <v/>
      </c>
      <c r="K496" s="11" t="str">
        <f t="shared" si="110"/>
        <v/>
      </c>
      <c r="L496" s="33" t="str">
        <f t="shared" si="111"/>
        <v/>
      </c>
      <c r="M496" s="2" t="str">
        <f t="shared" si="112"/>
        <v/>
      </c>
      <c r="N496" s="2" t="str">
        <f t="shared" si="117"/>
        <v/>
      </c>
      <c r="O496" s="2" t="str">
        <f t="shared" si="117"/>
        <v/>
      </c>
      <c r="P496" s="2" t="str">
        <f t="shared" si="117"/>
        <v/>
      </c>
      <c r="Q496" s="2" t="str">
        <f t="shared" si="117"/>
        <v/>
      </c>
      <c r="R496" s="2" t="str">
        <f t="shared" si="117"/>
        <v/>
      </c>
      <c r="S496" s="2" t="str">
        <f t="shared" si="117"/>
        <v/>
      </c>
      <c r="T496" s="2" t="str">
        <f t="shared" si="117"/>
        <v/>
      </c>
      <c r="U496" s="2" t="str">
        <f t="shared" si="117"/>
        <v/>
      </c>
      <c r="V496" s="2" t="str">
        <f t="shared" si="117"/>
        <v/>
      </c>
      <c r="W496" s="2" t="str">
        <f t="shared" si="117"/>
        <v/>
      </c>
      <c r="X496" s="2" t="str">
        <f t="shared" si="117"/>
        <v/>
      </c>
      <c r="Y496" s="2" t="str">
        <f t="shared" si="117"/>
        <v/>
      </c>
      <c r="Z496" s="2" t="str">
        <f t="shared" si="117"/>
        <v/>
      </c>
      <c r="AA496" s="2" t="str">
        <f t="shared" si="117"/>
        <v/>
      </c>
      <c r="AB496" s="2" t="str">
        <f t="shared" si="117"/>
        <v/>
      </c>
      <c r="AC496" s="2" t="str">
        <f t="shared" si="113"/>
        <v/>
      </c>
      <c r="AD496" s="37">
        <v>9.51099999999972E-4</v>
      </c>
      <c r="AE496" s="1" t="str">
        <f t="shared" si="114"/>
        <v/>
      </c>
      <c r="AF496" s="1" t="str">
        <f t="shared" si="115"/>
        <v/>
      </c>
    </row>
    <row r="497" spans="2:32" ht="24.95" customHeight="1" x14ac:dyDescent="0.25">
      <c r="B497" s="10" t="str">
        <f>IF(cad_pro!C499="","",cad_pro!C499)</f>
        <v/>
      </c>
      <c r="C497" s="11" t="str">
        <f>IF(B497="","",IFERROR(SUM(cad_cf!$D$7:$D$26)/SUM(cad_pro!$D$9:$D$508),0))</f>
        <v/>
      </c>
      <c r="D497" s="11" t="str">
        <f>IF(B497="","",IFERROR(VLOOKUP(B497,cad_pro!$C$9:$E$508,3,FALSE),0))</f>
        <v/>
      </c>
      <c r="E497" s="11" t="str">
        <f t="shared" si="105"/>
        <v/>
      </c>
      <c r="F497" s="108"/>
      <c r="G497" s="11" t="str">
        <f t="shared" si="106"/>
        <v/>
      </c>
      <c r="H497" s="11" t="str">
        <f t="shared" si="107"/>
        <v/>
      </c>
      <c r="I497" s="11" t="str">
        <f t="shared" si="108"/>
        <v/>
      </c>
      <c r="J497" s="11" t="str">
        <f t="shared" si="109"/>
        <v/>
      </c>
      <c r="K497" s="11" t="str">
        <f t="shared" si="110"/>
        <v/>
      </c>
      <c r="L497" s="33" t="str">
        <f t="shared" si="111"/>
        <v/>
      </c>
      <c r="M497" s="2" t="str">
        <f t="shared" si="112"/>
        <v/>
      </c>
      <c r="N497" s="2" t="str">
        <f t="shared" si="117"/>
        <v/>
      </c>
      <c r="O497" s="2" t="str">
        <f t="shared" si="117"/>
        <v/>
      </c>
      <c r="P497" s="2" t="str">
        <f t="shared" si="117"/>
        <v/>
      </c>
      <c r="Q497" s="2" t="str">
        <f t="shared" si="117"/>
        <v/>
      </c>
      <c r="R497" s="2" t="str">
        <f t="shared" si="117"/>
        <v/>
      </c>
      <c r="S497" s="2" t="str">
        <f t="shared" si="117"/>
        <v/>
      </c>
      <c r="T497" s="2" t="str">
        <f t="shared" si="117"/>
        <v/>
      </c>
      <c r="U497" s="2" t="str">
        <f t="shared" si="117"/>
        <v/>
      </c>
      <c r="V497" s="2" t="str">
        <f t="shared" si="117"/>
        <v/>
      </c>
      <c r="W497" s="2" t="str">
        <f t="shared" si="117"/>
        <v/>
      </c>
      <c r="X497" s="2" t="str">
        <f t="shared" si="117"/>
        <v/>
      </c>
      <c r="Y497" s="2" t="str">
        <f t="shared" si="117"/>
        <v/>
      </c>
      <c r="Z497" s="2" t="str">
        <f t="shared" si="117"/>
        <v/>
      </c>
      <c r="AA497" s="2" t="str">
        <f t="shared" si="117"/>
        <v/>
      </c>
      <c r="AB497" s="2" t="str">
        <f t="shared" si="117"/>
        <v/>
      </c>
      <c r="AC497" s="2" t="str">
        <f t="shared" si="113"/>
        <v/>
      </c>
      <c r="AD497" s="37">
        <v>9.5099999999997205E-4</v>
      </c>
      <c r="AE497" s="1" t="str">
        <f t="shared" si="114"/>
        <v/>
      </c>
      <c r="AF497" s="1" t="str">
        <f t="shared" si="115"/>
        <v/>
      </c>
    </row>
    <row r="498" spans="2:32" ht="24.95" customHeight="1" x14ac:dyDescent="0.25">
      <c r="B498" s="10" t="str">
        <f>IF(cad_pro!C500="","",cad_pro!C500)</f>
        <v/>
      </c>
      <c r="C498" s="11" t="str">
        <f>IF(B498="","",IFERROR(SUM(cad_cf!$D$7:$D$26)/SUM(cad_pro!$D$9:$D$508),0))</f>
        <v/>
      </c>
      <c r="D498" s="11" t="str">
        <f>IF(B498="","",IFERROR(VLOOKUP(B498,cad_pro!$C$9:$E$508,3,FALSE),0))</f>
        <v/>
      </c>
      <c r="E498" s="11" t="str">
        <f t="shared" si="105"/>
        <v/>
      </c>
      <c r="F498" s="108"/>
      <c r="G498" s="11" t="str">
        <f t="shared" si="106"/>
        <v/>
      </c>
      <c r="H498" s="11" t="str">
        <f t="shared" si="107"/>
        <v/>
      </c>
      <c r="I498" s="11" t="str">
        <f t="shared" si="108"/>
        <v/>
      </c>
      <c r="J498" s="11" t="str">
        <f t="shared" si="109"/>
        <v/>
      </c>
      <c r="K498" s="11" t="str">
        <f t="shared" si="110"/>
        <v/>
      </c>
      <c r="L498" s="33" t="str">
        <f t="shared" si="111"/>
        <v/>
      </c>
      <c r="M498" s="2" t="str">
        <f t="shared" si="112"/>
        <v/>
      </c>
      <c r="N498" s="2" t="str">
        <f t="shared" ref="N498:AB506" si="118">IF($B498="","",IFERROR($G498*N$6,0))</f>
        <v/>
      </c>
      <c r="O498" s="2" t="str">
        <f t="shared" si="118"/>
        <v/>
      </c>
      <c r="P498" s="2" t="str">
        <f t="shared" si="118"/>
        <v/>
      </c>
      <c r="Q498" s="2" t="str">
        <f t="shared" si="118"/>
        <v/>
      </c>
      <c r="R498" s="2" t="str">
        <f t="shared" si="118"/>
        <v/>
      </c>
      <c r="S498" s="2" t="str">
        <f t="shared" si="118"/>
        <v/>
      </c>
      <c r="T498" s="2" t="str">
        <f t="shared" si="118"/>
        <v/>
      </c>
      <c r="U498" s="2" t="str">
        <f t="shared" si="118"/>
        <v/>
      </c>
      <c r="V498" s="2" t="str">
        <f t="shared" si="118"/>
        <v/>
      </c>
      <c r="W498" s="2" t="str">
        <f t="shared" si="118"/>
        <v/>
      </c>
      <c r="X498" s="2" t="str">
        <f t="shared" si="118"/>
        <v/>
      </c>
      <c r="Y498" s="2" t="str">
        <f t="shared" si="118"/>
        <v/>
      </c>
      <c r="Z498" s="2" t="str">
        <f t="shared" si="118"/>
        <v/>
      </c>
      <c r="AA498" s="2" t="str">
        <f t="shared" si="118"/>
        <v/>
      </c>
      <c r="AB498" s="2" t="str">
        <f t="shared" si="118"/>
        <v/>
      </c>
      <c r="AC498" s="2" t="str">
        <f t="shared" si="113"/>
        <v/>
      </c>
      <c r="AD498" s="37">
        <v>9.5089999999997199E-4</v>
      </c>
      <c r="AE498" s="1" t="str">
        <f t="shared" si="114"/>
        <v/>
      </c>
      <c r="AF498" s="1" t="str">
        <f t="shared" si="115"/>
        <v/>
      </c>
    </row>
    <row r="499" spans="2:32" ht="24.95" customHeight="1" x14ac:dyDescent="0.25">
      <c r="B499" s="10" t="str">
        <f>IF(cad_pro!C501="","",cad_pro!C501)</f>
        <v/>
      </c>
      <c r="C499" s="11" t="str">
        <f>IF(B499="","",IFERROR(SUM(cad_cf!$D$7:$D$26)/SUM(cad_pro!$D$9:$D$508),0))</f>
        <v/>
      </c>
      <c r="D499" s="11" t="str">
        <f>IF(B499="","",IFERROR(VLOOKUP(B499,cad_pro!$C$9:$E$508,3,FALSE),0))</f>
        <v/>
      </c>
      <c r="E499" s="11" t="str">
        <f t="shared" si="105"/>
        <v/>
      </c>
      <c r="F499" s="108"/>
      <c r="G499" s="11" t="str">
        <f t="shared" si="106"/>
        <v/>
      </c>
      <c r="H499" s="11" t="str">
        <f t="shared" si="107"/>
        <v/>
      </c>
      <c r="I499" s="11" t="str">
        <f t="shared" si="108"/>
        <v/>
      </c>
      <c r="J499" s="11" t="str">
        <f t="shared" si="109"/>
        <v/>
      </c>
      <c r="K499" s="11" t="str">
        <f t="shared" si="110"/>
        <v/>
      </c>
      <c r="L499" s="33" t="str">
        <f t="shared" si="111"/>
        <v/>
      </c>
      <c r="M499" s="2" t="str">
        <f t="shared" si="112"/>
        <v/>
      </c>
      <c r="N499" s="2" t="str">
        <f t="shared" si="118"/>
        <v/>
      </c>
      <c r="O499" s="2" t="str">
        <f t="shared" si="118"/>
        <v/>
      </c>
      <c r="P499" s="2" t="str">
        <f t="shared" si="118"/>
        <v/>
      </c>
      <c r="Q499" s="2" t="str">
        <f t="shared" si="118"/>
        <v/>
      </c>
      <c r="R499" s="2" t="str">
        <f t="shared" si="118"/>
        <v/>
      </c>
      <c r="S499" s="2" t="str">
        <f t="shared" si="118"/>
        <v/>
      </c>
      <c r="T499" s="2" t="str">
        <f t="shared" si="118"/>
        <v/>
      </c>
      <c r="U499" s="2" t="str">
        <f t="shared" si="118"/>
        <v/>
      </c>
      <c r="V499" s="2" t="str">
        <f t="shared" si="118"/>
        <v/>
      </c>
      <c r="W499" s="2" t="str">
        <f t="shared" si="118"/>
        <v/>
      </c>
      <c r="X499" s="2" t="str">
        <f t="shared" si="118"/>
        <v/>
      </c>
      <c r="Y499" s="2" t="str">
        <f t="shared" si="118"/>
        <v/>
      </c>
      <c r="Z499" s="2" t="str">
        <f t="shared" si="118"/>
        <v/>
      </c>
      <c r="AA499" s="2" t="str">
        <f t="shared" si="118"/>
        <v/>
      </c>
      <c r="AB499" s="2" t="str">
        <f t="shared" si="118"/>
        <v/>
      </c>
      <c r="AC499" s="2" t="str">
        <f t="shared" si="113"/>
        <v/>
      </c>
      <c r="AD499" s="37">
        <v>9.5079999999997205E-4</v>
      </c>
      <c r="AE499" s="1" t="str">
        <f t="shared" si="114"/>
        <v/>
      </c>
      <c r="AF499" s="1" t="str">
        <f t="shared" si="115"/>
        <v/>
      </c>
    </row>
    <row r="500" spans="2:32" ht="24.95" customHeight="1" x14ac:dyDescent="0.25">
      <c r="B500" s="10" t="str">
        <f>IF(cad_pro!C502="","",cad_pro!C502)</f>
        <v/>
      </c>
      <c r="C500" s="11" t="str">
        <f>IF(B500="","",IFERROR(SUM(cad_cf!$D$7:$D$26)/SUM(cad_pro!$D$9:$D$508),0))</f>
        <v/>
      </c>
      <c r="D500" s="11" t="str">
        <f>IF(B500="","",IFERROR(VLOOKUP(B500,cad_pro!$C$9:$E$508,3,FALSE),0))</f>
        <v/>
      </c>
      <c r="E500" s="11" t="str">
        <f t="shared" si="105"/>
        <v/>
      </c>
      <c r="F500" s="108"/>
      <c r="G500" s="11" t="str">
        <f t="shared" si="106"/>
        <v/>
      </c>
      <c r="H500" s="11" t="str">
        <f t="shared" si="107"/>
        <v/>
      </c>
      <c r="I500" s="11" t="str">
        <f t="shared" si="108"/>
        <v/>
      </c>
      <c r="J500" s="11" t="str">
        <f t="shared" si="109"/>
        <v/>
      </c>
      <c r="K500" s="11" t="str">
        <f t="shared" si="110"/>
        <v/>
      </c>
      <c r="L500" s="33" t="str">
        <f t="shared" si="111"/>
        <v/>
      </c>
      <c r="M500" s="2" t="str">
        <f t="shared" si="112"/>
        <v/>
      </c>
      <c r="N500" s="2" t="str">
        <f t="shared" si="118"/>
        <v/>
      </c>
      <c r="O500" s="2" t="str">
        <f t="shared" si="118"/>
        <v/>
      </c>
      <c r="P500" s="2" t="str">
        <f t="shared" si="118"/>
        <v/>
      </c>
      <c r="Q500" s="2" t="str">
        <f t="shared" si="118"/>
        <v/>
      </c>
      <c r="R500" s="2" t="str">
        <f t="shared" si="118"/>
        <v/>
      </c>
      <c r="S500" s="2" t="str">
        <f t="shared" si="118"/>
        <v/>
      </c>
      <c r="T500" s="2" t="str">
        <f t="shared" si="118"/>
        <v/>
      </c>
      <c r="U500" s="2" t="str">
        <f t="shared" si="118"/>
        <v/>
      </c>
      <c r="V500" s="2" t="str">
        <f t="shared" si="118"/>
        <v/>
      </c>
      <c r="W500" s="2" t="str">
        <f t="shared" si="118"/>
        <v/>
      </c>
      <c r="X500" s="2" t="str">
        <f t="shared" si="118"/>
        <v/>
      </c>
      <c r="Y500" s="2" t="str">
        <f t="shared" si="118"/>
        <v/>
      </c>
      <c r="Z500" s="2" t="str">
        <f t="shared" si="118"/>
        <v/>
      </c>
      <c r="AA500" s="2" t="str">
        <f t="shared" si="118"/>
        <v/>
      </c>
      <c r="AB500" s="2" t="str">
        <f t="shared" si="118"/>
        <v/>
      </c>
      <c r="AC500" s="2" t="str">
        <f t="shared" si="113"/>
        <v/>
      </c>
      <c r="AD500" s="37">
        <v>9.5069999999997199E-4</v>
      </c>
      <c r="AE500" s="1" t="str">
        <f t="shared" si="114"/>
        <v/>
      </c>
      <c r="AF500" s="1" t="str">
        <f t="shared" si="115"/>
        <v/>
      </c>
    </row>
    <row r="501" spans="2:32" ht="24.95" customHeight="1" x14ac:dyDescent="0.25">
      <c r="B501" s="10" t="str">
        <f>IF(cad_pro!C503="","",cad_pro!C503)</f>
        <v/>
      </c>
      <c r="C501" s="11" t="str">
        <f>IF(B501="","",IFERROR(SUM(cad_cf!$D$7:$D$26)/SUM(cad_pro!$D$9:$D$508),0))</f>
        <v/>
      </c>
      <c r="D501" s="11" t="str">
        <f>IF(B501="","",IFERROR(VLOOKUP(B501,cad_pro!$C$9:$E$508,3,FALSE),0))</f>
        <v/>
      </c>
      <c r="E501" s="11" t="str">
        <f t="shared" si="105"/>
        <v/>
      </c>
      <c r="F501" s="108"/>
      <c r="G501" s="11" t="str">
        <f t="shared" si="106"/>
        <v/>
      </c>
      <c r="H501" s="11" t="str">
        <f t="shared" si="107"/>
        <v/>
      </c>
      <c r="I501" s="11" t="str">
        <f t="shared" si="108"/>
        <v/>
      </c>
      <c r="J501" s="11" t="str">
        <f t="shared" si="109"/>
        <v/>
      </c>
      <c r="K501" s="11" t="str">
        <f t="shared" si="110"/>
        <v/>
      </c>
      <c r="L501" s="33" t="str">
        <f t="shared" si="111"/>
        <v/>
      </c>
      <c r="M501" s="2" t="str">
        <f t="shared" si="112"/>
        <v/>
      </c>
      <c r="N501" s="2" t="str">
        <f t="shared" si="118"/>
        <v/>
      </c>
      <c r="O501" s="2" t="str">
        <f t="shared" si="118"/>
        <v/>
      </c>
      <c r="P501" s="2" t="str">
        <f t="shared" si="118"/>
        <v/>
      </c>
      <c r="Q501" s="2" t="str">
        <f t="shared" si="118"/>
        <v/>
      </c>
      <c r="R501" s="2" t="str">
        <f t="shared" si="118"/>
        <v/>
      </c>
      <c r="S501" s="2" t="str">
        <f t="shared" si="118"/>
        <v/>
      </c>
      <c r="T501" s="2" t="str">
        <f t="shared" si="118"/>
        <v/>
      </c>
      <c r="U501" s="2" t="str">
        <f t="shared" si="118"/>
        <v/>
      </c>
      <c r="V501" s="2" t="str">
        <f t="shared" si="118"/>
        <v/>
      </c>
      <c r="W501" s="2" t="str">
        <f t="shared" si="118"/>
        <v/>
      </c>
      <c r="X501" s="2" t="str">
        <f t="shared" si="118"/>
        <v/>
      </c>
      <c r="Y501" s="2" t="str">
        <f t="shared" si="118"/>
        <v/>
      </c>
      <c r="Z501" s="2" t="str">
        <f t="shared" si="118"/>
        <v/>
      </c>
      <c r="AA501" s="2" t="str">
        <f t="shared" si="118"/>
        <v/>
      </c>
      <c r="AB501" s="2" t="str">
        <f t="shared" si="118"/>
        <v/>
      </c>
      <c r="AC501" s="2" t="str">
        <f t="shared" si="113"/>
        <v/>
      </c>
      <c r="AD501" s="37">
        <v>9.5059999999997204E-4</v>
      </c>
      <c r="AE501" s="1" t="str">
        <f t="shared" si="114"/>
        <v/>
      </c>
      <c r="AF501" s="1" t="str">
        <f t="shared" si="115"/>
        <v/>
      </c>
    </row>
    <row r="502" spans="2:32" ht="24.95" customHeight="1" x14ac:dyDescent="0.25">
      <c r="B502" s="10" t="str">
        <f>IF(cad_pro!C504="","",cad_pro!C504)</f>
        <v/>
      </c>
      <c r="C502" s="11" t="str">
        <f>IF(B502="","",IFERROR(SUM(cad_cf!$D$7:$D$26)/SUM(cad_pro!$D$9:$D$508),0))</f>
        <v/>
      </c>
      <c r="D502" s="11" t="str">
        <f>IF(B502="","",IFERROR(VLOOKUP(B502,cad_pro!$C$9:$E$508,3,FALSE),0))</f>
        <v/>
      </c>
      <c r="E502" s="11" t="str">
        <f t="shared" si="105"/>
        <v/>
      </c>
      <c r="F502" s="108"/>
      <c r="G502" s="11" t="str">
        <f t="shared" si="106"/>
        <v/>
      </c>
      <c r="H502" s="11" t="str">
        <f t="shared" si="107"/>
        <v/>
      </c>
      <c r="I502" s="11" t="str">
        <f t="shared" si="108"/>
        <v/>
      </c>
      <c r="J502" s="11" t="str">
        <f t="shared" si="109"/>
        <v/>
      </c>
      <c r="K502" s="11" t="str">
        <f t="shared" si="110"/>
        <v/>
      </c>
      <c r="L502" s="33" t="str">
        <f t="shared" si="111"/>
        <v/>
      </c>
      <c r="M502" s="2" t="str">
        <f t="shared" si="112"/>
        <v/>
      </c>
      <c r="N502" s="2" t="str">
        <f t="shared" si="118"/>
        <v/>
      </c>
      <c r="O502" s="2" t="str">
        <f t="shared" si="118"/>
        <v/>
      </c>
      <c r="P502" s="2" t="str">
        <f t="shared" si="118"/>
        <v/>
      </c>
      <c r="Q502" s="2" t="str">
        <f t="shared" si="118"/>
        <v/>
      </c>
      <c r="R502" s="2" t="str">
        <f t="shared" si="118"/>
        <v/>
      </c>
      <c r="S502" s="2" t="str">
        <f t="shared" si="118"/>
        <v/>
      </c>
      <c r="T502" s="2" t="str">
        <f t="shared" si="118"/>
        <v/>
      </c>
      <c r="U502" s="2" t="str">
        <f t="shared" si="118"/>
        <v/>
      </c>
      <c r="V502" s="2" t="str">
        <f t="shared" si="118"/>
        <v/>
      </c>
      <c r="W502" s="2" t="str">
        <f t="shared" si="118"/>
        <v/>
      </c>
      <c r="X502" s="2" t="str">
        <f t="shared" si="118"/>
        <v/>
      </c>
      <c r="Y502" s="2" t="str">
        <f t="shared" si="118"/>
        <v/>
      </c>
      <c r="Z502" s="2" t="str">
        <f t="shared" si="118"/>
        <v/>
      </c>
      <c r="AA502" s="2" t="str">
        <f t="shared" si="118"/>
        <v/>
      </c>
      <c r="AB502" s="2" t="str">
        <f t="shared" si="118"/>
        <v/>
      </c>
      <c r="AC502" s="2" t="str">
        <f t="shared" si="113"/>
        <v/>
      </c>
      <c r="AD502" s="37">
        <v>9.5049999999997198E-4</v>
      </c>
      <c r="AE502" s="1" t="str">
        <f t="shared" si="114"/>
        <v/>
      </c>
      <c r="AF502" s="1" t="str">
        <f t="shared" si="115"/>
        <v/>
      </c>
    </row>
    <row r="503" spans="2:32" ht="24.95" customHeight="1" x14ac:dyDescent="0.25">
      <c r="B503" s="10" t="str">
        <f>IF(cad_pro!C505="","",cad_pro!C505)</f>
        <v/>
      </c>
      <c r="C503" s="11" t="str">
        <f>IF(B503="","",IFERROR(SUM(cad_cf!$D$7:$D$26)/SUM(cad_pro!$D$9:$D$508),0))</f>
        <v/>
      </c>
      <c r="D503" s="11" t="str">
        <f>IF(B503="","",IFERROR(VLOOKUP(B503,cad_pro!$C$9:$E$508,3,FALSE),0))</f>
        <v/>
      </c>
      <c r="E503" s="11" t="str">
        <f t="shared" si="105"/>
        <v/>
      </c>
      <c r="F503" s="108"/>
      <c r="G503" s="11" t="str">
        <f t="shared" si="106"/>
        <v/>
      </c>
      <c r="H503" s="11" t="str">
        <f t="shared" si="107"/>
        <v/>
      </c>
      <c r="I503" s="11" t="str">
        <f t="shared" si="108"/>
        <v/>
      </c>
      <c r="J503" s="11" t="str">
        <f t="shared" si="109"/>
        <v/>
      </c>
      <c r="K503" s="11" t="str">
        <f t="shared" si="110"/>
        <v/>
      </c>
      <c r="L503" s="33" t="str">
        <f t="shared" si="111"/>
        <v/>
      </c>
      <c r="M503" s="2" t="str">
        <f t="shared" si="112"/>
        <v/>
      </c>
      <c r="N503" s="2" t="str">
        <f t="shared" si="118"/>
        <v/>
      </c>
      <c r="O503" s="2" t="str">
        <f t="shared" si="118"/>
        <v/>
      </c>
      <c r="P503" s="2" t="str">
        <f t="shared" si="118"/>
        <v/>
      </c>
      <c r="Q503" s="2" t="str">
        <f t="shared" si="118"/>
        <v/>
      </c>
      <c r="R503" s="2" t="str">
        <f t="shared" si="118"/>
        <v/>
      </c>
      <c r="S503" s="2" t="str">
        <f t="shared" si="118"/>
        <v/>
      </c>
      <c r="T503" s="2" t="str">
        <f t="shared" si="118"/>
        <v/>
      </c>
      <c r="U503" s="2" t="str">
        <f t="shared" si="118"/>
        <v/>
      </c>
      <c r="V503" s="2" t="str">
        <f t="shared" si="118"/>
        <v/>
      </c>
      <c r="W503" s="2" t="str">
        <f t="shared" si="118"/>
        <v/>
      </c>
      <c r="X503" s="2" t="str">
        <f t="shared" si="118"/>
        <v/>
      </c>
      <c r="Y503" s="2" t="str">
        <f t="shared" si="118"/>
        <v/>
      </c>
      <c r="Z503" s="2" t="str">
        <f t="shared" si="118"/>
        <v/>
      </c>
      <c r="AA503" s="2" t="str">
        <f t="shared" si="118"/>
        <v/>
      </c>
      <c r="AB503" s="2" t="str">
        <f t="shared" si="118"/>
        <v/>
      </c>
      <c r="AC503" s="2" t="str">
        <f t="shared" si="113"/>
        <v/>
      </c>
      <c r="AD503" s="37">
        <v>9.5039999999997204E-4</v>
      </c>
      <c r="AE503" s="1" t="str">
        <f t="shared" si="114"/>
        <v/>
      </c>
      <c r="AF503" s="1" t="str">
        <f t="shared" si="115"/>
        <v/>
      </c>
    </row>
    <row r="504" spans="2:32" ht="24.95" customHeight="1" x14ac:dyDescent="0.25">
      <c r="B504" s="10" t="str">
        <f>IF(cad_pro!C506="","",cad_pro!C506)</f>
        <v/>
      </c>
      <c r="C504" s="11" t="str">
        <f>IF(B504="","",IFERROR(SUM(cad_cf!$D$7:$D$26)/SUM(cad_pro!$D$9:$D$508),0))</f>
        <v/>
      </c>
      <c r="D504" s="11" t="str">
        <f>IF(B504="","",IFERROR(VLOOKUP(B504,cad_pro!$C$9:$E$508,3,FALSE),0))</f>
        <v/>
      </c>
      <c r="E504" s="11" t="str">
        <f t="shared" si="105"/>
        <v/>
      </c>
      <c r="F504" s="108"/>
      <c r="G504" s="11" t="str">
        <f t="shared" si="106"/>
        <v/>
      </c>
      <c r="H504" s="11" t="str">
        <f t="shared" si="107"/>
        <v/>
      </c>
      <c r="I504" s="11" t="str">
        <f t="shared" si="108"/>
        <v/>
      </c>
      <c r="J504" s="11" t="str">
        <f t="shared" si="109"/>
        <v/>
      </c>
      <c r="K504" s="11" t="str">
        <f t="shared" si="110"/>
        <v/>
      </c>
      <c r="L504" s="33" t="str">
        <f t="shared" si="111"/>
        <v/>
      </c>
      <c r="M504" s="2" t="str">
        <f t="shared" si="112"/>
        <v/>
      </c>
      <c r="N504" s="2" t="str">
        <f t="shared" si="118"/>
        <v/>
      </c>
      <c r="O504" s="2" t="str">
        <f t="shared" si="118"/>
        <v/>
      </c>
      <c r="P504" s="2" t="str">
        <f t="shared" si="118"/>
        <v/>
      </c>
      <c r="Q504" s="2" t="str">
        <f t="shared" si="118"/>
        <v/>
      </c>
      <c r="R504" s="2" t="str">
        <f t="shared" si="118"/>
        <v/>
      </c>
      <c r="S504" s="2" t="str">
        <f t="shared" si="118"/>
        <v/>
      </c>
      <c r="T504" s="2" t="str">
        <f t="shared" si="118"/>
        <v/>
      </c>
      <c r="U504" s="2" t="str">
        <f t="shared" si="118"/>
        <v/>
      </c>
      <c r="V504" s="2" t="str">
        <f t="shared" si="118"/>
        <v/>
      </c>
      <c r="W504" s="2" t="str">
        <f t="shared" si="118"/>
        <v/>
      </c>
      <c r="X504" s="2" t="str">
        <f t="shared" si="118"/>
        <v/>
      </c>
      <c r="Y504" s="2" t="str">
        <f t="shared" si="118"/>
        <v/>
      </c>
      <c r="Z504" s="2" t="str">
        <f t="shared" si="118"/>
        <v/>
      </c>
      <c r="AA504" s="2" t="str">
        <f t="shared" si="118"/>
        <v/>
      </c>
      <c r="AB504" s="2" t="str">
        <f t="shared" si="118"/>
        <v/>
      </c>
      <c r="AC504" s="2" t="str">
        <f t="shared" si="113"/>
        <v/>
      </c>
      <c r="AD504" s="37">
        <v>9.5029999999997198E-4</v>
      </c>
      <c r="AE504" s="1" t="str">
        <f t="shared" si="114"/>
        <v/>
      </c>
      <c r="AF504" s="1" t="str">
        <f t="shared" si="115"/>
        <v/>
      </c>
    </row>
    <row r="505" spans="2:32" ht="24.95" customHeight="1" x14ac:dyDescent="0.25">
      <c r="B505" s="10" t="str">
        <f>IF(cad_pro!C507="","",cad_pro!C507)</f>
        <v/>
      </c>
      <c r="C505" s="11" t="str">
        <f>IF(B505="","",IFERROR(SUM(cad_cf!$D$7:$D$26)/SUM(cad_pro!$D$9:$D$508),0))</f>
        <v/>
      </c>
      <c r="D505" s="11" t="str">
        <f>IF(B505="","",IFERROR(VLOOKUP(B505,cad_pro!$C$9:$E$508,3,FALSE),0))</f>
        <v/>
      </c>
      <c r="E505" s="11" t="str">
        <f t="shared" si="105"/>
        <v/>
      </c>
      <c r="F505" s="108"/>
      <c r="G505" s="11" t="str">
        <f t="shared" si="106"/>
        <v/>
      </c>
      <c r="H505" s="11" t="str">
        <f t="shared" si="107"/>
        <v/>
      </c>
      <c r="I505" s="11" t="str">
        <f t="shared" si="108"/>
        <v/>
      </c>
      <c r="J505" s="11" t="str">
        <f t="shared" si="109"/>
        <v/>
      </c>
      <c r="K505" s="11" t="str">
        <f t="shared" si="110"/>
        <v/>
      </c>
      <c r="L505" s="33" t="str">
        <f t="shared" si="111"/>
        <v/>
      </c>
      <c r="M505" s="2" t="str">
        <f t="shared" si="112"/>
        <v/>
      </c>
      <c r="N505" s="2" t="str">
        <f t="shared" si="118"/>
        <v/>
      </c>
      <c r="O505" s="2" t="str">
        <f t="shared" si="118"/>
        <v/>
      </c>
      <c r="P505" s="2" t="str">
        <f t="shared" si="118"/>
        <v/>
      </c>
      <c r="Q505" s="2" t="str">
        <f t="shared" si="118"/>
        <v/>
      </c>
      <c r="R505" s="2" t="str">
        <f t="shared" si="118"/>
        <v/>
      </c>
      <c r="S505" s="2" t="str">
        <f t="shared" si="118"/>
        <v/>
      </c>
      <c r="T505" s="2" t="str">
        <f t="shared" si="118"/>
        <v/>
      </c>
      <c r="U505" s="2" t="str">
        <f t="shared" si="118"/>
        <v/>
      </c>
      <c r="V505" s="2" t="str">
        <f t="shared" si="118"/>
        <v/>
      </c>
      <c r="W505" s="2" t="str">
        <f t="shared" si="118"/>
        <v/>
      </c>
      <c r="X505" s="2" t="str">
        <f t="shared" si="118"/>
        <v/>
      </c>
      <c r="Y505" s="2" t="str">
        <f t="shared" si="118"/>
        <v/>
      </c>
      <c r="Z505" s="2" t="str">
        <f t="shared" si="118"/>
        <v/>
      </c>
      <c r="AA505" s="2" t="str">
        <f t="shared" si="118"/>
        <v/>
      </c>
      <c r="AB505" s="2" t="str">
        <f t="shared" si="118"/>
        <v/>
      </c>
      <c r="AC505" s="2" t="str">
        <f t="shared" si="113"/>
        <v/>
      </c>
      <c r="AD505" s="37">
        <v>9.5019999999997203E-4</v>
      </c>
      <c r="AE505" s="1" t="str">
        <f t="shared" si="114"/>
        <v/>
      </c>
      <c r="AF505" s="1" t="str">
        <f t="shared" si="115"/>
        <v/>
      </c>
    </row>
    <row r="506" spans="2:32" ht="24.95" customHeight="1" x14ac:dyDescent="0.25">
      <c r="B506" s="10" t="str">
        <f>IF(cad_pro!C508="","",cad_pro!C508)</f>
        <v/>
      </c>
      <c r="C506" s="11" t="str">
        <f>IF(B506="","",IFERROR(SUM(cad_cf!$D$7:$D$26)/SUM(cad_pro!$D$9:$D$508),0))</f>
        <v/>
      </c>
      <c r="D506" s="11" t="str">
        <f>IF(B506="","",IFERROR(VLOOKUP(B506,cad_pro!$C$9:$E$508,3,FALSE),0))</f>
        <v/>
      </c>
      <c r="E506" s="11" t="str">
        <f t="shared" si="105"/>
        <v/>
      </c>
      <c r="F506" s="108"/>
      <c r="G506" s="11" t="str">
        <f t="shared" si="106"/>
        <v/>
      </c>
      <c r="H506" s="11" t="str">
        <f t="shared" si="107"/>
        <v/>
      </c>
      <c r="I506" s="11" t="str">
        <f t="shared" si="108"/>
        <v/>
      </c>
      <c r="J506" s="11" t="str">
        <f t="shared" si="109"/>
        <v/>
      </c>
      <c r="K506" s="11" t="str">
        <f t="shared" si="110"/>
        <v/>
      </c>
      <c r="L506" s="33" t="str">
        <f t="shared" si="111"/>
        <v/>
      </c>
      <c r="M506" s="2" t="str">
        <f t="shared" si="112"/>
        <v/>
      </c>
      <c r="N506" s="2" t="str">
        <f t="shared" si="118"/>
        <v/>
      </c>
      <c r="O506" s="2" t="str">
        <f t="shared" si="118"/>
        <v/>
      </c>
      <c r="P506" s="2" t="str">
        <f t="shared" si="118"/>
        <v/>
      </c>
      <c r="Q506" s="2" t="str">
        <f t="shared" si="118"/>
        <v/>
      </c>
      <c r="R506" s="2" t="str">
        <f t="shared" si="118"/>
        <v/>
      </c>
      <c r="S506" s="2" t="str">
        <f t="shared" si="118"/>
        <v/>
      </c>
      <c r="T506" s="2" t="str">
        <f t="shared" si="118"/>
        <v/>
      </c>
      <c r="U506" s="2" t="str">
        <f t="shared" si="118"/>
        <v/>
      </c>
      <c r="V506" s="2" t="str">
        <f t="shared" si="118"/>
        <v/>
      </c>
      <c r="W506" s="2" t="str">
        <f t="shared" si="118"/>
        <v/>
      </c>
      <c r="X506" s="2" t="str">
        <f t="shared" si="118"/>
        <v/>
      </c>
      <c r="Y506" s="2" t="str">
        <f t="shared" si="118"/>
        <v/>
      </c>
      <c r="Z506" s="2" t="str">
        <f t="shared" si="118"/>
        <v/>
      </c>
      <c r="AA506" s="2" t="str">
        <f t="shared" si="118"/>
        <v/>
      </c>
      <c r="AB506" s="2" t="str">
        <f t="shared" si="118"/>
        <v/>
      </c>
      <c r="AC506" s="2" t="str">
        <f t="shared" si="113"/>
        <v/>
      </c>
      <c r="AD506" s="37">
        <v>9.5009999999997197E-4</v>
      </c>
      <c r="AE506" s="1" t="str">
        <f t="shared" si="114"/>
        <v/>
      </c>
      <c r="AF506" s="1" t="str">
        <f t="shared" si="115"/>
        <v/>
      </c>
    </row>
    <row r="507" spans="2:32" x14ac:dyDescent="0.25">
      <c r="B507" s="10" t="str">
        <f>IF(cad_pro!C509="","",cad_pro!C509)</f>
        <v>-</v>
      </c>
      <c r="C507" s="1" t="s">
        <v>122</v>
      </c>
      <c r="D507" s="1" t="s">
        <v>122</v>
      </c>
      <c r="E507" s="1" t="s">
        <v>122</v>
      </c>
      <c r="F507" s="1" t="s">
        <v>122</v>
      </c>
      <c r="G507" s="1" t="s">
        <v>122</v>
      </c>
      <c r="H507" s="1" t="s">
        <v>122</v>
      </c>
      <c r="I507" s="1" t="s">
        <v>122</v>
      </c>
      <c r="J507" s="1" t="s">
        <v>122</v>
      </c>
      <c r="K507" s="1" t="s">
        <v>122</v>
      </c>
      <c r="L507" s="1" t="s">
        <v>122</v>
      </c>
      <c r="AC507" s="2" t="e">
        <f t="shared" si="113"/>
        <v>#VALUE!</v>
      </c>
      <c r="AD507" s="37">
        <v>9.4999999999997203E-4</v>
      </c>
      <c r="AE507" s="1" t="e">
        <f t="shared" si="114"/>
        <v>#VALUE!</v>
      </c>
      <c r="AF507" s="1" t="e">
        <f t="shared" si="115"/>
        <v>#VALUE!</v>
      </c>
    </row>
  </sheetData>
  <sheetProtection password="9004" sheet="1" objects="1" scenarios="1"/>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zoomScaleNormal="100" zoomScaleSheetLayoutView="80" workbookViewId="0"/>
  </sheetViews>
  <sheetFormatPr defaultRowHeight="15" x14ac:dyDescent="0.25"/>
  <cols>
    <col min="1" max="1" width="2.7109375" style="1" customWidth="1"/>
    <col min="2" max="2" width="32" style="1" bestFit="1" customWidth="1"/>
    <col min="3" max="3" width="12" style="1" bestFit="1" customWidth="1"/>
    <col min="4" max="4" width="3.7109375" style="1" customWidth="1"/>
    <col min="5" max="5" width="34.85546875" style="1" bestFit="1" customWidth="1"/>
    <col min="6" max="6" width="12.140625" style="1" customWidth="1"/>
    <col min="7" max="7" width="3.7109375" style="1" customWidth="1"/>
    <col min="8" max="9" width="24.5703125" style="1" customWidth="1"/>
    <col min="10" max="16384" width="9.140625" style="1"/>
  </cols>
  <sheetData>
    <row r="1" spans="1:9" s="5" customFormat="1" ht="30" customHeight="1" x14ac:dyDescent="0.25"/>
    <row r="2" spans="1:9" s="6" customFormat="1" ht="24.95" customHeight="1" x14ac:dyDescent="0.25"/>
    <row r="3" spans="1:9" ht="20.100000000000001" customHeight="1" x14ac:dyDescent="0.25"/>
    <row r="4" spans="1:9" ht="21" x14ac:dyDescent="0.35">
      <c r="B4" s="4" t="s">
        <v>147</v>
      </c>
    </row>
    <row r="5" spans="1:9" ht="15" customHeight="1" x14ac:dyDescent="0.35">
      <c r="B5" s="4"/>
    </row>
    <row r="6" spans="1:9" ht="20.100000000000001" customHeight="1" x14ac:dyDescent="0.25">
      <c r="B6" s="72" t="s">
        <v>137</v>
      </c>
      <c r="C6" s="73"/>
      <c r="E6" s="74" t="s">
        <v>140</v>
      </c>
      <c r="F6" s="75"/>
      <c r="H6" s="76" t="s">
        <v>146</v>
      </c>
      <c r="I6" s="76"/>
    </row>
    <row r="7" spans="1:9" ht="20.100000000000001" customHeight="1" x14ac:dyDescent="0.25">
      <c r="B7" s="70" t="s">
        <v>138</v>
      </c>
      <c r="C7" s="15">
        <f>SUM($C$9:$C$28)</f>
        <v>9635.75</v>
      </c>
      <c r="E7" s="70" t="s">
        <v>139</v>
      </c>
      <c r="F7" s="70" t="s">
        <v>27</v>
      </c>
      <c r="H7" s="20" t="s">
        <v>145</v>
      </c>
      <c r="I7" s="29" t="str">
        <f>IFERROR(ROUNDUP(F10/F11,0),0)&amp;" produtos"</f>
        <v>746 produtos</v>
      </c>
    </row>
    <row r="8" spans="1:9" ht="20.100000000000001" customHeight="1" x14ac:dyDescent="0.25">
      <c r="B8" s="70" t="s">
        <v>139</v>
      </c>
      <c r="C8" s="70" t="s">
        <v>27</v>
      </c>
      <c r="E8" s="18" t="s">
        <v>141</v>
      </c>
      <c r="F8" s="18">
        <f>IFERROR(COUNTA(cad_pro!$C$9:$C$508),0)</f>
        <v>5</v>
      </c>
      <c r="H8" s="77" t="s">
        <v>206</v>
      </c>
      <c r="I8" s="77"/>
    </row>
    <row r="9" spans="1:9" ht="20.100000000000001" customHeight="1" x14ac:dyDescent="0.25">
      <c r="A9" s="3">
        <v>1</v>
      </c>
      <c r="B9" s="13" t="str">
        <f>IFERROR(INDEX(cad_cf!$C$7:$G$26,MATCH(LARGE(cad_cf!$G$7:$G$26,peq_ge!$A9),cad_cf!$G$7:$G$26,0),1),"")</f>
        <v xml:space="preserve">Pró Labores </v>
      </c>
      <c r="C9" s="14">
        <f>IF(B9="","",IFERROR(VLOOKUP($B9,cad_cf!$C$7:$D$26,2,FALSE),""))</f>
        <v>3000</v>
      </c>
      <c r="E9" s="18" t="s">
        <v>142</v>
      </c>
      <c r="F9" s="15">
        <f>IFERROR(AVERAGEIF(pre_ge!$I$7:$I$506,"&gt;"&amp;0),0)</f>
        <v>22.727287298900002</v>
      </c>
      <c r="H9" s="77"/>
      <c r="I9" s="77"/>
    </row>
    <row r="10" spans="1:9" ht="20.100000000000001" customHeight="1" x14ac:dyDescent="0.25">
      <c r="A10" s="3">
        <v>2</v>
      </c>
      <c r="B10" s="13" t="str">
        <f>IFERROR(INDEX(cad_cf!$C$7:$G$26,MATCH(LARGE(cad_cf!$G$7:$G$26,peq_ge!$A10),cad_cf!$G$7:$G$26,0),1),"")</f>
        <v>Salários</v>
      </c>
      <c r="C10" s="14">
        <f>IF(B10="","",IFERROR(VLOOKUP($B10,cad_cf!$C$7:$D$26,2,FALSE),""))</f>
        <v>3000</v>
      </c>
      <c r="E10" s="18" t="s">
        <v>143</v>
      </c>
      <c r="F10" s="15">
        <f>C7</f>
        <v>9635.75</v>
      </c>
      <c r="H10" s="77"/>
      <c r="I10" s="77"/>
    </row>
    <row r="11" spans="1:9" ht="20.100000000000001" customHeight="1" x14ac:dyDescent="0.25">
      <c r="A11" s="3">
        <v>3</v>
      </c>
      <c r="B11" s="13" t="str">
        <f>IFERROR(INDEX(cad_cf!$C$7:$G$26,MATCH(LARGE(cad_cf!$G$7:$G$26,peq_ge!$A11),cad_cf!$G$7:$G$26,0),1),"")</f>
        <v>Investimentos</v>
      </c>
      <c r="C11" s="14">
        <f>IF(B11="","",IFERROR(VLOOKUP($B11,cad_cf!$C$7:$D$26,2,FALSE),""))</f>
        <v>1827.75</v>
      </c>
      <c r="E11" s="70" t="s">
        <v>144</v>
      </c>
      <c r="F11" s="27">
        <f>IFERROR(AVERAGE(pre_ge!$J$7:$J$506),0)</f>
        <v>12.933238900000001</v>
      </c>
      <c r="H11" s="77"/>
      <c r="I11" s="77"/>
    </row>
    <row r="12" spans="1:9" ht="20.100000000000001" customHeight="1" x14ac:dyDescent="0.25">
      <c r="A12" s="3">
        <v>4</v>
      </c>
      <c r="B12" s="13" t="str">
        <f>IFERROR(INDEX(cad_cf!$C$7:$G$26,MATCH(LARGE(cad_cf!$G$7:$G$26,peq_ge!$A12),cad_cf!$G$7:$G$26,0),1),"")</f>
        <v>Passagens</v>
      </c>
      <c r="C12" s="14">
        <f>IF(B12="","",IFERROR(VLOOKUP($B12,cad_cf!$C$7:$D$26,2,FALSE),""))</f>
        <v>384</v>
      </c>
      <c r="H12" s="21"/>
    </row>
    <row r="13" spans="1:9" ht="20.100000000000001" customHeight="1" x14ac:dyDescent="0.25">
      <c r="A13" s="3">
        <v>5</v>
      </c>
      <c r="B13" s="13" t="str">
        <f>IFERROR(INDEX(cad_cf!$C$7:$G$26,MATCH(LARGE(cad_cf!$G$7:$G$26,peq_ge!$A13),cad_cf!$G$7:$G$26,0),1),"")</f>
        <v>Marketing Online e Offline</v>
      </c>
      <c r="C13" s="14">
        <f>IF(B13="","",IFERROR(VLOOKUP($B13,cad_cf!$C$7:$D$26,2,FALSE),""))</f>
        <v>300</v>
      </c>
    </row>
    <row r="14" spans="1:9" ht="20.100000000000001" customHeight="1" x14ac:dyDescent="0.25">
      <c r="A14" s="3">
        <v>6</v>
      </c>
      <c r="B14" s="13" t="str">
        <f>IFERROR(INDEX(cad_cf!$C$7:$G$26,MATCH(LARGE(cad_cf!$G$7:$G$26,peq_ge!$A14),cad_cf!$G$7:$G$26,0),1),"")</f>
        <v>Materiais de Limpeza e Escritório</v>
      </c>
      <c r="C14" s="14">
        <f>IF(B14="","",IFERROR(VLOOKUP($B14,cad_cf!$C$7:$D$26,2,FALSE),""))</f>
        <v>300</v>
      </c>
    </row>
    <row r="15" spans="1:9" ht="20.100000000000001" customHeight="1" x14ac:dyDescent="0.25">
      <c r="A15" s="3">
        <v>7</v>
      </c>
      <c r="B15" s="13" t="str">
        <f>IFERROR(INDEX(cad_cf!$C$7:$G$26,MATCH(LARGE(cad_cf!$G$7:$G$26,peq_ge!$A15),cad_cf!$G$7:$G$26,0),1),"")</f>
        <v>Luz</v>
      </c>
      <c r="C15" s="14">
        <f>IF(B15="","",IFERROR(VLOOKUP($B15,cad_cf!$C$7:$D$26,2,FALSE),""))</f>
        <v>250</v>
      </c>
    </row>
    <row r="16" spans="1:9" ht="20.100000000000001" customHeight="1" x14ac:dyDescent="0.25">
      <c r="A16" s="3">
        <v>8</v>
      </c>
      <c r="B16" s="13" t="str">
        <f>IFERROR(INDEX(cad_cf!$C$7:$G$26,MATCH(LARGE(cad_cf!$G$7:$G$26,peq_ge!$A16),cad_cf!$G$7:$G$26,0),1),"")</f>
        <v>Gáz</v>
      </c>
      <c r="C16" s="14">
        <f>IF(B16="","",IFERROR(VLOOKUP($B16,cad_cf!$C$7:$D$26,2,FALSE),""))</f>
        <v>200</v>
      </c>
    </row>
    <row r="17" spans="1:3" ht="20.100000000000001" customHeight="1" x14ac:dyDescent="0.25">
      <c r="A17" s="3">
        <v>9</v>
      </c>
      <c r="B17" s="13" t="str">
        <f>IFERROR(INDEX(cad_cf!$C$7:$G$26,MATCH(LARGE(cad_cf!$G$7:$G$26,peq_ge!$A17),cad_cf!$G$7:$G$26,0),1),"")</f>
        <v>Água</v>
      </c>
      <c r="C17" s="14">
        <f>IF(B17="","",IFERROR(VLOOKUP($B17,cad_cf!$C$7:$D$26,2,FALSE),""))</f>
        <v>109</v>
      </c>
    </row>
    <row r="18" spans="1:3" ht="20.100000000000001" customHeight="1" x14ac:dyDescent="0.25">
      <c r="A18" s="3">
        <v>10</v>
      </c>
      <c r="B18" s="13" t="str">
        <f>IFERROR(INDEX(cad_cf!$C$7:$G$26,MATCH(LARGE(cad_cf!$G$7:$G$26,peq_ge!$A18),cad_cf!$G$7:$G$26,0),1),"")</f>
        <v>Internet</v>
      </c>
      <c r="C18" s="14">
        <f>IF(B18="","",IFERROR(VLOOKUP($B18,cad_cf!$C$7:$D$26,2,FALSE),""))</f>
        <v>100</v>
      </c>
    </row>
    <row r="19" spans="1:3" ht="20.100000000000001" customHeight="1" x14ac:dyDescent="0.25">
      <c r="A19" s="3">
        <v>11</v>
      </c>
      <c r="B19" s="13" t="str">
        <f>IFERROR(INDEX(cad_cf!$C$7:$G$26,MATCH(LARGE(cad_cf!$G$7:$G$26,peq_ge!$A19),cad_cf!$G$7:$G$26,0),1),"")</f>
        <v>Telefone</v>
      </c>
      <c r="C19" s="14">
        <f>IF(B19="","",IFERROR(VLOOKUP($B19,cad_cf!$C$7:$D$26,2,FALSE),""))</f>
        <v>100</v>
      </c>
    </row>
    <row r="20" spans="1:3" ht="20.100000000000001" customHeight="1" x14ac:dyDescent="0.25">
      <c r="A20" s="3">
        <v>12</v>
      </c>
      <c r="B20" s="13" t="str">
        <f>IFERROR(INDEX(cad_cf!$C$7:$G$26,MATCH(LARGE(cad_cf!$G$7:$G$26,peq_ge!$A20),cad_cf!$G$7:$G$26,0),1),"")</f>
        <v>DAS-MEI</v>
      </c>
      <c r="C20" s="14">
        <f>IF(B20="","",IFERROR(VLOOKUP($B20,cad_cf!$C$7:$D$26,2,FALSE),""))</f>
        <v>65</v>
      </c>
    </row>
    <row r="21" spans="1:3" ht="20.100000000000001" customHeight="1" x14ac:dyDescent="0.25">
      <c r="A21" s="3">
        <v>13</v>
      </c>
      <c r="B21" s="13" t="str">
        <f>IFERROR(INDEX(cad_cf!$C$7:$G$26,MATCH(LARGE(cad_cf!$G$7:$G$26,peq_ge!$A21),cad_cf!$G$7:$G$26,0),1),"")</f>
        <v>Benefícios</v>
      </c>
      <c r="C21" s="14">
        <f>IF(B21="","",IFERROR(VLOOKUP($B21,cad_cf!$C$7:$D$26,2,FALSE),""))</f>
        <v>0</v>
      </c>
    </row>
    <row r="22" spans="1:3" ht="20.100000000000001" customHeight="1" x14ac:dyDescent="0.25">
      <c r="A22" s="3">
        <v>14</v>
      </c>
      <c r="B22" s="13" t="str">
        <f>IFERROR(INDEX(cad_cf!$C$7:$G$26,MATCH(LARGE(cad_cf!$G$7:$G$26,peq_ge!$A22),cad_cf!$G$7:$G$26,0),1),"")</f>
        <v>Legais e Jurídicos</v>
      </c>
      <c r="C22" s="14">
        <f>IF(B22="","",IFERROR(VLOOKUP($B22,cad_cf!$C$7:$D$26,2,FALSE),""))</f>
        <v>0</v>
      </c>
    </row>
    <row r="23" spans="1:3" ht="20.100000000000001" customHeight="1" x14ac:dyDescent="0.25">
      <c r="A23" s="3">
        <v>15</v>
      </c>
      <c r="B23" s="13" t="str">
        <f>IFERROR(INDEX(cad_cf!$C$7:$G$26,MATCH(LARGE(cad_cf!$G$7:$G$26,peq_ge!$A23),cad_cf!$G$7:$G$26,0),1),"")</f>
        <v>Aluguel</v>
      </c>
      <c r="C23" s="14">
        <f>IF(B23="","",IFERROR(VLOOKUP($B23,cad_cf!$C$7:$D$26,2,FALSE),""))</f>
        <v>0</v>
      </c>
    </row>
    <row r="24" spans="1:3" ht="20.100000000000001" customHeight="1" x14ac:dyDescent="0.25">
      <c r="A24" s="3">
        <v>16</v>
      </c>
      <c r="B24" s="13" t="str">
        <f>IFERROR(INDEX(cad_cf!$C$7:$G$26,MATCH(LARGE(cad_cf!$G$7:$G$26,peq_ge!$A24),cad_cf!$G$7:$G$26,0),1),"")</f>
        <v>Empréstimos</v>
      </c>
      <c r="C24" s="14">
        <f>IF(B24="","",IFERROR(VLOOKUP($B24,cad_cf!$C$7:$D$26,2,FALSE),""))</f>
        <v>0</v>
      </c>
    </row>
    <row r="25" spans="1:3" ht="20.100000000000001" customHeight="1" x14ac:dyDescent="0.25">
      <c r="A25" s="3">
        <v>17</v>
      </c>
      <c r="B25" s="13" t="str">
        <f>IFERROR(INDEX(cad_cf!$C$7:$G$26,MATCH(LARGE(cad_cf!$G$7:$G$26,peq_ge!$A25),cad_cf!$G$7:$G$26,0),1),"")</f>
        <v>Sistema de Segurança e Seguros</v>
      </c>
      <c r="C25" s="14">
        <f>IF(B25="","",IFERROR(VLOOKUP($B25,cad_cf!$C$7:$D$26,2,FALSE),""))</f>
        <v>0</v>
      </c>
    </row>
    <row r="26" spans="1:3" ht="20.100000000000001" customHeight="1" x14ac:dyDescent="0.25">
      <c r="A26" s="3">
        <v>18</v>
      </c>
      <c r="B26" s="13" t="str">
        <f>IFERROR(INDEX(cad_cf!$C$7:$G$26,MATCH(LARGE(cad_cf!$G$7:$G$26,peq_ge!$A26),cad_cf!$G$7:$G$26,0),1),"")</f>
        <v>Combustível</v>
      </c>
      <c r="C26" s="14">
        <f>IF(B26="","",IFERROR(VLOOKUP($B26,cad_cf!$C$7:$D$26,2,FALSE),""))</f>
        <v>0</v>
      </c>
    </row>
    <row r="27" spans="1:3" ht="20.100000000000001" customHeight="1" x14ac:dyDescent="0.25">
      <c r="A27" s="3">
        <v>19</v>
      </c>
      <c r="B27" s="13" t="str">
        <f>IFERROR(INDEX(cad_cf!$C$7:$G$26,MATCH(LARGE(cad_cf!$G$7:$G$26,peq_ge!$A27),cad_cf!$G$7:$G$26,0),1),"")</f>
        <v>Veículo</v>
      </c>
      <c r="C27" s="14">
        <f>IF(B27="","",IFERROR(VLOOKUP($B27,cad_cf!$C$7:$D$26,2,FALSE),""))</f>
        <v>0</v>
      </c>
    </row>
    <row r="28" spans="1:3" ht="20.100000000000001" customHeight="1" x14ac:dyDescent="0.25">
      <c r="A28" s="3">
        <v>20</v>
      </c>
      <c r="B28" s="13" t="str">
        <f>IFERROR(INDEX(cad_cf!$C$7:$G$26,MATCH(LARGE(cad_cf!$G$7:$G$26,peq_ge!$A28),cad_cf!$G$7:$G$26,0),1),"")</f>
        <v>Outros Custos Fixos</v>
      </c>
      <c r="C28" s="14">
        <f>IF(B28="","",IFERROR(VLOOKUP($B28,cad_cf!$C$7:$D$26,2,FALSE),""))</f>
        <v>0</v>
      </c>
    </row>
  </sheetData>
  <sheetProtection password="9004" sheet="1" objects="1" scenarios="1"/>
  <mergeCells count="4">
    <mergeCell ref="B6:C6"/>
    <mergeCell ref="E6:F6"/>
    <mergeCell ref="H6:I6"/>
    <mergeCell ref="H8:I11"/>
  </mergeCells>
  <printOptions horizontalCentered="1"/>
  <pageMargins left="0.25" right="0.25" top="0.75" bottom="0.75" header="0.3" footer="0.3"/>
  <pageSetup paperSize="9" scale="96" orientation="landscape" r:id="rId1"/>
  <headerFooter>
    <oddHeader>&amp;CFORMAÇÃO DE PREÇO PARA PRODUTO
Formação De Preço Por Custo</oddHeader>
    <oddFooter>&amp;LImpresso em &amp;D as &amp;T&amp;RPágina &amp;P de &amp;N páginas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2"/>
  <sheetViews>
    <sheetView showGridLines="0" zoomScaleNormal="100" zoomScaleSheetLayoutView="80" workbookViewId="0"/>
  </sheetViews>
  <sheetFormatPr defaultRowHeight="15" x14ac:dyDescent="0.25"/>
  <cols>
    <col min="1" max="1" width="2.7109375" style="1" customWidth="1"/>
    <col min="2" max="2" width="27.28515625" style="1" bestFit="1" customWidth="1"/>
    <col min="3" max="3" width="26.85546875" style="1" customWidth="1"/>
    <col min="4" max="4" width="3.28515625" style="1" bestFit="1" customWidth="1"/>
    <col min="5" max="5" width="30.5703125" style="1" bestFit="1" customWidth="1"/>
    <col min="6" max="6" width="26.85546875" style="1" customWidth="1"/>
    <col min="7" max="16384" width="9.140625" style="1"/>
  </cols>
  <sheetData>
    <row r="1" spans="2:7" s="5" customFormat="1" ht="30" customHeight="1" x14ac:dyDescent="0.25"/>
    <row r="2" spans="2:7" s="6" customFormat="1" ht="24.95" customHeight="1" x14ac:dyDescent="0.25"/>
    <row r="4" spans="2:7" ht="21" x14ac:dyDescent="0.35">
      <c r="B4" s="4" t="s">
        <v>147</v>
      </c>
    </row>
    <row r="6" spans="2:7" ht="30" customHeight="1" x14ac:dyDescent="0.25">
      <c r="B6" s="70" t="s">
        <v>148</v>
      </c>
      <c r="C6" s="109" t="s">
        <v>201</v>
      </c>
    </row>
    <row r="8" spans="2:7" ht="30" customHeight="1" x14ac:dyDescent="0.25">
      <c r="B8" s="70" t="s">
        <v>139</v>
      </c>
      <c r="C8" s="70" t="s">
        <v>27</v>
      </c>
      <c r="E8" s="70" t="s">
        <v>139</v>
      </c>
      <c r="F8" s="70" t="s">
        <v>27</v>
      </c>
    </row>
    <row r="9" spans="2:7" ht="30" customHeight="1" x14ac:dyDescent="0.25">
      <c r="B9" s="23" t="s">
        <v>149</v>
      </c>
      <c r="C9" s="24">
        <f>IFERROR(VLOOKUP($C$6,pre_ge!$B$7:$L$506,4,FALSE),"")</f>
        <v>13.087983333333334</v>
      </c>
      <c r="D9" s="17"/>
      <c r="E9" s="23" t="s">
        <v>155</v>
      </c>
      <c r="F9" s="24">
        <f>IFERROR(VLOOKUP($C$6,pre_ge!$B$7:$L$506,7,FALSE),"")</f>
        <v>2.5831501591666668</v>
      </c>
    </row>
    <row r="10" spans="2:7" ht="30" customHeight="1" x14ac:dyDescent="0.25">
      <c r="B10" s="23" t="s">
        <v>125</v>
      </c>
      <c r="C10" s="24">
        <f>IFERROR(VLOOKUP($C$6,pre_ge!$B$7:$L$506,6,FALSE),"")</f>
        <v>18.977575833333333</v>
      </c>
      <c r="D10" s="17"/>
      <c r="E10" s="70" t="s">
        <v>150</v>
      </c>
      <c r="F10" s="27">
        <f>IFERROR(VLOOKUP($C$6,pre_ge!$B$7:$L$506,9,FALSE),"")</f>
        <v>12.313425833333334</v>
      </c>
    </row>
    <row r="11" spans="2:7" ht="30" customHeight="1" x14ac:dyDescent="0.25">
      <c r="B11" s="25" t="s">
        <v>153</v>
      </c>
      <c r="C11" s="26">
        <f>IFERROR(VLOOKUP($C$6,pre_ge!$B$7:$L$506,8,FALSE),"")</f>
        <v>21.5607259925</v>
      </c>
      <c r="D11" s="17"/>
      <c r="E11" s="23" t="s">
        <v>152</v>
      </c>
      <c r="F11" s="28">
        <f>IFERROR(VLOOKUP($C$6,cad_pro!$C$9:$E$508,2,FALSE)/SUMIF(cad_pro!$D$9:$D$508,"&gt;"&amp;0),"")</f>
        <v>6.6666666666666666E-2</v>
      </c>
      <c r="G11" s="22"/>
    </row>
    <row r="12" spans="2:7" ht="30" customHeight="1" x14ac:dyDescent="0.25">
      <c r="B12" s="23" t="s">
        <v>154</v>
      </c>
      <c r="C12" s="24">
        <f>IFERROR(VLOOKUP($C$6,pre_ge!$B$7:$L$506,3,FALSE),"")</f>
        <v>6.6641500000000002</v>
      </c>
      <c r="D12" s="17"/>
      <c r="E12" s="20" t="s">
        <v>31</v>
      </c>
      <c r="F12" s="29" t="str">
        <f>IFERROR(ROUND((peq_ge!$F$10*F11)/F10,0),"")&amp;" produtos"</f>
        <v>52 produtos</v>
      </c>
    </row>
  </sheetData>
  <sheetProtection password="9004" sheet="1" objects="1" scenarios="1"/>
  <dataValidations count="1">
    <dataValidation type="list" allowBlank="1" showInputMessage="1" showErrorMessage="1" sqref="C6">
      <formula1>ListaProdutos</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oddHeader>&amp;CFORMAÇÃO DE PREÇO PARA PRODUTO
Formação De Preço Por Custo</oddHeader>
    <oddFooter>&amp;LImpresso em &amp;D as &amp;T&amp;RPágina &amp;P de &amp;N páginas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8"/>
  <sheetViews>
    <sheetView showGridLines="0" zoomScaleNormal="100" zoomScaleSheetLayoutView="80" workbookViewId="0"/>
  </sheetViews>
  <sheetFormatPr defaultRowHeight="15" x14ac:dyDescent="0.25"/>
  <cols>
    <col min="1" max="1" width="2.7109375" style="1" customWidth="1"/>
    <col min="2" max="2" width="17.85546875" style="1" customWidth="1"/>
    <col min="3" max="3" width="12" style="1" bestFit="1" customWidth="1"/>
    <col min="4" max="13" width="12.5703125" style="1" customWidth="1"/>
    <col min="14" max="14" width="13.5703125" style="1" bestFit="1" customWidth="1"/>
    <col min="15" max="16384" width="9.140625" style="1"/>
  </cols>
  <sheetData>
    <row r="1" spans="2:14" s="5" customFormat="1" ht="30" customHeight="1" x14ac:dyDescent="0.25"/>
    <row r="2" spans="2:14" s="6" customFormat="1" ht="24.95" customHeight="1" x14ac:dyDescent="0.25"/>
    <row r="4" spans="2:14" ht="21" x14ac:dyDescent="0.35">
      <c r="B4" s="4" t="s">
        <v>51</v>
      </c>
    </row>
    <row r="6" spans="2:14" ht="30" customHeight="1" x14ac:dyDescent="0.25">
      <c r="B6" s="70" t="s">
        <v>117</v>
      </c>
      <c r="C6" s="70" t="s">
        <v>151</v>
      </c>
      <c r="D6" s="110" t="s">
        <v>44</v>
      </c>
      <c r="E6" s="110" t="s">
        <v>45</v>
      </c>
      <c r="F6" s="35" t="s">
        <v>46</v>
      </c>
      <c r="G6" s="35" t="s">
        <v>47</v>
      </c>
      <c r="H6" s="35" t="s">
        <v>48</v>
      </c>
      <c r="I6" s="35" t="s">
        <v>157</v>
      </c>
      <c r="J6" s="35" t="s">
        <v>158</v>
      </c>
      <c r="K6" s="35" t="s">
        <v>159</v>
      </c>
      <c r="L6" s="35" t="s">
        <v>160</v>
      </c>
      <c r="M6" s="35" t="s">
        <v>161</v>
      </c>
      <c r="N6" s="70" t="s">
        <v>162</v>
      </c>
    </row>
    <row r="7" spans="2:14" ht="20.100000000000001" customHeight="1" x14ac:dyDescent="0.25">
      <c r="B7" s="70" t="s">
        <v>163</v>
      </c>
      <c r="C7" s="19">
        <f>IFERROR(AVERAGEIF(C8:C507,"&gt;"&amp;0),"")</f>
        <v>22.727287298900002</v>
      </c>
      <c r="D7" s="19">
        <f>IFERROR(IF(AVERAGEIF(D8:D507,"&gt;"&amp;0)&gt;0,AVERAGEIF(D8:D507,"&gt;"&amp;0)+D508,""),"")</f>
        <v>25.801000000000002</v>
      </c>
      <c r="E7" s="19">
        <f t="shared" ref="E7:M7" si="0">IFERROR(IF(AVERAGEIF(E8:E507,"&gt;"&amp;0)&gt;0,AVERAGEIF(E8:E507,"&gt;"&amp;0)+E508,""),"")</f>
        <v>24.800999000000001</v>
      </c>
      <c r="F7" s="19">
        <f t="shared" si="0"/>
        <v>28.000997999999999</v>
      </c>
      <c r="G7" s="19">
        <f t="shared" si="0"/>
        <v>25.600997000000003</v>
      </c>
      <c r="H7" s="19">
        <f t="shared" si="0"/>
        <v>25.400995999999999</v>
      </c>
      <c r="I7" s="19">
        <f t="shared" si="0"/>
        <v>23.800995</v>
      </c>
      <c r="J7" s="19">
        <f t="shared" si="0"/>
        <v>26.000993999999999</v>
      </c>
      <c r="K7" s="19">
        <f t="shared" si="0"/>
        <v>22.750993000000001</v>
      </c>
      <c r="L7" s="19">
        <f t="shared" si="0"/>
        <v>25.000992</v>
      </c>
      <c r="M7" s="19">
        <f t="shared" si="0"/>
        <v>23.500990999999999</v>
      </c>
      <c r="N7" s="19">
        <f t="shared" ref="N7" si="1">IFERROR(AVERAGEIF(N8:N507,"&gt;"&amp;0),"")</f>
        <v>25.119603174603178</v>
      </c>
    </row>
    <row r="8" spans="2:14" ht="30" customHeight="1" x14ac:dyDescent="0.25">
      <c r="B8" s="30" t="str">
        <f>IF(pre_ge!B7="","",pre_ge!B7)</f>
        <v>Pizza de Mussarela</v>
      </c>
      <c r="C8" s="15">
        <f>IF(pre_ge!I7="","",pre_ge!I7)</f>
        <v>21.5607259925</v>
      </c>
      <c r="D8" s="69">
        <v>29</v>
      </c>
      <c r="E8" s="69">
        <v>30</v>
      </c>
      <c r="F8" s="69">
        <v>29</v>
      </c>
      <c r="G8" s="69">
        <v>27</v>
      </c>
      <c r="H8" s="69">
        <v>24</v>
      </c>
      <c r="I8" s="69">
        <v>22</v>
      </c>
      <c r="J8" s="69">
        <v>28</v>
      </c>
      <c r="K8" s="69">
        <v>30</v>
      </c>
      <c r="L8" s="69">
        <v>27</v>
      </c>
      <c r="M8" s="69">
        <v>22</v>
      </c>
      <c r="N8" s="15">
        <f>IFERROR(AVERAGE(D8:M8),"")</f>
        <v>26.8</v>
      </c>
    </row>
    <row r="9" spans="2:14" ht="30" customHeight="1" x14ac:dyDescent="0.25">
      <c r="B9" s="30" t="str">
        <f>IF(pre_ge!B8="","",pre_ge!B8)</f>
        <v>Pizza de Calabresa</v>
      </c>
      <c r="C9" s="15">
        <f>IF(pre_ge!I8="","",pre_ge!I8)</f>
        <v>21.996288111000002</v>
      </c>
      <c r="D9" s="69">
        <v>27</v>
      </c>
      <c r="E9" s="69">
        <v>27</v>
      </c>
      <c r="F9" s="69">
        <v>29</v>
      </c>
      <c r="G9" s="69">
        <v>28</v>
      </c>
      <c r="H9" s="69">
        <v>30</v>
      </c>
      <c r="I9" s="69">
        <v>29</v>
      </c>
      <c r="J9" s="69">
        <v>22</v>
      </c>
      <c r="K9" s="69">
        <v>24</v>
      </c>
      <c r="L9" s="69">
        <v>22</v>
      </c>
      <c r="M9" s="69">
        <v>25</v>
      </c>
      <c r="N9" s="15">
        <f t="shared" ref="N9:N10" si="2">IFERROR(AVERAGE(D9:M9),"")</f>
        <v>26.3</v>
      </c>
    </row>
    <row r="10" spans="2:14" ht="30" customHeight="1" x14ac:dyDescent="0.25">
      <c r="B10" s="30" t="str">
        <f>IF(pre_ge!B9="","",pre_ge!B9)</f>
        <v>Pizza de Presunto</v>
      </c>
      <c r="C10" s="15">
        <f>IF(pre_ge!I9="","",pre_ge!I9)</f>
        <v>23.2034663365</v>
      </c>
      <c r="D10" s="69">
        <v>29</v>
      </c>
      <c r="E10" s="69">
        <v>26</v>
      </c>
      <c r="F10" s="69">
        <v>29</v>
      </c>
      <c r="G10" s="69">
        <v>23</v>
      </c>
      <c r="H10" s="69">
        <v>22</v>
      </c>
      <c r="I10" s="69">
        <v>23</v>
      </c>
      <c r="J10" s="69">
        <v>24</v>
      </c>
      <c r="K10" s="69">
        <v>18</v>
      </c>
      <c r="L10" s="69">
        <v>26</v>
      </c>
      <c r="M10" s="69"/>
      <c r="N10" s="15">
        <f t="shared" si="2"/>
        <v>24.444444444444443</v>
      </c>
    </row>
    <row r="11" spans="2:14" ht="30" customHeight="1" x14ac:dyDescent="0.25">
      <c r="B11" s="30" t="str">
        <f>IF(pre_ge!B10="","",pre_ge!B10)</f>
        <v>Pizza Marguerita</v>
      </c>
      <c r="C11" s="15">
        <f>IF(pre_ge!I10="","",pre_ge!I10)</f>
        <v>22.206566329499999</v>
      </c>
      <c r="D11" s="69">
        <v>18</v>
      </c>
      <c r="E11" s="69">
        <v>18</v>
      </c>
      <c r="F11" s="69">
        <v>27</v>
      </c>
      <c r="G11" s="69">
        <v>25</v>
      </c>
      <c r="H11" s="69">
        <v>25</v>
      </c>
      <c r="I11" s="69">
        <v>23</v>
      </c>
      <c r="J11" s="69">
        <v>26</v>
      </c>
      <c r="K11" s="69">
        <v>19</v>
      </c>
      <c r="L11" s="69"/>
      <c r="M11" s="69"/>
      <c r="N11" s="15">
        <f t="shared" ref="N11:N74" si="3">IFERROR(AVERAGE(D11:M11),"")</f>
        <v>22.625</v>
      </c>
    </row>
    <row r="12" spans="2:14" ht="30" customHeight="1" x14ac:dyDescent="0.25">
      <c r="B12" s="30" t="str">
        <f>IF(pre_ge!B11="","",pre_ge!B11)</f>
        <v>Pizza Portuguesa</v>
      </c>
      <c r="C12" s="15">
        <f>IF(pre_ge!I11="","",pre_ge!I11)</f>
        <v>24.669389725000002</v>
      </c>
      <c r="D12" s="69">
        <v>26</v>
      </c>
      <c r="E12" s="69">
        <v>23</v>
      </c>
      <c r="F12" s="69">
        <v>26</v>
      </c>
      <c r="G12" s="69">
        <v>25</v>
      </c>
      <c r="H12" s="69">
        <v>26</v>
      </c>
      <c r="I12" s="69">
        <v>22</v>
      </c>
      <c r="J12" s="69">
        <v>30</v>
      </c>
      <c r="K12" s="69"/>
      <c r="L12" s="69"/>
      <c r="M12" s="69"/>
      <c r="N12" s="15">
        <f t="shared" si="3"/>
        <v>25.428571428571427</v>
      </c>
    </row>
    <row r="13" spans="2:14" ht="30" customHeight="1" x14ac:dyDescent="0.25">
      <c r="B13" s="30" t="str">
        <f>IF(pre_ge!B12="","",pre_ge!B12)</f>
        <v/>
      </c>
      <c r="C13" s="15" t="str">
        <f>IF(pre_ge!I12="","",pre_ge!I12)</f>
        <v/>
      </c>
      <c r="D13" s="69"/>
      <c r="E13" s="69"/>
      <c r="F13" s="69"/>
      <c r="G13" s="69"/>
      <c r="H13" s="69"/>
      <c r="I13" s="69"/>
      <c r="J13" s="69"/>
      <c r="K13" s="69"/>
      <c r="L13" s="69"/>
      <c r="M13" s="69"/>
      <c r="N13" s="15" t="str">
        <f t="shared" si="3"/>
        <v/>
      </c>
    </row>
    <row r="14" spans="2:14" ht="30" customHeight="1" x14ac:dyDescent="0.25">
      <c r="B14" s="30" t="str">
        <f>IF(pre_ge!B13="","",pre_ge!B13)</f>
        <v/>
      </c>
      <c r="C14" s="15" t="str">
        <f>IF(pre_ge!I13="","",pre_ge!I13)</f>
        <v/>
      </c>
      <c r="D14" s="69"/>
      <c r="E14" s="69"/>
      <c r="F14" s="69"/>
      <c r="G14" s="69"/>
      <c r="H14" s="69"/>
      <c r="I14" s="69"/>
      <c r="J14" s="69"/>
      <c r="K14" s="69"/>
      <c r="L14" s="69"/>
      <c r="M14" s="69"/>
      <c r="N14" s="15" t="str">
        <f t="shared" si="3"/>
        <v/>
      </c>
    </row>
    <row r="15" spans="2:14" ht="30" customHeight="1" x14ac:dyDescent="0.25">
      <c r="B15" s="30" t="str">
        <f>IF(pre_ge!B14="","",pre_ge!B14)</f>
        <v/>
      </c>
      <c r="C15" s="15" t="str">
        <f>IF(pre_ge!I14="","",pre_ge!I14)</f>
        <v/>
      </c>
      <c r="D15" s="69"/>
      <c r="E15" s="69"/>
      <c r="F15" s="69"/>
      <c r="G15" s="69"/>
      <c r="H15" s="69"/>
      <c r="I15" s="69"/>
      <c r="J15" s="69"/>
      <c r="K15" s="69"/>
      <c r="L15" s="69"/>
      <c r="M15" s="69"/>
      <c r="N15" s="15" t="str">
        <f t="shared" si="3"/>
        <v/>
      </c>
    </row>
    <row r="16" spans="2:14" ht="30" customHeight="1" x14ac:dyDescent="0.25">
      <c r="B16" s="30" t="str">
        <f>IF(pre_ge!B15="","",pre_ge!B15)</f>
        <v/>
      </c>
      <c r="C16" s="15" t="str">
        <f>IF(pre_ge!I15="","",pre_ge!I15)</f>
        <v/>
      </c>
      <c r="D16" s="69"/>
      <c r="E16" s="69"/>
      <c r="F16" s="69"/>
      <c r="G16" s="69"/>
      <c r="H16" s="69"/>
      <c r="I16" s="69"/>
      <c r="J16" s="69"/>
      <c r="K16" s="69"/>
      <c r="L16" s="69"/>
      <c r="M16" s="69"/>
      <c r="N16" s="15" t="str">
        <f t="shared" si="3"/>
        <v/>
      </c>
    </row>
    <row r="17" spans="2:14" ht="30" customHeight="1" x14ac:dyDescent="0.25">
      <c r="B17" s="30" t="str">
        <f>IF(pre_ge!B16="","",pre_ge!B16)</f>
        <v/>
      </c>
      <c r="C17" s="15" t="str">
        <f>IF(pre_ge!I16="","",pre_ge!I16)</f>
        <v/>
      </c>
      <c r="D17" s="69"/>
      <c r="E17" s="69"/>
      <c r="F17" s="69"/>
      <c r="G17" s="69"/>
      <c r="H17" s="69"/>
      <c r="I17" s="69"/>
      <c r="J17" s="69"/>
      <c r="K17" s="69"/>
      <c r="L17" s="69"/>
      <c r="M17" s="69"/>
      <c r="N17" s="15" t="str">
        <f t="shared" si="3"/>
        <v/>
      </c>
    </row>
    <row r="18" spans="2:14" ht="30" customHeight="1" x14ac:dyDescent="0.25">
      <c r="B18" s="30" t="str">
        <f>IF(pre_ge!B17="","",pre_ge!B17)</f>
        <v/>
      </c>
      <c r="C18" s="15" t="str">
        <f>IF(pre_ge!I17="","",pre_ge!I17)</f>
        <v/>
      </c>
      <c r="D18" s="69"/>
      <c r="E18" s="69"/>
      <c r="F18" s="69"/>
      <c r="G18" s="69"/>
      <c r="H18" s="69"/>
      <c r="I18" s="69"/>
      <c r="J18" s="69"/>
      <c r="K18" s="69"/>
      <c r="L18" s="69"/>
      <c r="M18" s="69"/>
      <c r="N18" s="15" t="str">
        <f t="shared" si="3"/>
        <v/>
      </c>
    </row>
    <row r="19" spans="2:14" ht="30" customHeight="1" x14ac:dyDescent="0.25">
      <c r="B19" s="30" t="str">
        <f>IF(pre_ge!B18="","",pre_ge!B18)</f>
        <v/>
      </c>
      <c r="C19" s="15" t="str">
        <f>IF(pre_ge!I18="","",pre_ge!I18)</f>
        <v/>
      </c>
      <c r="D19" s="69"/>
      <c r="E19" s="69"/>
      <c r="F19" s="69"/>
      <c r="G19" s="69"/>
      <c r="H19" s="69"/>
      <c r="I19" s="69"/>
      <c r="J19" s="69"/>
      <c r="K19" s="69"/>
      <c r="L19" s="69"/>
      <c r="M19" s="69"/>
      <c r="N19" s="15" t="str">
        <f t="shared" si="3"/>
        <v/>
      </c>
    </row>
    <row r="20" spans="2:14" ht="30" customHeight="1" x14ac:dyDescent="0.25">
      <c r="B20" s="30" t="str">
        <f>IF(pre_ge!B19="","",pre_ge!B19)</f>
        <v/>
      </c>
      <c r="C20" s="15" t="str">
        <f>IF(pre_ge!I19="","",pre_ge!I19)</f>
        <v/>
      </c>
      <c r="D20" s="69"/>
      <c r="E20" s="69"/>
      <c r="F20" s="69"/>
      <c r="G20" s="69"/>
      <c r="H20" s="69"/>
      <c r="I20" s="69"/>
      <c r="J20" s="69"/>
      <c r="K20" s="69"/>
      <c r="L20" s="69"/>
      <c r="M20" s="69"/>
      <c r="N20" s="15" t="str">
        <f t="shared" si="3"/>
        <v/>
      </c>
    </row>
    <row r="21" spans="2:14" ht="30" customHeight="1" x14ac:dyDescent="0.25">
      <c r="B21" s="30" t="str">
        <f>IF(pre_ge!B20="","",pre_ge!B20)</f>
        <v/>
      </c>
      <c r="C21" s="15" t="str">
        <f>IF(pre_ge!I20="","",pre_ge!I20)</f>
        <v/>
      </c>
      <c r="D21" s="69"/>
      <c r="E21" s="69"/>
      <c r="F21" s="69"/>
      <c r="G21" s="69"/>
      <c r="H21" s="69"/>
      <c r="I21" s="69"/>
      <c r="J21" s="69"/>
      <c r="K21" s="69"/>
      <c r="L21" s="69"/>
      <c r="M21" s="69"/>
      <c r="N21" s="15" t="str">
        <f t="shared" si="3"/>
        <v/>
      </c>
    </row>
    <row r="22" spans="2:14" ht="30" customHeight="1" x14ac:dyDescent="0.25">
      <c r="B22" s="30" t="str">
        <f>IF(pre_ge!B21="","",pre_ge!B21)</f>
        <v/>
      </c>
      <c r="C22" s="15" t="str">
        <f>IF(pre_ge!I21="","",pre_ge!I21)</f>
        <v/>
      </c>
      <c r="D22" s="69"/>
      <c r="E22" s="69"/>
      <c r="F22" s="69"/>
      <c r="G22" s="69"/>
      <c r="H22" s="69"/>
      <c r="I22" s="69"/>
      <c r="J22" s="69"/>
      <c r="K22" s="69"/>
      <c r="L22" s="69"/>
      <c r="M22" s="69"/>
      <c r="N22" s="15" t="str">
        <f t="shared" si="3"/>
        <v/>
      </c>
    </row>
    <row r="23" spans="2:14" ht="30" customHeight="1" x14ac:dyDescent="0.25">
      <c r="B23" s="30" t="str">
        <f>IF(pre_ge!B22="","",pre_ge!B22)</f>
        <v/>
      </c>
      <c r="C23" s="15" t="str">
        <f>IF(pre_ge!I22="","",pre_ge!I22)</f>
        <v/>
      </c>
      <c r="D23" s="69"/>
      <c r="E23" s="69"/>
      <c r="F23" s="69"/>
      <c r="G23" s="69"/>
      <c r="H23" s="69"/>
      <c r="I23" s="69"/>
      <c r="J23" s="69"/>
      <c r="K23" s="69"/>
      <c r="L23" s="69"/>
      <c r="M23" s="69"/>
      <c r="N23" s="15" t="str">
        <f t="shared" si="3"/>
        <v/>
      </c>
    </row>
    <row r="24" spans="2:14" ht="30" customHeight="1" x14ac:dyDescent="0.25">
      <c r="B24" s="30" t="str">
        <f>IF(pre_ge!B23="","",pre_ge!B23)</f>
        <v/>
      </c>
      <c r="C24" s="15" t="str">
        <f>IF(pre_ge!I23="","",pre_ge!I23)</f>
        <v/>
      </c>
      <c r="D24" s="69"/>
      <c r="E24" s="69"/>
      <c r="F24" s="69"/>
      <c r="G24" s="69"/>
      <c r="H24" s="69"/>
      <c r="I24" s="69"/>
      <c r="J24" s="69"/>
      <c r="K24" s="69"/>
      <c r="L24" s="69"/>
      <c r="M24" s="69"/>
      <c r="N24" s="15" t="str">
        <f t="shared" si="3"/>
        <v/>
      </c>
    </row>
    <row r="25" spans="2:14" ht="30" customHeight="1" x14ac:dyDescent="0.25">
      <c r="B25" s="30" t="str">
        <f>IF(pre_ge!B24="","",pre_ge!B24)</f>
        <v/>
      </c>
      <c r="C25" s="15" t="str">
        <f>IF(pre_ge!I24="","",pre_ge!I24)</f>
        <v/>
      </c>
      <c r="D25" s="69"/>
      <c r="E25" s="69"/>
      <c r="F25" s="69"/>
      <c r="G25" s="69"/>
      <c r="H25" s="69"/>
      <c r="I25" s="69"/>
      <c r="J25" s="69"/>
      <c r="K25" s="69"/>
      <c r="L25" s="69"/>
      <c r="M25" s="69"/>
      <c r="N25" s="15" t="str">
        <f t="shared" si="3"/>
        <v/>
      </c>
    </row>
    <row r="26" spans="2:14" ht="30" customHeight="1" x14ac:dyDescent="0.25">
      <c r="B26" s="30" t="str">
        <f>IF(pre_ge!B25="","",pre_ge!B25)</f>
        <v/>
      </c>
      <c r="C26" s="15" t="str">
        <f>IF(pre_ge!I25="","",pre_ge!I25)</f>
        <v/>
      </c>
      <c r="D26" s="69"/>
      <c r="E26" s="69"/>
      <c r="F26" s="69"/>
      <c r="G26" s="69"/>
      <c r="H26" s="69"/>
      <c r="I26" s="69"/>
      <c r="J26" s="69"/>
      <c r="K26" s="69"/>
      <c r="L26" s="69"/>
      <c r="M26" s="69"/>
      <c r="N26" s="15" t="str">
        <f t="shared" si="3"/>
        <v/>
      </c>
    </row>
    <row r="27" spans="2:14" ht="30" customHeight="1" x14ac:dyDescent="0.25">
      <c r="B27" s="30" t="str">
        <f>IF(pre_ge!B26="","",pre_ge!B26)</f>
        <v/>
      </c>
      <c r="C27" s="15" t="str">
        <f>IF(pre_ge!I26="","",pre_ge!I26)</f>
        <v/>
      </c>
      <c r="D27" s="69"/>
      <c r="E27" s="69"/>
      <c r="F27" s="69"/>
      <c r="G27" s="69"/>
      <c r="H27" s="69"/>
      <c r="I27" s="69"/>
      <c r="J27" s="69"/>
      <c r="K27" s="69"/>
      <c r="L27" s="69"/>
      <c r="M27" s="69"/>
      <c r="N27" s="15" t="str">
        <f t="shared" si="3"/>
        <v/>
      </c>
    </row>
    <row r="28" spans="2:14" ht="30" customHeight="1" x14ac:dyDescent="0.25">
      <c r="B28" s="30" t="str">
        <f>IF(pre_ge!B27="","",pre_ge!B27)</f>
        <v/>
      </c>
      <c r="C28" s="15" t="str">
        <f>IF(pre_ge!I27="","",pre_ge!I27)</f>
        <v/>
      </c>
      <c r="D28" s="69"/>
      <c r="E28" s="69"/>
      <c r="F28" s="69"/>
      <c r="G28" s="69"/>
      <c r="H28" s="69"/>
      <c r="I28" s="69"/>
      <c r="J28" s="69"/>
      <c r="K28" s="69"/>
      <c r="L28" s="69"/>
      <c r="M28" s="69"/>
      <c r="N28" s="15" t="str">
        <f t="shared" si="3"/>
        <v/>
      </c>
    </row>
    <row r="29" spans="2:14" ht="30" customHeight="1" x14ac:dyDescent="0.25">
      <c r="B29" s="30" t="str">
        <f>IF(pre_ge!B28="","",pre_ge!B28)</f>
        <v/>
      </c>
      <c r="C29" s="15" t="str">
        <f>IF(pre_ge!I28="","",pre_ge!I28)</f>
        <v/>
      </c>
      <c r="D29" s="69"/>
      <c r="E29" s="69"/>
      <c r="F29" s="69"/>
      <c r="G29" s="69"/>
      <c r="H29" s="69"/>
      <c r="I29" s="69"/>
      <c r="J29" s="69"/>
      <c r="K29" s="69"/>
      <c r="L29" s="69"/>
      <c r="M29" s="69"/>
      <c r="N29" s="15" t="str">
        <f t="shared" si="3"/>
        <v/>
      </c>
    </row>
    <row r="30" spans="2:14" ht="30" customHeight="1" x14ac:dyDescent="0.25">
      <c r="B30" s="30" t="str">
        <f>IF(pre_ge!B29="","",pre_ge!B29)</f>
        <v/>
      </c>
      <c r="C30" s="15" t="str">
        <f>IF(pre_ge!I29="","",pre_ge!I29)</f>
        <v/>
      </c>
      <c r="D30" s="69"/>
      <c r="E30" s="69"/>
      <c r="F30" s="69"/>
      <c r="G30" s="69"/>
      <c r="H30" s="69"/>
      <c r="I30" s="69"/>
      <c r="J30" s="69"/>
      <c r="K30" s="69"/>
      <c r="L30" s="69"/>
      <c r="M30" s="69"/>
      <c r="N30" s="15" t="str">
        <f t="shared" si="3"/>
        <v/>
      </c>
    </row>
    <row r="31" spans="2:14" ht="30" customHeight="1" x14ac:dyDescent="0.25">
      <c r="B31" s="30" t="str">
        <f>IF(pre_ge!B30="","",pre_ge!B30)</f>
        <v/>
      </c>
      <c r="C31" s="15" t="str">
        <f>IF(pre_ge!I30="","",pre_ge!I30)</f>
        <v/>
      </c>
      <c r="D31" s="69"/>
      <c r="E31" s="69"/>
      <c r="F31" s="69"/>
      <c r="G31" s="69"/>
      <c r="H31" s="69"/>
      <c r="I31" s="69"/>
      <c r="J31" s="69"/>
      <c r="K31" s="69"/>
      <c r="L31" s="69"/>
      <c r="M31" s="69"/>
      <c r="N31" s="15" t="str">
        <f t="shared" si="3"/>
        <v/>
      </c>
    </row>
    <row r="32" spans="2:14" ht="30" customHeight="1" x14ac:dyDescent="0.25">
      <c r="B32" s="30" t="str">
        <f>IF(pre_ge!B31="","",pre_ge!B31)</f>
        <v/>
      </c>
      <c r="C32" s="15" t="str">
        <f>IF(pre_ge!I31="","",pre_ge!I31)</f>
        <v/>
      </c>
      <c r="D32" s="69"/>
      <c r="E32" s="69"/>
      <c r="F32" s="69"/>
      <c r="G32" s="69"/>
      <c r="H32" s="69"/>
      <c r="I32" s="69"/>
      <c r="J32" s="69"/>
      <c r="K32" s="69"/>
      <c r="L32" s="69"/>
      <c r="M32" s="69"/>
      <c r="N32" s="15" t="str">
        <f t="shared" si="3"/>
        <v/>
      </c>
    </row>
    <row r="33" spans="2:14" ht="30" customHeight="1" x14ac:dyDescent="0.25">
      <c r="B33" s="30" t="str">
        <f>IF(pre_ge!B32="","",pre_ge!B32)</f>
        <v/>
      </c>
      <c r="C33" s="15" t="str">
        <f>IF(pre_ge!I32="","",pre_ge!I32)</f>
        <v/>
      </c>
      <c r="D33" s="69"/>
      <c r="E33" s="69"/>
      <c r="F33" s="69"/>
      <c r="G33" s="69"/>
      <c r="H33" s="69"/>
      <c r="I33" s="69"/>
      <c r="J33" s="69"/>
      <c r="K33" s="69"/>
      <c r="L33" s="69"/>
      <c r="M33" s="69"/>
      <c r="N33" s="15" t="str">
        <f t="shared" si="3"/>
        <v/>
      </c>
    </row>
    <row r="34" spans="2:14" ht="30" customHeight="1" x14ac:dyDescent="0.25">
      <c r="B34" s="30" t="str">
        <f>IF(pre_ge!B33="","",pre_ge!B33)</f>
        <v/>
      </c>
      <c r="C34" s="15" t="str">
        <f>IF(pre_ge!I33="","",pre_ge!I33)</f>
        <v/>
      </c>
      <c r="D34" s="69"/>
      <c r="E34" s="69"/>
      <c r="F34" s="69"/>
      <c r="G34" s="69"/>
      <c r="H34" s="69"/>
      <c r="I34" s="69"/>
      <c r="J34" s="69"/>
      <c r="K34" s="69"/>
      <c r="L34" s="69"/>
      <c r="M34" s="69"/>
      <c r="N34" s="15" t="str">
        <f t="shared" si="3"/>
        <v/>
      </c>
    </row>
    <row r="35" spans="2:14" ht="30" customHeight="1" x14ac:dyDescent="0.25">
      <c r="B35" s="30" t="str">
        <f>IF(pre_ge!B34="","",pre_ge!B34)</f>
        <v/>
      </c>
      <c r="C35" s="15" t="str">
        <f>IF(pre_ge!I34="","",pre_ge!I34)</f>
        <v/>
      </c>
      <c r="D35" s="69"/>
      <c r="E35" s="69"/>
      <c r="F35" s="69"/>
      <c r="G35" s="69"/>
      <c r="H35" s="69"/>
      <c r="I35" s="69"/>
      <c r="J35" s="69"/>
      <c r="K35" s="69"/>
      <c r="L35" s="69"/>
      <c r="M35" s="69"/>
      <c r="N35" s="15" t="str">
        <f t="shared" si="3"/>
        <v/>
      </c>
    </row>
    <row r="36" spans="2:14" ht="30" customHeight="1" x14ac:dyDescent="0.25">
      <c r="B36" s="30" t="str">
        <f>IF(pre_ge!B35="","",pre_ge!B35)</f>
        <v/>
      </c>
      <c r="C36" s="15" t="str">
        <f>IF(pre_ge!I35="","",pre_ge!I35)</f>
        <v/>
      </c>
      <c r="D36" s="69"/>
      <c r="E36" s="69"/>
      <c r="F36" s="69"/>
      <c r="G36" s="69"/>
      <c r="H36" s="69"/>
      <c r="I36" s="69"/>
      <c r="J36" s="69"/>
      <c r="K36" s="69"/>
      <c r="L36" s="69"/>
      <c r="M36" s="69"/>
      <c r="N36" s="15" t="str">
        <f t="shared" si="3"/>
        <v/>
      </c>
    </row>
    <row r="37" spans="2:14" ht="30" customHeight="1" x14ac:dyDescent="0.25">
      <c r="B37" s="30" t="str">
        <f>IF(pre_ge!B36="","",pre_ge!B36)</f>
        <v/>
      </c>
      <c r="C37" s="15" t="str">
        <f>IF(pre_ge!I36="","",pre_ge!I36)</f>
        <v/>
      </c>
      <c r="D37" s="69"/>
      <c r="E37" s="69"/>
      <c r="F37" s="69"/>
      <c r="G37" s="69"/>
      <c r="H37" s="69"/>
      <c r="I37" s="69"/>
      <c r="J37" s="69"/>
      <c r="K37" s="69"/>
      <c r="L37" s="69"/>
      <c r="M37" s="69"/>
      <c r="N37" s="15" t="str">
        <f t="shared" si="3"/>
        <v/>
      </c>
    </row>
    <row r="38" spans="2:14" ht="30" customHeight="1" x14ac:dyDescent="0.25">
      <c r="B38" s="30" t="str">
        <f>IF(pre_ge!B37="","",pre_ge!B37)</f>
        <v/>
      </c>
      <c r="C38" s="15" t="str">
        <f>IF(pre_ge!I37="","",pre_ge!I37)</f>
        <v/>
      </c>
      <c r="D38" s="69"/>
      <c r="E38" s="69"/>
      <c r="F38" s="69"/>
      <c r="G38" s="69"/>
      <c r="H38" s="69"/>
      <c r="I38" s="69"/>
      <c r="J38" s="69"/>
      <c r="K38" s="69"/>
      <c r="L38" s="69"/>
      <c r="M38" s="69"/>
      <c r="N38" s="15" t="str">
        <f t="shared" si="3"/>
        <v/>
      </c>
    </row>
    <row r="39" spans="2:14" ht="30" customHeight="1" x14ac:dyDescent="0.25">
      <c r="B39" s="30" t="str">
        <f>IF(pre_ge!B38="","",pre_ge!B38)</f>
        <v/>
      </c>
      <c r="C39" s="15" t="str">
        <f>IF(pre_ge!I38="","",pre_ge!I38)</f>
        <v/>
      </c>
      <c r="D39" s="69"/>
      <c r="E39" s="69"/>
      <c r="F39" s="69"/>
      <c r="G39" s="69"/>
      <c r="H39" s="69"/>
      <c r="I39" s="69"/>
      <c r="J39" s="69"/>
      <c r="K39" s="69"/>
      <c r="L39" s="69"/>
      <c r="M39" s="69"/>
      <c r="N39" s="15" t="str">
        <f t="shared" si="3"/>
        <v/>
      </c>
    </row>
    <row r="40" spans="2:14" ht="30" customHeight="1" x14ac:dyDescent="0.25">
      <c r="B40" s="30" t="str">
        <f>IF(pre_ge!B39="","",pre_ge!B39)</f>
        <v/>
      </c>
      <c r="C40" s="15" t="str">
        <f>IF(pre_ge!I39="","",pre_ge!I39)</f>
        <v/>
      </c>
      <c r="D40" s="69"/>
      <c r="E40" s="69"/>
      <c r="F40" s="69"/>
      <c r="G40" s="69"/>
      <c r="H40" s="69"/>
      <c r="I40" s="69"/>
      <c r="J40" s="69"/>
      <c r="K40" s="69"/>
      <c r="L40" s="69"/>
      <c r="M40" s="69"/>
      <c r="N40" s="15" t="str">
        <f t="shared" si="3"/>
        <v/>
      </c>
    </row>
    <row r="41" spans="2:14" ht="30" customHeight="1" x14ac:dyDescent="0.25">
      <c r="B41" s="30" t="str">
        <f>IF(pre_ge!B40="","",pre_ge!B40)</f>
        <v/>
      </c>
      <c r="C41" s="15" t="str">
        <f>IF(pre_ge!I40="","",pre_ge!I40)</f>
        <v/>
      </c>
      <c r="D41" s="69"/>
      <c r="E41" s="69"/>
      <c r="F41" s="69"/>
      <c r="G41" s="69"/>
      <c r="H41" s="69"/>
      <c r="I41" s="69"/>
      <c r="J41" s="69"/>
      <c r="K41" s="69"/>
      <c r="L41" s="69"/>
      <c r="M41" s="69"/>
      <c r="N41" s="15" t="str">
        <f t="shared" si="3"/>
        <v/>
      </c>
    </row>
    <row r="42" spans="2:14" ht="30" customHeight="1" x14ac:dyDescent="0.25">
      <c r="B42" s="30" t="str">
        <f>IF(pre_ge!B41="","",pre_ge!B41)</f>
        <v/>
      </c>
      <c r="C42" s="15" t="str">
        <f>IF(pre_ge!I41="","",pre_ge!I41)</f>
        <v/>
      </c>
      <c r="D42" s="69"/>
      <c r="E42" s="69"/>
      <c r="F42" s="69"/>
      <c r="G42" s="69"/>
      <c r="H42" s="69"/>
      <c r="I42" s="69"/>
      <c r="J42" s="69"/>
      <c r="K42" s="69"/>
      <c r="L42" s="69"/>
      <c r="M42" s="69"/>
      <c r="N42" s="15" t="str">
        <f t="shared" si="3"/>
        <v/>
      </c>
    </row>
    <row r="43" spans="2:14" ht="30" customHeight="1" x14ac:dyDescent="0.25">
      <c r="B43" s="30" t="str">
        <f>IF(pre_ge!B42="","",pre_ge!B42)</f>
        <v/>
      </c>
      <c r="C43" s="15" t="str">
        <f>IF(pre_ge!I42="","",pre_ge!I42)</f>
        <v/>
      </c>
      <c r="D43" s="69"/>
      <c r="E43" s="69"/>
      <c r="F43" s="69"/>
      <c r="G43" s="69"/>
      <c r="H43" s="69"/>
      <c r="I43" s="69"/>
      <c r="J43" s="69"/>
      <c r="K43" s="69"/>
      <c r="L43" s="69"/>
      <c r="M43" s="69"/>
      <c r="N43" s="15" t="str">
        <f t="shared" si="3"/>
        <v/>
      </c>
    </row>
    <row r="44" spans="2:14" ht="30" customHeight="1" x14ac:dyDescent="0.25">
      <c r="B44" s="30" t="str">
        <f>IF(pre_ge!B43="","",pre_ge!B43)</f>
        <v/>
      </c>
      <c r="C44" s="15" t="str">
        <f>IF(pre_ge!I43="","",pre_ge!I43)</f>
        <v/>
      </c>
      <c r="D44" s="69"/>
      <c r="E44" s="69"/>
      <c r="F44" s="69"/>
      <c r="G44" s="69"/>
      <c r="H44" s="69"/>
      <c r="I44" s="69"/>
      <c r="J44" s="69"/>
      <c r="K44" s="69"/>
      <c r="L44" s="69"/>
      <c r="M44" s="69"/>
      <c r="N44" s="15" t="str">
        <f t="shared" si="3"/>
        <v/>
      </c>
    </row>
    <row r="45" spans="2:14" ht="30" customHeight="1" x14ac:dyDescent="0.25">
      <c r="B45" s="30" t="str">
        <f>IF(pre_ge!B44="","",pre_ge!B44)</f>
        <v/>
      </c>
      <c r="C45" s="15" t="str">
        <f>IF(pre_ge!I44="","",pre_ge!I44)</f>
        <v/>
      </c>
      <c r="D45" s="69"/>
      <c r="E45" s="69"/>
      <c r="F45" s="69"/>
      <c r="G45" s="69"/>
      <c r="H45" s="69"/>
      <c r="I45" s="69"/>
      <c r="J45" s="69"/>
      <c r="K45" s="69"/>
      <c r="L45" s="69"/>
      <c r="M45" s="69"/>
      <c r="N45" s="15" t="str">
        <f t="shared" si="3"/>
        <v/>
      </c>
    </row>
    <row r="46" spans="2:14" ht="30" customHeight="1" x14ac:dyDescent="0.25">
      <c r="B46" s="30" t="str">
        <f>IF(pre_ge!B45="","",pre_ge!B45)</f>
        <v/>
      </c>
      <c r="C46" s="15" t="str">
        <f>IF(pre_ge!I45="","",pre_ge!I45)</f>
        <v/>
      </c>
      <c r="D46" s="69"/>
      <c r="E46" s="69"/>
      <c r="F46" s="69"/>
      <c r="G46" s="69"/>
      <c r="H46" s="69"/>
      <c r="I46" s="69"/>
      <c r="J46" s="69"/>
      <c r="K46" s="69"/>
      <c r="L46" s="69"/>
      <c r="M46" s="69"/>
      <c r="N46" s="15" t="str">
        <f t="shared" si="3"/>
        <v/>
      </c>
    </row>
    <row r="47" spans="2:14" ht="30" customHeight="1" x14ac:dyDescent="0.25">
      <c r="B47" s="30" t="str">
        <f>IF(pre_ge!B46="","",pre_ge!B46)</f>
        <v/>
      </c>
      <c r="C47" s="15" t="str">
        <f>IF(pre_ge!I46="","",pre_ge!I46)</f>
        <v/>
      </c>
      <c r="D47" s="69"/>
      <c r="E47" s="69"/>
      <c r="F47" s="69"/>
      <c r="G47" s="69"/>
      <c r="H47" s="69"/>
      <c r="I47" s="69"/>
      <c r="J47" s="69"/>
      <c r="K47" s="69"/>
      <c r="L47" s="69"/>
      <c r="M47" s="69"/>
      <c r="N47" s="15" t="str">
        <f t="shared" si="3"/>
        <v/>
      </c>
    </row>
    <row r="48" spans="2:14" ht="30" customHeight="1" x14ac:dyDescent="0.25">
      <c r="B48" s="30" t="str">
        <f>IF(pre_ge!B47="","",pre_ge!B47)</f>
        <v/>
      </c>
      <c r="C48" s="15" t="str">
        <f>IF(pre_ge!I47="","",pre_ge!I47)</f>
        <v/>
      </c>
      <c r="D48" s="69"/>
      <c r="E48" s="69"/>
      <c r="F48" s="69"/>
      <c r="G48" s="69"/>
      <c r="H48" s="69"/>
      <c r="I48" s="69"/>
      <c r="J48" s="69"/>
      <c r="K48" s="69"/>
      <c r="L48" s="69"/>
      <c r="M48" s="69"/>
      <c r="N48" s="15" t="str">
        <f t="shared" si="3"/>
        <v/>
      </c>
    </row>
    <row r="49" spans="2:14" ht="30" customHeight="1" x14ac:dyDescent="0.25">
      <c r="B49" s="30" t="str">
        <f>IF(pre_ge!B48="","",pre_ge!B48)</f>
        <v/>
      </c>
      <c r="C49" s="15" t="str">
        <f>IF(pre_ge!I48="","",pre_ge!I48)</f>
        <v/>
      </c>
      <c r="D49" s="69"/>
      <c r="E49" s="69"/>
      <c r="F49" s="69"/>
      <c r="G49" s="69"/>
      <c r="H49" s="69"/>
      <c r="I49" s="69"/>
      <c r="J49" s="69"/>
      <c r="K49" s="69"/>
      <c r="L49" s="69"/>
      <c r="M49" s="69"/>
      <c r="N49" s="15" t="str">
        <f t="shared" si="3"/>
        <v/>
      </c>
    </row>
    <row r="50" spans="2:14" ht="30" customHeight="1" x14ac:dyDescent="0.25">
      <c r="B50" s="30" t="str">
        <f>IF(pre_ge!B49="","",pre_ge!B49)</f>
        <v/>
      </c>
      <c r="C50" s="15" t="str">
        <f>IF(pre_ge!I49="","",pre_ge!I49)</f>
        <v/>
      </c>
      <c r="D50" s="69"/>
      <c r="E50" s="69"/>
      <c r="F50" s="69"/>
      <c r="G50" s="69"/>
      <c r="H50" s="69"/>
      <c r="I50" s="69"/>
      <c r="J50" s="69"/>
      <c r="K50" s="69"/>
      <c r="L50" s="69"/>
      <c r="M50" s="69"/>
      <c r="N50" s="15" t="str">
        <f t="shared" si="3"/>
        <v/>
      </c>
    </row>
    <row r="51" spans="2:14" ht="30" customHeight="1" x14ac:dyDescent="0.25">
      <c r="B51" s="30" t="str">
        <f>IF(pre_ge!B50="","",pre_ge!B50)</f>
        <v/>
      </c>
      <c r="C51" s="15" t="str">
        <f>IF(pre_ge!I50="","",pre_ge!I50)</f>
        <v/>
      </c>
      <c r="D51" s="69"/>
      <c r="E51" s="69"/>
      <c r="F51" s="69"/>
      <c r="G51" s="69"/>
      <c r="H51" s="69"/>
      <c r="I51" s="69"/>
      <c r="J51" s="69"/>
      <c r="K51" s="69"/>
      <c r="L51" s="69"/>
      <c r="M51" s="69"/>
      <c r="N51" s="15" t="str">
        <f t="shared" si="3"/>
        <v/>
      </c>
    </row>
    <row r="52" spans="2:14" ht="30" customHeight="1" x14ac:dyDescent="0.25">
      <c r="B52" s="30" t="str">
        <f>IF(pre_ge!B51="","",pre_ge!B51)</f>
        <v/>
      </c>
      <c r="C52" s="15" t="str">
        <f>IF(pre_ge!I51="","",pre_ge!I51)</f>
        <v/>
      </c>
      <c r="D52" s="69"/>
      <c r="E52" s="69"/>
      <c r="F52" s="69"/>
      <c r="G52" s="69"/>
      <c r="H52" s="69"/>
      <c r="I52" s="69"/>
      <c r="J52" s="69"/>
      <c r="K52" s="69"/>
      <c r="L52" s="69"/>
      <c r="M52" s="69"/>
      <c r="N52" s="15" t="str">
        <f t="shared" si="3"/>
        <v/>
      </c>
    </row>
    <row r="53" spans="2:14" ht="30" customHeight="1" x14ac:dyDescent="0.25">
      <c r="B53" s="30" t="str">
        <f>IF(pre_ge!B52="","",pre_ge!B52)</f>
        <v/>
      </c>
      <c r="C53" s="15" t="str">
        <f>IF(pre_ge!I52="","",pre_ge!I52)</f>
        <v/>
      </c>
      <c r="D53" s="69"/>
      <c r="E53" s="69"/>
      <c r="F53" s="69"/>
      <c r="G53" s="69"/>
      <c r="H53" s="69"/>
      <c r="I53" s="69"/>
      <c r="J53" s="69"/>
      <c r="K53" s="69"/>
      <c r="L53" s="69"/>
      <c r="M53" s="69"/>
      <c r="N53" s="15" t="str">
        <f t="shared" si="3"/>
        <v/>
      </c>
    </row>
    <row r="54" spans="2:14" ht="30" customHeight="1" x14ac:dyDescent="0.25">
      <c r="B54" s="30" t="str">
        <f>IF(pre_ge!B53="","",pre_ge!B53)</f>
        <v/>
      </c>
      <c r="C54" s="15" t="str">
        <f>IF(pre_ge!I53="","",pre_ge!I53)</f>
        <v/>
      </c>
      <c r="D54" s="69"/>
      <c r="E54" s="69"/>
      <c r="F54" s="69"/>
      <c r="G54" s="69"/>
      <c r="H54" s="69"/>
      <c r="I54" s="69"/>
      <c r="J54" s="69"/>
      <c r="K54" s="69"/>
      <c r="L54" s="69"/>
      <c r="M54" s="69"/>
      <c r="N54" s="15" t="str">
        <f t="shared" si="3"/>
        <v/>
      </c>
    </row>
    <row r="55" spans="2:14" ht="30" customHeight="1" x14ac:dyDescent="0.25">
      <c r="B55" s="30" t="str">
        <f>IF(pre_ge!B54="","",pre_ge!B54)</f>
        <v/>
      </c>
      <c r="C55" s="15" t="str">
        <f>IF(pre_ge!I54="","",pre_ge!I54)</f>
        <v/>
      </c>
      <c r="D55" s="69"/>
      <c r="E55" s="69"/>
      <c r="F55" s="69"/>
      <c r="G55" s="69"/>
      <c r="H55" s="69"/>
      <c r="I55" s="69"/>
      <c r="J55" s="69"/>
      <c r="K55" s="69"/>
      <c r="L55" s="69"/>
      <c r="M55" s="69"/>
      <c r="N55" s="15" t="str">
        <f t="shared" si="3"/>
        <v/>
      </c>
    </row>
    <row r="56" spans="2:14" ht="30" customHeight="1" x14ac:dyDescent="0.25">
      <c r="B56" s="30" t="str">
        <f>IF(pre_ge!B55="","",pre_ge!B55)</f>
        <v/>
      </c>
      <c r="C56" s="15" t="str">
        <f>IF(pre_ge!I55="","",pre_ge!I55)</f>
        <v/>
      </c>
      <c r="D56" s="69"/>
      <c r="E56" s="69"/>
      <c r="F56" s="69"/>
      <c r="G56" s="69"/>
      <c r="H56" s="69"/>
      <c r="I56" s="69"/>
      <c r="J56" s="69"/>
      <c r="K56" s="69"/>
      <c r="L56" s="69"/>
      <c r="M56" s="69"/>
      <c r="N56" s="15" t="str">
        <f t="shared" si="3"/>
        <v/>
      </c>
    </row>
    <row r="57" spans="2:14" ht="30" customHeight="1" x14ac:dyDescent="0.25">
      <c r="B57" s="30" t="str">
        <f>IF(pre_ge!B56="","",pre_ge!B56)</f>
        <v/>
      </c>
      <c r="C57" s="15" t="str">
        <f>IF(pre_ge!I56="","",pre_ge!I56)</f>
        <v/>
      </c>
      <c r="D57" s="69"/>
      <c r="E57" s="69"/>
      <c r="F57" s="69"/>
      <c r="G57" s="69"/>
      <c r="H57" s="69"/>
      <c r="I57" s="69"/>
      <c r="J57" s="69"/>
      <c r="K57" s="69"/>
      <c r="L57" s="69"/>
      <c r="M57" s="69"/>
      <c r="N57" s="15" t="str">
        <f t="shared" si="3"/>
        <v/>
      </c>
    </row>
    <row r="58" spans="2:14" ht="30" customHeight="1" x14ac:dyDescent="0.25">
      <c r="B58" s="30" t="str">
        <f>IF(pre_ge!B57="","",pre_ge!B57)</f>
        <v/>
      </c>
      <c r="C58" s="15" t="str">
        <f>IF(pre_ge!I57="","",pre_ge!I57)</f>
        <v/>
      </c>
      <c r="D58" s="69"/>
      <c r="E58" s="69"/>
      <c r="F58" s="69"/>
      <c r="G58" s="69"/>
      <c r="H58" s="69"/>
      <c r="I58" s="69"/>
      <c r="J58" s="69"/>
      <c r="K58" s="69"/>
      <c r="L58" s="69"/>
      <c r="M58" s="69"/>
      <c r="N58" s="15" t="str">
        <f t="shared" si="3"/>
        <v/>
      </c>
    </row>
    <row r="59" spans="2:14" ht="30" customHeight="1" x14ac:dyDescent="0.25">
      <c r="B59" s="30" t="str">
        <f>IF(pre_ge!B58="","",pre_ge!B58)</f>
        <v/>
      </c>
      <c r="C59" s="15" t="str">
        <f>IF(pre_ge!I58="","",pre_ge!I58)</f>
        <v/>
      </c>
      <c r="D59" s="69"/>
      <c r="E59" s="69"/>
      <c r="F59" s="69"/>
      <c r="G59" s="69"/>
      <c r="H59" s="69"/>
      <c r="I59" s="69"/>
      <c r="J59" s="69"/>
      <c r="K59" s="69"/>
      <c r="L59" s="69"/>
      <c r="M59" s="69"/>
      <c r="N59" s="15" t="str">
        <f t="shared" si="3"/>
        <v/>
      </c>
    </row>
    <row r="60" spans="2:14" ht="30" customHeight="1" x14ac:dyDescent="0.25">
      <c r="B60" s="30" t="str">
        <f>IF(pre_ge!B59="","",pre_ge!B59)</f>
        <v/>
      </c>
      <c r="C60" s="15" t="str">
        <f>IF(pre_ge!I59="","",pre_ge!I59)</f>
        <v/>
      </c>
      <c r="D60" s="69"/>
      <c r="E60" s="69"/>
      <c r="F60" s="69"/>
      <c r="G60" s="69"/>
      <c r="H60" s="69"/>
      <c r="I60" s="69"/>
      <c r="J60" s="69"/>
      <c r="K60" s="69"/>
      <c r="L60" s="69"/>
      <c r="M60" s="69"/>
      <c r="N60" s="15" t="str">
        <f t="shared" si="3"/>
        <v/>
      </c>
    </row>
    <row r="61" spans="2:14" ht="30" customHeight="1" x14ac:dyDescent="0.25">
      <c r="B61" s="30" t="str">
        <f>IF(pre_ge!B60="","",pre_ge!B60)</f>
        <v/>
      </c>
      <c r="C61" s="15" t="str">
        <f>IF(pre_ge!I60="","",pre_ge!I60)</f>
        <v/>
      </c>
      <c r="D61" s="69"/>
      <c r="E61" s="69"/>
      <c r="F61" s="69"/>
      <c r="G61" s="69"/>
      <c r="H61" s="69"/>
      <c r="I61" s="69"/>
      <c r="J61" s="69"/>
      <c r="K61" s="69"/>
      <c r="L61" s="69"/>
      <c r="M61" s="69"/>
      <c r="N61" s="15" t="str">
        <f t="shared" si="3"/>
        <v/>
      </c>
    </row>
    <row r="62" spans="2:14" ht="30" customHeight="1" x14ac:dyDescent="0.25">
      <c r="B62" s="30" t="str">
        <f>IF(pre_ge!B61="","",pre_ge!B61)</f>
        <v/>
      </c>
      <c r="C62" s="15" t="str">
        <f>IF(pre_ge!I61="","",pre_ge!I61)</f>
        <v/>
      </c>
      <c r="D62" s="69"/>
      <c r="E62" s="69"/>
      <c r="F62" s="69"/>
      <c r="G62" s="69"/>
      <c r="H62" s="69"/>
      <c r="I62" s="69"/>
      <c r="J62" s="69"/>
      <c r="K62" s="69"/>
      <c r="L62" s="69"/>
      <c r="M62" s="69"/>
      <c r="N62" s="15" t="str">
        <f t="shared" si="3"/>
        <v/>
      </c>
    </row>
    <row r="63" spans="2:14" ht="30" customHeight="1" x14ac:dyDescent="0.25">
      <c r="B63" s="30" t="str">
        <f>IF(pre_ge!B62="","",pre_ge!B62)</f>
        <v/>
      </c>
      <c r="C63" s="15" t="str">
        <f>IF(pre_ge!I62="","",pre_ge!I62)</f>
        <v/>
      </c>
      <c r="D63" s="69"/>
      <c r="E63" s="69"/>
      <c r="F63" s="69"/>
      <c r="G63" s="69"/>
      <c r="H63" s="69"/>
      <c r="I63" s="69"/>
      <c r="J63" s="69"/>
      <c r="K63" s="69"/>
      <c r="L63" s="69"/>
      <c r="M63" s="69"/>
      <c r="N63" s="15" t="str">
        <f t="shared" si="3"/>
        <v/>
      </c>
    </row>
    <row r="64" spans="2:14" ht="30" customHeight="1" x14ac:dyDescent="0.25">
      <c r="B64" s="30" t="str">
        <f>IF(pre_ge!B63="","",pre_ge!B63)</f>
        <v/>
      </c>
      <c r="C64" s="15" t="str">
        <f>IF(pre_ge!I63="","",pre_ge!I63)</f>
        <v/>
      </c>
      <c r="D64" s="69"/>
      <c r="E64" s="69"/>
      <c r="F64" s="69"/>
      <c r="G64" s="69"/>
      <c r="H64" s="69"/>
      <c r="I64" s="69"/>
      <c r="J64" s="69"/>
      <c r="K64" s="69"/>
      <c r="L64" s="69"/>
      <c r="M64" s="69"/>
      <c r="N64" s="15" t="str">
        <f t="shared" si="3"/>
        <v/>
      </c>
    </row>
    <row r="65" spans="2:14" ht="30" customHeight="1" x14ac:dyDescent="0.25">
      <c r="B65" s="30" t="str">
        <f>IF(pre_ge!B64="","",pre_ge!B64)</f>
        <v/>
      </c>
      <c r="C65" s="15" t="str">
        <f>IF(pre_ge!I64="","",pre_ge!I64)</f>
        <v/>
      </c>
      <c r="D65" s="69"/>
      <c r="E65" s="69"/>
      <c r="F65" s="69"/>
      <c r="G65" s="69"/>
      <c r="H65" s="69"/>
      <c r="I65" s="69"/>
      <c r="J65" s="69"/>
      <c r="K65" s="69"/>
      <c r="L65" s="69"/>
      <c r="M65" s="69"/>
      <c r="N65" s="15" t="str">
        <f t="shared" si="3"/>
        <v/>
      </c>
    </row>
    <row r="66" spans="2:14" ht="30" customHeight="1" x14ac:dyDescent="0.25">
      <c r="B66" s="30" t="str">
        <f>IF(pre_ge!B65="","",pre_ge!B65)</f>
        <v/>
      </c>
      <c r="C66" s="15" t="str">
        <f>IF(pre_ge!I65="","",pre_ge!I65)</f>
        <v/>
      </c>
      <c r="D66" s="69"/>
      <c r="E66" s="69"/>
      <c r="F66" s="69"/>
      <c r="G66" s="69"/>
      <c r="H66" s="69"/>
      <c r="I66" s="69"/>
      <c r="J66" s="69"/>
      <c r="K66" s="69"/>
      <c r="L66" s="69"/>
      <c r="M66" s="69"/>
      <c r="N66" s="15" t="str">
        <f t="shared" si="3"/>
        <v/>
      </c>
    </row>
    <row r="67" spans="2:14" ht="30" customHeight="1" x14ac:dyDescent="0.25">
      <c r="B67" s="30" t="str">
        <f>IF(pre_ge!B66="","",pre_ge!B66)</f>
        <v/>
      </c>
      <c r="C67" s="15" t="str">
        <f>IF(pre_ge!I66="","",pre_ge!I66)</f>
        <v/>
      </c>
      <c r="D67" s="69"/>
      <c r="E67" s="69"/>
      <c r="F67" s="69"/>
      <c r="G67" s="69"/>
      <c r="H67" s="69"/>
      <c r="I67" s="69"/>
      <c r="J67" s="69"/>
      <c r="K67" s="69"/>
      <c r="L67" s="69"/>
      <c r="M67" s="69"/>
      <c r="N67" s="15" t="str">
        <f t="shared" si="3"/>
        <v/>
      </c>
    </row>
    <row r="68" spans="2:14" ht="30" customHeight="1" x14ac:dyDescent="0.25">
      <c r="B68" s="30" t="str">
        <f>IF(pre_ge!B67="","",pre_ge!B67)</f>
        <v/>
      </c>
      <c r="C68" s="15" t="str">
        <f>IF(pre_ge!I67="","",pre_ge!I67)</f>
        <v/>
      </c>
      <c r="D68" s="69"/>
      <c r="E68" s="69"/>
      <c r="F68" s="69"/>
      <c r="G68" s="69"/>
      <c r="H68" s="69"/>
      <c r="I68" s="69"/>
      <c r="J68" s="69"/>
      <c r="K68" s="69"/>
      <c r="L68" s="69"/>
      <c r="M68" s="69"/>
      <c r="N68" s="15" t="str">
        <f t="shared" si="3"/>
        <v/>
      </c>
    </row>
    <row r="69" spans="2:14" ht="30" customHeight="1" x14ac:dyDescent="0.25">
      <c r="B69" s="30" t="str">
        <f>IF(pre_ge!B68="","",pre_ge!B68)</f>
        <v/>
      </c>
      <c r="C69" s="15" t="str">
        <f>IF(pre_ge!I68="","",pre_ge!I68)</f>
        <v/>
      </c>
      <c r="D69" s="69"/>
      <c r="E69" s="69"/>
      <c r="F69" s="69"/>
      <c r="G69" s="69"/>
      <c r="H69" s="69"/>
      <c r="I69" s="69"/>
      <c r="J69" s="69"/>
      <c r="K69" s="69"/>
      <c r="L69" s="69"/>
      <c r="M69" s="69"/>
      <c r="N69" s="15" t="str">
        <f t="shared" si="3"/>
        <v/>
      </c>
    </row>
    <row r="70" spans="2:14" ht="30" customHeight="1" x14ac:dyDescent="0.25">
      <c r="B70" s="30" t="str">
        <f>IF(pre_ge!B69="","",pre_ge!B69)</f>
        <v/>
      </c>
      <c r="C70" s="15" t="str">
        <f>IF(pre_ge!I69="","",pre_ge!I69)</f>
        <v/>
      </c>
      <c r="D70" s="69"/>
      <c r="E70" s="69"/>
      <c r="F70" s="69"/>
      <c r="G70" s="69"/>
      <c r="H70" s="69"/>
      <c r="I70" s="69"/>
      <c r="J70" s="69"/>
      <c r="K70" s="69"/>
      <c r="L70" s="69"/>
      <c r="M70" s="69"/>
      <c r="N70" s="15" t="str">
        <f t="shared" si="3"/>
        <v/>
      </c>
    </row>
    <row r="71" spans="2:14" ht="30" customHeight="1" x14ac:dyDescent="0.25">
      <c r="B71" s="30" t="str">
        <f>IF(pre_ge!B70="","",pre_ge!B70)</f>
        <v/>
      </c>
      <c r="C71" s="15" t="str">
        <f>IF(pre_ge!I70="","",pre_ge!I70)</f>
        <v/>
      </c>
      <c r="D71" s="69"/>
      <c r="E71" s="69"/>
      <c r="F71" s="69"/>
      <c r="G71" s="69"/>
      <c r="H71" s="69"/>
      <c r="I71" s="69"/>
      <c r="J71" s="69"/>
      <c r="K71" s="69"/>
      <c r="L71" s="69"/>
      <c r="M71" s="69"/>
      <c r="N71" s="15" t="str">
        <f t="shared" si="3"/>
        <v/>
      </c>
    </row>
    <row r="72" spans="2:14" ht="30" customHeight="1" x14ac:dyDescent="0.25">
      <c r="B72" s="30" t="str">
        <f>IF(pre_ge!B71="","",pre_ge!B71)</f>
        <v/>
      </c>
      <c r="C72" s="15" t="str">
        <f>IF(pre_ge!I71="","",pre_ge!I71)</f>
        <v/>
      </c>
      <c r="D72" s="69"/>
      <c r="E72" s="69"/>
      <c r="F72" s="69"/>
      <c r="G72" s="69"/>
      <c r="H72" s="69"/>
      <c r="I72" s="69"/>
      <c r="J72" s="69"/>
      <c r="K72" s="69"/>
      <c r="L72" s="69"/>
      <c r="M72" s="69"/>
      <c r="N72" s="15" t="str">
        <f t="shared" si="3"/>
        <v/>
      </c>
    </row>
    <row r="73" spans="2:14" ht="30" customHeight="1" x14ac:dyDescent="0.25">
      <c r="B73" s="30" t="str">
        <f>IF(pre_ge!B72="","",pre_ge!B72)</f>
        <v/>
      </c>
      <c r="C73" s="15" t="str">
        <f>IF(pre_ge!I72="","",pre_ge!I72)</f>
        <v/>
      </c>
      <c r="D73" s="69"/>
      <c r="E73" s="69"/>
      <c r="F73" s="69"/>
      <c r="G73" s="69"/>
      <c r="H73" s="69"/>
      <c r="I73" s="69"/>
      <c r="J73" s="69"/>
      <c r="K73" s="69"/>
      <c r="L73" s="69"/>
      <c r="M73" s="69"/>
      <c r="N73" s="15" t="str">
        <f t="shared" si="3"/>
        <v/>
      </c>
    </row>
    <row r="74" spans="2:14" ht="30" customHeight="1" x14ac:dyDescent="0.25">
      <c r="B74" s="30" t="str">
        <f>IF(pre_ge!B73="","",pre_ge!B73)</f>
        <v/>
      </c>
      <c r="C74" s="15" t="str">
        <f>IF(pre_ge!I73="","",pre_ge!I73)</f>
        <v/>
      </c>
      <c r="D74" s="69"/>
      <c r="E74" s="69"/>
      <c r="F74" s="69"/>
      <c r="G74" s="69"/>
      <c r="H74" s="69"/>
      <c r="I74" s="69"/>
      <c r="J74" s="69"/>
      <c r="K74" s="69"/>
      <c r="L74" s="69"/>
      <c r="M74" s="69"/>
      <c r="N74" s="15" t="str">
        <f t="shared" si="3"/>
        <v/>
      </c>
    </row>
    <row r="75" spans="2:14" ht="30" customHeight="1" x14ac:dyDescent="0.25">
      <c r="B75" s="30" t="str">
        <f>IF(pre_ge!B74="","",pre_ge!B74)</f>
        <v/>
      </c>
      <c r="C75" s="15" t="str">
        <f>IF(pre_ge!I74="","",pre_ge!I74)</f>
        <v/>
      </c>
      <c r="D75" s="69"/>
      <c r="E75" s="69"/>
      <c r="F75" s="69"/>
      <c r="G75" s="69"/>
      <c r="H75" s="69"/>
      <c r="I75" s="69"/>
      <c r="J75" s="69"/>
      <c r="K75" s="69"/>
      <c r="L75" s="69"/>
      <c r="M75" s="69"/>
      <c r="N75" s="15" t="str">
        <f t="shared" ref="N75:N138" si="4">IFERROR(AVERAGE(D75:M75),"")</f>
        <v/>
      </c>
    </row>
    <row r="76" spans="2:14" ht="30" customHeight="1" x14ac:dyDescent="0.25">
      <c r="B76" s="30" t="str">
        <f>IF(pre_ge!B75="","",pre_ge!B75)</f>
        <v/>
      </c>
      <c r="C76" s="15" t="str">
        <f>IF(pre_ge!I75="","",pre_ge!I75)</f>
        <v/>
      </c>
      <c r="D76" s="69"/>
      <c r="E76" s="69"/>
      <c r="F76" s="69"/>
      <c r="G76" s="69"/>
      <c r="H76" s="69"/>
      <c r="I76" s="69"/>
      <c r="J76" s="69"/>
      <c r="K76" s="69"/>
      <c r="L76" s="69"/>
      <c r="M76" s="69"/>
      <c r="N76" s="15" t="str">
        <f t="shared" si="4"/>
        <v/>
      </c>
    </row>
    <row r="77" spans="2:14" ht="30" customHeight="1" x14ac:dyDescent="0.25">
      <c r="B77" s="30" t="str">
        <f>IF(pre_ge!B76="","",pre_ge!B76)</f>
        <v/>
      </c>
      <c r="C77" s="15" t="str">
        <f>IF(pre_ge!I76="","",pre_ge!I76)</f>
        <v/>
      </c>
      <c r="D77" s="69"/>
      <c r="E77" s="69"/>
      <c r="F77" s="69"/>
      <c r="G77" s="69"/>
      <c r="H77" s="69"/>
      <c r="I77" s="69"/>
      <c r="J77" s="69"/>
      <c r="K77" s="69"/>
      <c r="L77" s="69"/>
      <c r="M77" s="69"/>
      <c r="N77" s="15" t="str">
        <f t="shared" si="4"/>
        <v/>
      </c>
    </row>
    <row r="78" spans="2:14" ht="30" customHeight="1" x14ac:dyDescent="0.25">
      <c r="B78" s="30" t="str">
        <f>IF(pre_ge!B77="","",pre_ge!B77)</f>
        <v/>
      </c>
      <c r="C78" s="15" t="str">
        <f>IF(pre_ge!I77="","",pre_ge!I77)</f>
        <v/>
      </c>
      <c r="D78" s="69"/>
      <c r="E78" s="69"/>
      <c r="F78" s="69"/>
      <c r="G78" s="69"/>
      <c r="H78" s="69"/>
      <c r="I78" s="69"/>
      <c r="J78" s="69"/>
      <c r="K78" s="69"/>
      <c r="L78" s="69"/>
      <c r="M78" s="69"/>
      <c r="N78" s="15" t="str">
        <f t="shared" si="4"/>
        <v/>
      </c>
    </row>
    <row r="79" spans="2:14" ht="30" customHeight="1" x14ac:dyDescent="0.25">
      <c r="B79" s="30" t="str">
        <f>IF(pre_ge!B78="","",pre_ge!B78)</f>
        <v/>
      </c>
      <c r="C79" s="15" t="str">
        <f>IF(pre_ge!I78="","",pre_ge!I78)</f>
        <v/>
      </c>
      <c r="D79" s="69"/>
      <c r="E79" s="69"/>
      <c r="F79" s="69"/>
      <c r="G79" s="69"/>
      <c r="H79" s="69"/>
      <c r="I79" s="69"/>
      <c r="J79" s="69"/>
      <c r="K79" s="69"/>
      <c r="L79" s="69"/>
      <c r="M79" s="69"/>
      <c r="N79" s="15" t="str">
        <f t="shared" si="4"/>
        <v/>
      </c>
    </row>
    <row r="80" spans="2:14" ht="30" customHeight="1" x14ac:dyDescent="0.25">
      <c r="B80" s="30" t="str">
        <f>IF(pre_ge!B79="","",pre_ge!B79)</f>
        <v/>
      </c>
      <c r="C80" s="15" t="str">
        <f>IF(pre_ge!I79="","",pre_ge!I79)</f>
        <v/>
      </c>
      <c r="D80" s="69"/>
      <c r="E80" s="69"/>
      <c r="F80" s="69"/>
      <c r="G80" s="69"/>
      <c r="H80" s="69"/>
      <c r="I80" s="69"/>
      <c r="J80" s="69"/>
      <c r="K80" s="69"/>
      <c r="L80" s="69"/>
      <c r="M80" s="69"/>
      <c r="N80" s="15" t="str">
        <f t="shared" si="4"/>
        <v/>
      </c>
    </row>
    <row r="81" spans="2:14" ht="30" customHeight="1" x14ac:dyDescent="0.25">
      <c r="B81" s="30" t="str">
        <f>IF(pre_ge!B80="","",pre_ge!B80)</f>
        <v/>
      </c>
      <c r="C81" s="15" t="str">
        <f>IF(pre_ge!I80="","",pre_ge!I80)</f>
        <v/>
      </c>
      <c r="D81" s="69"/>
      <c r="E81" s="69"/>
      <c r="F81" s="69"/>
      <c r="G81" s="69"/>
      <c r="H81" s="69"/>
      <c r="I81" s="69"/>
      <c r="J81" s="69"/>
      <c r="K81" s="69"/>
      <c r="L81" s="69"/>
      <c r="M81" s="69"/>
      <c r="N81" s="15" t="str">
        <f t="shared" si="4"/>
        <v/>
      </c>
    </row>
    <row r="82" spans="2:14" ht="30" customHeight="1" x14ac:dyDescent="0.25">
      <c r="B82" s="30" t="str">
        <f>IF(pre_ge!B81="","",pre_ge!B81)</f>
        <v/>
      </c>
      <c r="C82" s="15" t="str">
        <f>IF(pre_ge!I81="","",pre_ge!I81)</f>
        <v/>
      </c>
      <c r="D82" s="69"/>
      <c r="E82" s="69"/>
      <c r="F82" s="69"/>
      <c r="G82" s="69"/>
      <c r="H82" s="69"/>
      <c r="I82" s="69"/>
      <c r="J82" s="69"/>
      <c r="K82" s="69"/>
      <c r="L82" s="69"/>
      <c r="M82" s="69"/>
      <c r="N82" s="15" t="str">
        <f t="shared" si="4"/>
        <v/>
      </c>
    </row>
    <row r="83" spans="2:14" ht="30" customHeight="1" x14ac:dyDescent="0.25">
      <c r="B83" s="30" t="str">
        <f>IF(pre_ge!B82="","",pre_ge!B82)</f>
        <v/>
      </c>
      <c r="C83" s="15" t="str">
        <f>IF(pre_ge!I82="","",pre_ge!I82)</f>
        <v/>
      </c>
      <c r="D83" s="69"/>
      <c r="E83" s="69"/>
      <c r="F83" s="69"/>
      <c r="G83" s="69"/>
      <c r="H83" s="69"/>
      <c r="I83" s="69"/>
      <c r="J83" s="69"/>
      <c r="K83" s="69"/>
      <c r="L83" s="69"/>
      <c r="M83" s="69"/>
      <c r="N83" s="15" t="str">
        <f t="shared" si="4"/>
        <v/>
      </c>
    </row>
    <row r="84" spans="2:14" ht="30" customHeight="1" x14ac:dyDescent="0.25">
      <c r="B84" s="30" t="str">
        <f>IF(pre_ge!B83="","",pre_ge!B83)</f>
        <v/>
      </c>
      <c r="C84" s="15" t="str">
        <f>IF(pre_ge!I83="","",pre_ge!I83)</f>
        <v/>
      </c>
      <c r="D84" s="69"/>
      <c r="E84" s="69"/>
      <c r="F84" s="69"/>
      <c r="G84" s="69"/>
      <c r="H84" s="69"/>
      <c r="I84" s="69"/>
      <c r="J84" s="69"/>
      <c r="K84" s="69"/>
      <c r="L84" s="69"/>
      <c r="M84" s="69"/>
      <c r="N84" s="15" t="str">
        <f t="shared" si="4"/>
        <v/>
      </c>
    </row>
    <row r="85" spans="2:14" ht="30" customHeight="1" x14ac:dyDescent="0.25">
      <c r="B85" s="30" t="str">
        <f>IF(pre_ge!B84="","",pre_ge!B84)</f>
        <v/>
      </c>
      <c r="C85" s="15" t="str">
        <f>IF(pre_ge!I84="","",pre_ge!I84)</f>
        <v/>
      </c>
      <c r="D85" s="69"/>
      <c r="E85" s="69"/>
      <c r="F85" s="69"/>
      <c r="G85" s="69"/>
      <c r="H85" s="69"/>
      <c r="I85" s="69"/>
      <c r="J85" s="69"/>
      <c r="K85" s="69"/>
      <c r="L85" s="69"/>
      <c r="M85" s="69"/>
      <c r="N85" s="15" t="str">
        <f t="shared" si="4"/>
        <v/>
      </c>
    </row>
    <row r="86" spans="2:14" ht="30" customHeight="1" x14ac:dyDescent="0.25">
      <c r="B86" s="30" t="str">
        <f>IF(pre_ge!B85="","",pre_ge!B85)</f>
        <v/>
      </c>
      <c r="C86" s="15" t="str">
        <f>IF(pre_ge!I85="","",pre_ge!I85)</f>
        <v/>
      </c>
      <c r="D86" s="69"/>
      <c r="E86" s="69"/>
      <c r="F86" s="69"/>
      <c r="G86" s="69"/>
      <c r="H86" s="69"/>
      <c r="I86" s="69"/>
      <c r="J86" s="69"/>
      <c r="K86" s="69"/>
      <c r="L86" s="69"/>
      <c r="M86" s="69"/>
      <c r="N86" s="15" t="str">
        <f t="shared" si="4"/>
        <v/>
      </c>
    </row>
    <row r="87" spans="2:14" ht="30" customHeight="1" x14ac:dyDescent="0.25">
      <c r="B87" s="30" t="str">
        <f>IF(pre_ge!B86="","",pre_ge!B86)</f>
        <v/>
      </c>
      <c r="C87" s="15" t="str">
        <f>IF(pre_ge!I86="","",pre_ge!I86)</f>
        <v/>
      </c>
      <c r="D87" s="69"/>
      <c r="E87" s="69"/>
      <c r="F87" s="69"/>
      <c r="G87" s="69"/>
      <c r="H87" s="69"/>
      <c r="I87" s="69"/>
      <c r="J87" s="69"/>
      <c r="K87" s="69"/>
      <c r="L87" s="69"/>
      <c r="M87" s="69"/>
      <c r="N87" s="15" t="str">
        <f t="shared" si="4"/>
        <v/>
      </c>
    </row>
    <row r="88" spans="2:14" ht="30" customHeight="1" x14ac:dyDescent="0.25">
      <c r="B88" s="30" t="str">
        <f>IF(pre_ge!B87="","",pre_ge!B87)</f>
        <v/>
      </c>
      <c r="C88" s="15" t="str">
        <f>IF(pre_ge!I87="","",pre_ge!I87)</f>
        <v/>
      </c>
      <c r="D88" s="69"/>
      <c r="E88" s="69"/>
      <c r="F88" s="69"/>
      <c r="G88" s="69"/>
      <c r="H88" s="69"/>
      <c r="I88" s="69"/>
      <c r="J88" s="69"/>
      <c r="K88" s="69"/>
      <c r="L88" s="69"/>
      <c r="M88" s="69"/>
      <c r="N88" s="15" t="str">
        <f t="shared" si="4"/>
        <v/>
      </c>
    </row>
    <row r="89" spans="2:14" ht="30" customHeight="1" x14ac:dyDescent="0.25">
      <c r="B89" s="30" t="str">
        <f>IF(pre_ge!B88="","",pre_ge!B88)</f>
        <v/>
      </c>
      <c r="C89" s="15" t="str">
        <f>IF(pre_ge!I88="","",pre_ge!I88)</f>
        <v/>
      </c>
      <c r="D89" s="69"/>
      <c r="E89" s="69"/>
      <c r="F89" s="69"/>
      <c r="G89" s="69"/>
      <c r="H89" s="69"/>
      <c r="I89" s="69"/>
      <c r="J89" s="69"/>
      <c r="K89" s="69"/>
      <c r="L89" s="69"/>
      <c r="M89" s="69"/>
      <c r="N89" s="15" t="str">
        <f t="shared" si="4"/>
        <v/>
      </c>
    </row>
    <row r="90" spans="2:14" ht="30" customHeight="1" x14ac:dyDescent="0.25">
      <c r="B90" s="30" t="str">
        <f>IF(pre_ge!B89="","",pre_ge!B89)</f>
        <v/>
      </c>
      <c r="C90" s="15" t="str">
        <f>IF(pre_ge!I89="","",pre_ge!I89)</f>
        <v/>
      </c>
      <c r="D90" s="69"/>
      <c r="E90" s="69"/>
      <c r="F90" s="69"/>
      <c r="G90" s="69"/>
      <c r="H90" s="69"/>
      <c r="I90" s="69"/>
      <c r="J90" s="69"/>
      <c r="K90" s="69"/>
      <c r="L90" s="69"/>
      <c r="M90" s="69"/>
      <c r="N90" s="15" t="str">
        <f t="shared" si="4"/>
        <v/>
      </c>
    </row>
    <row r="91" spans="2:14" ht="30" customHeight="1" x14ac:dyDescent="0.25">
      <c r="B91" s="30" t="str">
        <f>IF(pre_ge!B90="","",pre_ge!B90)</f>
        <v/>
      </c>
      <c r="C91" s="15" t="str">
        <f>IF(pre_ge!I90="","",pre_ge!I90)</f>
        <v/>
      </c>
      <c r="D91" s="69"/>
      <c r="E91" s="69"/>
      <c r="F91" s="69"/>
      <c r="G91" s="69"/>
      <c r="H91" s="69"/>
      <c r="I91" s="69"/>
      <c r="J91" s="69"/>
      <c r="K91" s="69"/>
      <c r="L91" s="69"/>
      <c r="M91" s="69"/>
      <c r="N91" s="15" t="str">
        <f t="shared" si="4"/>
        <v/>
      </c>
    </row>
    <row r="92" spans="2:14" ht="30" customHeight="1" x14ac:dyDescent="0.25">
      <c r="B92" s="30" t="str">
        <f>IF(pre_ge!B91="","",pre_ge!B91)</f>
        <v/>
      </c>
      <c r="C92" s="15" t="str">
        <f>IF(pre_ge!I91="","",pre_ge!I91)</f>
        <v/>
      </c>
      <c r="D92" s="69"/>
      <c r="E92" s="69"/>
      <c r="F92" s="69"/>
      <c r="G92" s="69"/>
      <c r="H92" s="69"/>
      <c r="I92" s="69"/>
      <c r="J92" s="69"/>
      <c r="K92" s="69"/>
      <c r="L92" s="69"/>
      <c r="M92" s="69"/>
      <c r="N92" s="15" t="str">
        <f t="shared" si="4"/>
        <v/>
      </c>
    </row>
    <row r="93" spans="2:14" ht="30" customHeight="1" x14ac:dyDescent="0.25">
      <c r="B93" s="30" t="str">
        <f>IF(pre_ge!B92="","",pre_ge!B92)</f>
        <v/>
      </c>
      <c r="C93" s="15" t="str">
        <f>IF(pre_ge!I92="","",pre_ge!I92)</f>
        <v/>
      </c>
      <c r="D93" s="69"/>
      <c r="E93" s="69"/>
      <c r="F93" s="69"/>
      <c r="G93" s="69"/>
      <c r="H93" s="69"/>
      <c r="I93" s="69"/>
      <c r="J93" s="69"/>
      <c r="K93" s="69"/>
      <c r="L93" s="69"/>
      <c r="M93" s="69"/>
      <c r="N93" s="15" t="str">
        <f t="shared" si="4"/>
        <v/>
      </c>
    </row>
    <row r="94" spans="2:14" ht="30" customHeight="1" x14ac:dyDescent="0.25">
      <c r="B94" s="30" t="str">
        <f>IF(pre_ge!B93="","",pre_ge!B93)</f>
        <v/>
      </c>
      <c r="C94" s="15" t="str">
        <f>IF(pre_ge!I93="","",pre_ge!I93)</f>
        <v/>
      </c>
      <c r="D94" s="69"/>
      <c r="E94" s="69"/>
      <c r="F94" s="69"/>
      <c r="G94" s="69"/>
      <c r="H94" s="69"/>
      <c r="I94" s="69"/>
      <c r="J94" s="69"/>
      <c r="K94" s="69"/>
      <c r="L94" s="69"/>
      <c r="M94" s="69"/>
      <c r="N94" s="15" t="str">
        <f t="shared" si="4"/>
        <v/>
      </c>
    </row>
    <row r="95" spans="2:14" ht="30" customHeight="1" x14ac:dyDescent="0.25">
      <c r="B95" s="30" t="str">
        <f>IF(pre_ge!B94="","",pre_ge!B94)</f>
        <v/>
      </c>
      <c r="C95" s="15" t="str">
        <f>IF(pre_ge!I94="","",pre_ge!I94)</f>
        <v/>
      </c>
      <c r="D95" s="69"/>
      <c r="E95" s="69"/>
      <c r="F95" s="69"/>
      <c r="G95" s="69"/>
      <c r="H95" s="69"/>
      <c r="I95" s="69"/>
      <c r="J95" s="69"/>
      <c r="K95" s="69"/>
      <c r="L95" s="69"/>
      <c r="M95" s="69"/>
      <c r="N95" s="15" t="str">
        <f t="shared" si="4"/>
        <v/>
      </c>
    </row>
    <row r="96" spans="2:14" ht="30" customHeight="1" x14ac:dyDescent="0.25">
      <c r="B96" s="30" t="str">
        <f>IF(pre_ge!B95="","",pre_ge!B95)</f>
        <v/>
      </c>
      <c r="C96" s="15" t="str">
        <f>IF(pre_ge!I95="","",pre_ge!I95)</f>
        <v/>
      </c>
      <c r="D96" s="69"/>
      <c r="E96" s="69"/>
      <c r="F96" s="69"/>
      <c r="G96" s="69"/>
      <c r="H96" s="69"/>
      <c r="I96" s="69"/>
      <c r="J96" s="69"/>
      <c r="K96" s="69"/>
      <c r="L96" s="69"/>
      <c r="M96" s="69"/>
      <c r="N96" s="15" t="str">
        <f t="shared" si="4"/>
        <v/>
      </c>
    </row>
    <row r="97" spans="2:14" ht="30" customHeight="1" x14ac:dyDescent="0.25">
      <c r="B97" s="30" t="str">
        <f>IF(pre_ge!B96="","",pre_ge!B96)</f>
        <v/>
      </c>
      <c r="C97" s="15" t="str">
        <f>IF(pre_ge!I96="","",pre_ge!I96)</f>
        <v/>
      </c>
      <c r="D97" s="69"/>
      <c r="E97" s="69"/>
      <c r="F97" s="69"/>
      <c r="G97" s="69"/>
      <c r="H97" s="69"/>
      <c r="I97" s="69"/>
      <c r="J97" s="69"/>
      <c r="K97" s="69"/>
      <c r="L97" s="69"/>
      <c r="M97" s="69"/>
      <c r="N97" s="15" t="str">
        <f t="shared" si="4"/>
        <v/>
      </c>
    </row>
    <row r="98" spans="2:14" ht="30" customHeight="1" x14ac:dyDescent="0.25">
      <c r="B98" s="30" t="str">
        <f>IF(pre_ge!B97="","",pre_ge!B97)</f>
        <v/>
      </c>
      <c r="C98" s="15" t="str">
        <f>IF(pre_ge!I97="","",pre_ge!I97)</f>
        <v/>
      </c>
      <c r="D98" s="69"/>
      <c r="E98" s="69"/>
      <c r="F98" s="69"/>
      <c r="G98" s="69"/>
      <c r="H98" s="69"/>
      <c r="I98" s="69"/>
      <c r="J98" s="69"/>
      <c r="K98" s="69"/>
      <c r="L98" s="69"/>
      <c r="M98" s="69"/>
      <c r="N98" s="15" t="str">
        <f t="shared" si="4"/>
        <v/>
      </c>
    </row>
    <row r="99" spans="2:14" ht="30" customHeight="1" x14ac:dyDescent="0.25">
      <c r="B99" s="30" t="str">
        <f>IF(pre_ge!B98="","",pre_ge!B98)</f>
        <v/>
      </c>
      <c r="C99" s="15" t="str">
        <f>IF(pre_ge!I98="","",pre_ge!I98)</f>
        <v/>
      </c>
      <c r="D99" s="69"/>
      <c r="E99" s="69"/>
      <c r="F99" s="69"/>
      <c r="G99" s="69"/>
      <c r="H99" s="69"/>
      <c r="I99" s="69"/>
      <c r="J99" s="69"/>
      <c r="K99" s="69"/>
      <c r="L99" s="69"/>
      <c r="M99" s="69"/>
      <c r="N99" s="15" t="str">
        <f t="shared" si="4"/>
        <v/>
      </c>
    </row>
    <row r="100" spans="2:14" ht="30" customHeight="1" x14ac:dyDescent="0.25">
      <c r="B100" s="30" t="str">
        <f>IF(pre_ge!B99="","",pre_ge!B99)</f>
        <v/>
      </c>
      <c r="C100" s="15" t="str">
        <f>IF(pre_ge!I99="","",pre_ge!I99)</f>
        <v/>
      </c>
      <c r="D100" s="69"/>
      <c r="E100" s="69"/>
      <c r="F100" s="69"/>
      <c r="G100" s="69"/>
      <c r="H100" s="69"/>
      <c r="I100" s="69"/>
      <c r="J100" s="69"/>
      <c r="K100" s="69"/>
      <c r="L100" s="69"/>
      <c r="M100" s="69"/>
      <c r="N100" s="15" t="str">
        <f t="shared" si="4"/>
        <v/>
      </c>
    </row>
    <row r="101" spans="2:14" ht="30" customHeight="1" x14ac:dyDescent="0.25">
      <c r="B101" s="30" t="str">
        <f>IF(pre_ge!B100="","",pre_ge!B100)</f>
        <v/>
      </c>
      <c r="C101" s="15" t="str">
        <f>IF(pre_ge!I100="","",pre_ge!I100)</f>
        <v/>
      </c>
      <c r="D101" s="69"/>
      <c r="E101" s="69"/>
      <c r="F101" s="69"/>
      <c r="G101" s="69"/>
      <c r="H101" s="69"/>
      <c r="I101" s="69"/>
      <c r="J101" s="69"/>
      <c r="K101" s="69"/>
      <c r="L101" s="69"/>
      <c r="M101" s="69"/>
      <c r="N101" s="15" t="str">
        <f t="shared" si="4"/>
        <v/>
      </c>
    </row>
    <row r="102" spans="2:14" ht="30" customHeight="1" x14ac:dyDescent="0.25">
      <c r="B102" s="30" t="str">
        <f>IF(pre_ge!B101="","",pre_ge!B101)</f>
        <v/>
      </c>
      <c r="C102" s="15" t="str">
        <f>IF(pre_ge!I101="","",pre_ge!I101)</f>
        <v/>
      </c>
      <c r="D102" s="69"/>
      <c r="E102" s="69"/>
      <c r="F102" s="69"/>
      <c r="G102" s="69"/>
      <c r="H102" s="69"/>
      <c r="I102" s="69"/>
      <c r="J102" s="69"/>
      <c r="K102" s="69"/>
      <c r="L102" s="69"/>
      <c r="M102" s="69"/>
      <c r="N102" s="15" t="str">
        <f t="shared" si="4"/>
        <v/>
      </c>
    </row>
    <row r="103" spans="2:14" ht="30" customHeight="1" x14ac:dyDescent="0.25">
      <c r="B103" s="30" t="str">
        <f>IF(pre_ge!B102="","",pre_ge!B102)</f>
        <v/>
      </c>
      <c r="C103" s="15" t="str">
        <f>IF(pre_ge!I102="","",pre_ge!I102)</f>
        <v/>
      </c>
      <c r="D103" s="69"/>
      <c r="E103" s="69"/>
      <c r="F103" s="69"/>
      <c r="G103" s="69"/>
      <c r="H103" s="69"/>
      <c r="I103" s="69"/>
      <c r="J103" s="69"/>
      <c r="K103" s="69"/>
      <c r="L103" s="69"/>
      <c r="M103" s="69"/>
      <c r="N103" s="15" t="str">
        <f t="shared" si="4"/>
        <v/>
      </c>
    </row>
    <row r="104" spans="2:14" ht="30" customHeight="1" x14ac:dyDescent="0.25">
      <c r="B104" s="30" t="str">
        <f>IF(pre_ge!B103="","",pre_ge!B103)</f>
        <v/>
      </c>
      <c r="C104" s="15" t="str">
        <f>IF(pre_ge!I103="","",pre_ge!I103)</f>
        <v/>
      </c>
      <c r="D104" s="69"/>
      <c r="E104" s="69"/>
      <c r="F104" s="69"/>
      <c r="G104" s="69"/>
      <c r="H104" s="69"/>
      <c r="I104" s="69"/>
      <c r="J104" s="69"/>
      <c r="K104" s="69"/>
      <c r="L104" s="69"/>
      <c r="M104" s="69"/>
      <c r="N104" s="15" t="str">
        <f t="shared" si="4"/>
        <v/>
      </c>
    </row>
    <row r="105" spans="2:14" ht="30" customHeight="1" x14ac:dyDescent="0.25">
      <c r="B105" s="30" t="str">
        <f>IF(pre_ge!B104="","",pre_ge!B104)</f>
        <v/>
      </c>
      <c r="C105" s="15" t="str">
        <f>IF(pre_ge!I104="","",pre_ge!I104)</f>
        <v/>
      </c>
      <c r="D105" s="69"/>
      <c r="E105" s="69"/>
      <c r="F105" s="69"/>
      <c r="G105" s="69"/>
      <c r="H105" s="69"/>
      <c r="I105" s="69"/>
      <c r="J105" s="69"/>
      <c r="K105" s="69"/>
      <c r="L105" s="69"/>
      <c r="M105" s="69"/>
      <c r="N105" s="15" t="str">
        <f t="shared" si="4"/>
        <v/>
      </c>
    </row>
    <row r="106" spans="2:14" ht="30" customHeight="1" x14ac:dyDescent="0.25">
      <c r="B106" s="30" t="str">
        <f>IF(pre_ge!B105="","",pre_ge!B105)</f>
        <v/>
      </c>
      <c r="C106" s="15" t="str">
        <f>IF(pre_ge!I105="","",pre_ge!I105)</f>
        <v/>
      </c>
      <c r="D106" s="69"/>
      <c r="E106" s="69"/>
      <c r="F106" s="69"/>
      <c r="G106" s="69"/>
      <c r="H106" s="69"/>
      <c r="I106" s="69"/>
      <c r="J106" s="69"/>
      <c r="K106" s="69"/>
      <c r="L106" s="69"/>
      <c r="M106" s="69"/>
      <c r="N106" s="15" t="str">
        <f t="shared" si="4"/>
        <v/>
      </c>
    </row>
    <row r="107" spans="2:14" ht="30" customHeight="1" x14ac:dyDescent="0.25">
      <c r="B107" s="30" t="str">
        <f>IF(pre_ge!B106="","",pre_ge!B106)</f>
        <v/>
      </c>
      <c r="C107" s="15" t="str">
        <f>IF(pre_ge!I106="","",pre_ge!I106)</f>
        <v/>
      </c>
      <c r="D107" s="69"/>
      <c r="E107" s="69"/>
      <c r="F107" s="69"/>
      <c r="G107" s="69"/>
      <c r="H107" s="69"/>
      <c r="I107" s="69"/>
      <c r="J107" s="69"/>
      <c r="K107" s="69"/>
      <c r="L107" s="69"/>
      <c r="M107" s="69"/>
      <c r="N107" s="15" t="str">
        <f t="shared" si="4"/>
        <v/>
      </c>
    </row>
    <row r="108" spans="2:14" ht="30" customHeight="1" x14ac:dyDescent="0.25">
      <c r="B108" s="30" t="str">
        <f>IF(pre_ge!B107="","",pre_ge!B107)</f>
        <v/>
      </c>
      <c r="C108" s="15" t="str">
        <f>IF(pre_ge!I107="","",pre_ge!I107)</f>
        <v/>
      </c>
      <c r="D108" s="69"/>
      <c r="E108" s="69"/>
      <c r="F108" s="69"/>
      <c r="G108" s="69"/>
      <c r="H108" s="69"/>
      <c r="I108" s="69"/>
      <c r="J108" s="69"/>
      <c r="K108" s="69"/>
      <c r="L108" s="69"/>
      <c r="M108" s="69"/>
      <c r="N108" s="15" t="str">
        <f t="shared" si="4"/>
        <v/>
      </c>
    </row>
    <row r="109" spans="2:14" ht="30" customHeight="1" x14ac:dyDescent="0.25">
      <c r="B109" s="30" t="str">
        <f>IF(pre_ge!B108="","",pre_ge!B108)</f>
        <v/>
      </c>
      <c r="C109" s="15" t="str">
        <f>IF(pre_ge!I108="","",pre_ge!I108)</f>
        <v/>
      </c>
      <c r="D109" s="69"/>
      <c r="E109" s="69"/>
      <c r="F109" s="69"/>
      <c r="G109" s="69"/>
      <c r="H109" s="69"/>
      <c r="I109" s="69"/>
      <c r="J109" s="69"/>
      <c r="K109" s="69"/>
      <c r="L109" s="69"/>
      <c r="M109" s="69"/>
      <c r="N109" s="15" t="str">
        <f t="shared" si="4"/>
        <v/>
      </c>
    </row>
    <row r="110" spans="2:14" ht="30" customHeight="1" x14ac:dyDescent="0.25">
      <c r="B110" s="30" t="str">
        <f>IF(pre_ge!B109="","",pre_ge!B109)</f>
        <v/>
      </c>
      <c r="C110" s="15" t="str">
        <f>IF(pre_ge!I109="","",pre_ge!I109)</f>
        <v/>
      </c>
      <c r="D110" s="69"/>
      <c r="E110" s="69"/>
      <c r="F110" s="69"/>
      <c r="G110" s="69"/>
      <c r="H110" s="69"/>
      <c r="I110" s="69"/>
      <c r="J110" s="69"/>
      <c r="K110" s="69"/>
      <c r="L110" s="69"/>
      <c r="M110" s="69"/>
      <c r="N110" s="15" t="str">
        <f t="shared" si="4"/>
        <v/>
      </c>
    </row>
    <row r="111" spans="2:14" ht="30" customHeight="1" x14ac:dyDescent="0.25">
      <c r="B111" s="30" t="str">
        <f>IF(pre_ge!B110="","",pre_ge!B110)</f>
        <v/>
      </c>
      <c r="C111" s="15" t="str">
        <f>IF(pre_ge!I110="","",pre_ge!I110)</f>
        <v/>
      </c>
      <c r="D111" s="69"/>
      <c r="E111" s="69"/>
      <c r="F111" s="69"/>
      <c r="G111" s="69"/>
      <c r="H111" s="69"/>
      <c r="I111" s="69"/>
      <c r="J111" s="69"/>
      <c r="K111" s="69"/>
      <c r="L111" s="69"/>
      <c r="M111" s="69"/>
      <c r="N111" s="15" t="str">
        <f t="shared" si="4"/>
        <v/>
      </c>
    </row>
    <row r="112" spans="2:14" ht="30" customHeight="1" x14ac:dyDescent="0.25">
      <c r="B112" s="30" t="str">
        <f>IF(pre_ge!B111="","",pre_ge!B111)</f>
        <v/>
      </c>
      <c r="C112" s="15" t="str">
        <f>IF(pre_ge!I111="","",pre_ge!I111)</f>
        <v/>
      </c>
      <c r="D112" s="69"/>
      <c r="E112" s="69"/>
      <c r="F112" s="69"/>
      <c r="G112" s="69"/>
      <c r="H112" s="69"/>
      <c r="I112" s="69"/>
      <c r="J112" s="69"/>
      <c r="K112" s="69"/>
      <c r="L112" s="69"/>
      <c r="M112" s="69"/>
      <c r="N112" s="15" t="str">
        <f t="shared" si="4"/>
        <v/>
      </c>
    </row>
    <row r="113" spans="2:14" ht="30" customHeight="1" x14ac:dyDescent="0.25">
      <c r="B113" s="30" t="str">
        <f>IF(pre_ge!B112="","",pre_ge!B112)</f>
        <v/>
      </c>
      <c r="C113" s="15" t="str">
        <f>IF(pre_ge!I112="","",pre_ge!I112)</f>
        <v/>
      </c>
      <c r="D113" s="69"/>
      <c r="E113" s="69"/>
      <c r="F113" s="69"/>
      <c r="G113" s="69"/>
      <c r="H113" s="69"/>
      <c r="I113" s="69"/>
      <c r="J113" s="69"/>
      <c r="K113" s="69"/>
      <c r="L113" s="69"/>
      <c r="M113" s="69"/>
      <c r="N113" s="15" t="str">
        <f t="shared" si="4"/>
        <v/>
      </c>
    </row>
    <row r="114" spans="2:14" ht="30" customHeight="1" x14ac:dyDescent="0.25">
      <c r="B114" s="30" t="str">
        <f>IF(pre_ge!B113="","",pre_ge!B113)</f>
        <v/>
      </c>
      <c r="C114" s="15" t="str">
        <f>IF(pre_ge!I113="","",pre_ge!I113)</f>
        <v/>
      </c>
      <c r="D114" s="69"/>
      <c r="E114" s="69"/>
      <c r="F114" s="69"/>
      <c r="G114" s="69"/>
      <c r="H114" s="69"/>
      <c r="I114" s="69"/>
      <c r="J114" s="69"/>
      <c r="K114" s="69"/>
      <c r="L114" s="69"/>
      <c r="M114" s="69"/>
      <c r="N114" s="15" t="str">
        <f t="shared" si="4"/>
        <v/>
      </c>
    </row>
    <row r="115" spans="2:14" ht="30" customHeight="1" x14ac:dyDescent="0.25">
      <c r="B115" s="30" t="str">
        <f>IF(pre_ge!B114="","",pre_ge!B114)</f>
        <v/>
      </c>
      <c r="C115" s="15" t="str">
        <f>IF(pre_ge!I114="","",pre_ge!I114)</f>
        <v/>
      </c>
      <c r="D115" s="69"/>
      <c r="E115" s="69"/>
      <c r="F115" s="69"/>
      <c r="G115" s="69"/>
      <c r="H115" s="69"/>
      <c r="I115" s="69"/>
      <c r="J115" s="69"/>
      <c r="K115" s="69"/>
      <c r="L115" s="69"/>
      <c r="M115" s="69"/>
      <c r="N115" s="15" t="str">
        <f t="shared" si="4"/>
        <v/>
      </c>
    </row>
    <row r="116" spans="2:14" ht="30" customHeight="1" x14ac:dyDescent="0.25">
      <c r="B116" s="30" t="str">
        <f>IF(pre_ge!B115="","",pre_ge!B115)</f>
        <v/>
      </c>
      <c r="C116" s="15" t="str">
        <f>IF(pre_ge!I115="","",pre_ge!I115)</f>
        <v/>
      </c>
      <c r="D116" s="69"/>
      <c r="E116" s="69"/>
      <c r="F116" s="69"/>
      <c r="G116" s="69"/>
      <c r="H116" s="69"/>
      <c r="I116" s="69"/>
      <c r="J116" s="69"/>
      <c r="K116" s="69"/>
      <c r="L116" s="69"/>
      <c r="M116" s="69"/>
      <c r="N116" s="15" t="str">
        <f t="shared" si="4"/>
        <v/>
      </c>
    </row>
    <row r="117" spans="2:14" ht="30" customHeight="1" x14ac:dyDescent="0.25">
      <c r="B117" s="30" t="str">
        <f>IF(pre_ge!B116="","",pre_ge!B116)</f>
        <v/>
      </c>
      <c r="C117" s="15" t="str">
        <f>IF(pre_ge!I116="","",pre_ge!I116)</f>
        <v/>
      </c>
      <c r="D117" s="69"/>
      <c r="E117" s="69"/>
      <c r="F117" s="69"/>
      <c r="G117" s="69"/>
      <c r="H117" s="69"/>
      <c r="I117" s="69"/>
      <c r="J117" s="69"/>
      <c r="K117" s="69"/>
      <c r="L117" s="69"/>
      <c r="M117" s="69"/>
      <c r="N117" s="15" t="str">
        <f t="shared" si="4"/>
        <v/>
      </c>
    </row>
    <row r="118" spans="2:14" ht="30" customHeight="1" x14ac:dyDescent="0.25">
      <c r="B118" s="30" t="str">
        <f>IF(pre_ge!B117="","",pre_ge!B117)</f>
        <v/>
      </c>
      <c r="C118" s="15" t="str">
        <f>IF(pre_ge!I117="","",pre_ge!I117)</f>
        <v/>
      </c>
      <c r="D118" s="69"/>
      <c r="E118" s="69"/>
      <c r="F118" s="69"/>
      <c r="G118" s="69"/>
      <c r="H118" s="69"/>
      <c r="I118" s="69"/>
      <c r="J118" s="69"/>
      <c r="K118" s="69"/>
      <c r="L118" s="69"/>
      <c r="M118" s="69"/>
      <c r="N118" s="15" t="str">
        <f t="shared" si="4"/>
        <v/>
      </c>
    </row>
    <row r="119" spans="2:14" ht="30" customHeight="1" x14ac:dyDescent="0.25">
      <c r="B119" s="30" t="str">
        <f>IF(pre_ge!B118="","",pre_ge!B118)</f>
        <v/>
      </c>
      <c r="C119" s="15" t="str">
        <f>IF(pre_ge!I118="","",pre_ge!I118)</f>
        <v/>
      </c>
      <c r="D119" s="69"/>
      <c r="E119" s="69"/>
      <c r="F119" s="69"/>
      <c r="G119" s="69"/>
      <c r="H119" s="69"/>
      <c r="I119" s="69"/>
      <c r="J119" s="69"/>
      <c r="K119" s="69"/>
      <c r="L119" s="69"/>
      <c r="M119" s="69"/>
      <c r="N119" s="15" t="str">
        <f t="shared" si="4"/>
        <v/>
      </c>
    </row>
    <row r="120" spans="2:14" ht="30" customHeight="1" x14ac:dyDescent="0.25">
      <c r="B120" s="30" t="str">
        <f>IF(pre_ge!B119="","",pre_ge!B119)</f>
        <v/>
      </c>
      <c r="C120" s="15" t="str">
        <f>IF(pre_ge!I119="","",pre_ge!I119)</f>
        <v/>
      </c>
      <c r="D120" s="69"/>
      <c r="E120" s="69"/>
      <c r="F120" s="69"/>
      <c r="G120" s="69"/>
      <c r="H120" s="69"/>
      <c r="I120" s="69"/>
      <c r="J120" s="69"/>
      <c r="K120" s="69"/>
      <c r="L120" s="69"/>
      <c r="M120" s="69"/>
      <c r="N120" s="15" t="str">
        <f t="shared" si="4"/>
        <v/>
      </c>
    </row>
    <row r="121" spans="2:14" ht="30" customHeight="1" x14ac:dyDescent="0.25">
      <c r="B121" s="30" t="str">
        <f>IF(pre_ge!B120="","",pre_ge!B120)</f>
        <v/>
      </c>
      <c r="C121" s="15" t="str">
        <f>IF(pre_ge!I120="","",pre_ge!I120)</f>
        <v/>
      </c>
      <c r="D121" s="69"/>
      <c r="E121" s="69"/>
      <c r="F121" s="69"/>
      <c r="G121" s="69"/>
      <c r="H121" s="69"/>
      <c r="I121" s="69"/>
      <c r="J121" s="69"/>
      <c r="K121" s="69"/>
      <c r="L121" s="69"/>
      <c r="M121" s="69"/>
      <c r="N121" s="15" t="str">
        <f t="shared" si="4"/>
        <v/>
      </c>
    </row>
    <row r="122" spans="2:14" ht="30" customHeight="1" x14ac:dyDescent="0.25">
      <c r="B122" s="30" t="str">
        <f>IF(pre_ge!B121="","",pre_ge!B121)</f>
        <v/>
      </c>
      <c r="C122" s="15" t="str">
        <f>IF(pre_ge!I121="","",pre_ge!I121)</f>
        <v/>
      </c>
      <c r="D122" s="69"/>
      <c r="E122" s="69"/>
      <c r="F122" s="69"/>
      <c r="G122" s="69"/>
      <c r="H122" s="69"/>
      <c r="I122" s="69"/>
      <c r="J122" s="69"/>
      <c r="K122" s="69"/>
      <c r="L122" s="69"/>
      <c r="M122" s="69"/>
      <c r="N122" s="15" t="str">
        <f t="shared" si="4"/>
        <v/>
      </c>
    </row>
    <row r="123" spans="2:14" ht="30" customHeight="1" x14ac:dyDescent="0.25">
      <c r="B123" s="30" t="str">
        <f>IF(pre_ge!B122="","",pre_ge!B122)</f>
        <v/>
      </c>
      <c r="C123" s="15" t="str">
        <f>IF(pre_ge!I122="","",pre_ge!I122)</f>
        <v/>
      </c>
      <c r="D123" s="69"/>
      <c r="E123" s="69"/>
      <c r="F123" s="69"/>
      <c r="G123" s="69"/>
      <c r="H123" s="69"/>
      <c r="I123" s="69"/>
      <c r="J123" s="69"/>
      <c r="K123" s="69"/>
      <c r="L123" s="69"/>
      <c r="M123" s="69"/>
      <c r="N123" s="15" t="str">
        <f t="shared" si="4"/>
        <v/>
      </c>
    </row>
    <row r="124" spans="2:14" ht="30" customHeight="1" x14ac:dyDescent="0.25">
      <c r="B124" s="30" t="str">
        <f>IF(pre_ge!B123="","",pre_ge!B123)</f>
        <v/>
      </c>
      <c r="C124" s="15" t="str">
        <f>IF(pre_ge!I123="","",pre_ge!I123)</f>
        <v/>
      </c>
      <c r="D124" s="69"/>
      <c r="E124" s="69"/>
      <c r="F124" s="69"/>
      <c r="G124" s="69"/>
      <c r="H124" s="69"/>
      <c r="I124" s="69"/>
      <c r="J124" s="69"/>
      <c r="K124" s="69"/>
      <c r="L124" s="69"/>
      <c r="M124" s="69"/>
      <c r="N124" s="15" t="str">
        <f t="shared" si="4"/>
        <v/>
      </c>
    </row>
    <row r="125" spans="2:14" ht="30" customHeight="1" x14ac:dyDescent="0.25">
      <c r="B125" s="30" t="str">
        <f>IF(pre_ge!B124="","",pre_ge!B124)</f>
        <v/>
      </c>
      <c r="C125" s="15" t="str">
        <f>IF(pre_ge!I124="","",pre_ge!I124)</f>
        <v/>
      </c>
      <c r="D125" s="69"/>
      <c r="E125" s="69"/>
      <c r="F125" s="69"/>
      <c r="G125" s="69"/>
      <c r="H125" s="69"/>
      <c r="I125" s="69"/>
      <c r="J125" s="69"/>
      <c r="K125" s="69"/>
      <c r="L125" s="69"/>
      <c r="M125" s="69"/>
      <c r="N125" s="15" t="str">
        <f t="shared" si="4"/>
        <v/>
      </c>
    </row>
    <row r="126" spans="2:14" ht="30" customHeight="1" x14ac:dyDescent="0.25">
      <c r="B126" s="30" t="str">
        <f>IF(pre_ge!B125="","",pre_ge!B125)</f>
        <v/>
      </c>
      <c r="C126" s="15" t="str">
        <f>IF(pre_ge!I125="","",pre_ge!I125)</f>
        <v/>
      </c>
      <c r="D126" s="69"/>
      <c r="E126" s="69"/>
      <c r="F126" s="69"/>
      <c r="G126" s="69"/>
      <c r="H126" s="69"/>
      <c r="I126" s="69"/>
      <c r="J126" s="69"/>
      <c r="K126" s="69"/>
      <c r="L126" s="69"/>
      <c r="M126" s="69"/>
      <c r="N126" s="15" t="str">
        <f t="shared" si="4"/>
        <v/>
      </c>
    </row>
    <row r="127" spans="2:14" ht="30" customHeight="1" x14ac:dyDescent="0.25">
      <c r="B127" s="30" t="str">
        <f>IF(pre_ge!B126="","",pre_ge!B126)</f>
        <v/>
      </c>
      <c r="C127" s="15" t="str">
        <f>IF(pre_ge!I126="","",pre_ge!I126)</f>
        <v/>
      </c>
      <c r="D127" s="69"/>
      <c r="E127" s="69"/>
      <c r="F127" s="69"/>
      <c r="G127" s="69"/>
      <c r="H127" s="69"/>
      <c r="I127" s="69"/>
      <c r="J127" s="69"/>
      <c r="K127" s="69"/>
      <c r="L127" s="69"/>
      <c r="M127" s="69"/>
      <c r="N127" s="15" t="str">
        <f t="shared" si="4"/>
        <v/>
      </c>
    </row>
    <row r="128" spans="2:14" ht="30" customHeight="1" x14ac:dyDescent="0.25">
      <c r="B128" s="30" t="str">
        <f>IF(pre_ge!B127="","",pre_ge!B127)</f>
        <v/>
      </c>
      <c r="C128" s="15" t="str">
        <f>IF(pre_ge!I127="","",pre_ge!I127)</f>
        <v/>
      </c>
      <c r="D128" s="69"/>
      <c r="E128" s="69"/>
      <c r="F128" s="69"/>
      <c r="G128" s="69"/>
      <c r="H128" s="69"/>
      <c r="I128" s="69"/>
      <c r="J128" s="69"/>
      <c r="K128" s="69"/>
      <c r="L128" s="69"/>
      <c r="M128" s="69"/>
      <c r="N128" s="15" t="str">
        <f t="shared" si="4"/>
        <v/>
      </c>
    </row>
    <row r="129" spans="2:14" ht="30" customHeight="1" x14ac:dyDescent="0.25">
      <c r="B129" s="30" t="str">
        <f>IF(pre_ge!B128="","",pre_ge!B128)</f>
        <v/>
      </c>
      <c r="C129" s="15" t="str">
        <f>IF(pre_ge!I128="","",pre_ge!I128)</f>
        <v/>
      </c>
      <c r="D129" s="69"/>
      <c r="E129" s="69"/>
      <c r="F129" s="69"/>
      <c r="G129" s="69"/>
      <c r="H129" s="69"/>
      <c r="I129" s="69"/>
      <c r="J129" s="69"/>
      <c r="K129" s="69"/>
      <c r="L129" s="69"/>
      <c r="M129" s="69"/>
      <c r="N129" s="15" t="str">
        <f t="shared" si="4"/>
        <v/>
      </c>
    </row>
    <row r="130" spans="2:14" ht="30" customHeight="1" x14ac:dyDescent="0.25">
      <c r="B130" s="30" t="str">
        <f>IF(pre_ge!B129="","",pre_ge!B129)</f>
        <v/>
      </c>
      <c r="C130" s="15" t="str">
        <f>IF(pre_ge!I129="","",pre_ge!I129)</f>
        <v/>
      </c>
      <c r="D130" s="69"/>
      <c r="E130" s="69"/>
      <c r="F130" s="69"/>
      <c r="G130" s="69"/>
      <c r="H130" s="69"/>
      <c r="I130" s="69"/>
      <c r="J130" s="69"/>
      <c r="K130" s="69"/>
      <c r="L130" s="69"/>
      <c r="M130" s="69"/>
      <c r="N130" s="15" t="str">
        <f t="shared" si="4"/>
        <v/>
      </c>
    </row>
    <row r="131" spans="2:14" ht="30" customHeight="1" x14ac:dyDescent="0.25">
      <c r="B131" s="30" t="str">
        <f>IF(pre_ge!B130="","",pre_ge!B130)</f>
        <v/>
      </c>
      <c r="C131" s="15" t="str">
        <f>IF(pre_ge!I130="","",pre_ge!I130)</f>
        <v/>
      </c>
      <c r="D131" s="69"/>
      <c r="E131" s="69"/>
      <c r="F131" s="69"/>
      <c r="G131" s="69"/>
      <c r="H131" s="69"/>
      <c r="I131" s="69"/>
      <c r="J131" s="69"/>
      <c r="K131" s="69"/>
      <c r="L131" s="69"/>
      <c r="M131" s="69"/>
      <c r="N131" s="15" t="str">
        <f t="shared" si="4"/>
        <v/>
      </c>
    </row>
    <row r="132" spans="2:14" ht="30" customHeight="1" x14ac:dyDescent="0.25">
      <c r="B132" s="30" t="str">
        <f>IF(pre_ge!B131="","",pre_ge!B131)</f>
        <v/>
      </c>
      <c r="C132" s="15" t="str">
        <f>IF(pre_ge!I131="","",pre_ge!I131)</f>
        <v/>
      </c>
      <c r="D132" s="69"/>
      <c r="E132" s="69"/>
      <c r="F132" s="69"/>
      <c r="G132" s="69"/>
      <c r="H132" s="69"/>
      <c r="I132" s="69"/>
      <c r="J132" s="69"/>
      <c r="K132" s="69"/>
      <c r="L132" s="69"/>
      <c r="M132" s="69"/>
      <c r="N132" s="15" t="str">
        <f t="shared" si="4"/>
        <v/>
      </c>
    </row>
    <row r="133" spans="2:14" ht="30" customHeight="1" x14ac:dyDescent="0.25">
      <c r="B133" s="30" t="str">
        <f>IF(pre_ge!B132="","",pre_ge!B132)</f>
        <v/>
      </c>
      <c r="C133" s="15" t="str">
        <f>IF(pre_ge!I132="","",pre_ge!I132)</f>
        <v/>
      </c>
      <c r="D133" s="69"/>
      <c r="E133" s="69"/>
      <c r="F133" s="69"/>
      <c r="G133" s="69"/>
      <c r="H133" s="69"/>
      <c r="I133" s="69"/>
      <c r="J133" s="69"/>
      <c r="K133" s="69"/>
      <c r="L133" s="69"/>
      <c r="M133" s="69"/>
      <c r="N133" s="15" t="str">
        <f t="shared" si="4"/>
        <v/>
      </c>
    </row>
    <row r="134" spans="2:14" ht="30" customHeight="1" x14ac:dyDescent="0.25">
      <c r="B134" s="30" t="str">
        <f>IF(pre_ge!B133="","",pre_ge!B133)</f>
        <v/>
      </c>
      <c r="C134" s="15" t="str">
        <f>IF(pre_ge!I133="","",pre_ge!I133)</f>
        <v/>
      </c>
      <c r="D134" s="69"/>
      <c r="E134" s="69"/>
      <c r="F134" s="69"/>
      <c r="G134" s="69"/>
      <c r="H134" s="69"/>
      <c r="I134" s="69"/>
      <c r="J134" s="69"/>
      <c r="K134" s="69"/>
      <c r="L134" s="69"/>
      <c r="M134" s="69"/>
      <c r="N134" s="15" t="str">
        <f t="shared" si="4"/>
        <v/>
      </c>
    </row>
    <row r="135" spans="2:14" ht="30" customHeight="1" x14ac:dyDescent="0.25">
      <c r="B135" s="30" t="str">
        <f>IF(pre_ge!B134="","",pre_ge!B134)</f>
        <v/>
      </c>
      <c r="C135" s="15" t="str">
        <f>IF(pre_ge!I134="","",pre_ge!I134)</f>
        <v/>
      </c>
      <c r="D135" s="69"/>
      <c r="E135" s="69"/>
      <c r="F135" s="69"/>
      <c r="G135" s="69"/>
      <c r="H135" s="69"/>
      <c r="I135" s="69"/>
      <c r="J135" s="69"/>
      <c r="K135" s="69"/>
      <c r="L135" s="69"/>
      <c r="M135" s="69"/>
      <c r="N135" s="15" t="str">
        <f t="shared" si="4"/>
        <v/>
      </c>
    </row>
    <row r="136" spans="2:14" ht="30" customHeight="1" x14ac:dyDescent="0.25">
      <c r="B136" s="30" t="str">
        <f>IF(pre_ge!B135="","",pre_ge!B135)</f>
        <v/>
      </c>
      <c r="C136" s="15" t="str">
        <f>IF(pre_ge!I135="","",pre_ge!I135)</f>
        <v/>
      </c>
      <c r="D136" s="69"/>
      <c r="E136" s="69"/>
      <c r="F136" s="69"/>
      <c r="G136" s="69"/>
      <c r="H136" s="69"/>
      <c r="I136" s="69"/>
      <c r="J136" s="69"/>
      <c r="K136" s="69"/>
      <c r="L136" s="69"/>
      <c r="M136" s="69"/>
      <c r="N136" s="15" t="str">
        <f t="shared" si="4"/>
        <v/>
      </c>
    </row>
    <row r="137" spans="2:14" ht="30" customHeight="1" x14ac:dyDescent="0.25">
      <c r="B137" s="30" t="str">
        <f>IF(pre_ge!B136="","",pre_ge!B136)</f>
        <v/>
      </c>
      <c r="C137" s="15" t="str">
        <f>IF(pre_ge!I136="","",pre_ge!I136)</f>
        <v/>
      </c>
      <c r="D137" s="69"/>
      <c r="E137" s="69"/>
      <c r="F137" s="69"/>
      <c r="G137" s="69"/>
      <c r="H137" s="69"/>
      <c r="I137" s="69"/>
      <c r="J137" s="69"/>
      <c r="K137" s="69"/>
      <c r="L137" s="69"/>
      <c r="M137" s="69"/>
      <c r="N137" s="15" t="str">
        <f t="shared" si="4"/>
        <v/>
      </c>
    </row>
    <row r="138" spans="2:14" ht="30" customHeight="1" x14ac:dyDescent="0.25">
      <c r="B138" s="30" t="str">
        <f>IF(pre_ge!B137="","",pre_ge!B137)</f>
        <v/>
      </c>
      <c r="C138" s="15" t="str">
        <f>IF(pre_ge!I137="","",pre_ge!I137)</f>
        <v/>
      </c>
      <c r="D138" s="69"/>
      <c r="E138" s="69"/>
      <c r="F138" s="69"/>
      <c r="G138" s="69"/>
      <c r="H138" s="69"/>
      <c r="I138" s="69"/>
      <c r="J138" s="69"/>
      <c r="K138" s="69"/>
      <c r="L138" s="69"/>
      <c r="M138" s="69"/>
      <c r="N138" s="15" t="str">
        <f t="shared" si="4"/>
        <v/>
      </c>
    </row>
    <row r="139" spans="2:14" ht="30" customHeight="1" x14ac:dyDescent="0.25">
      <c r="B139" s="30" t="str">
        <f>IF(pre_ge!B138="","",pre_ge!B138)</f>
        <v/>
      </c>
      <c r="C139" s="15" t="str">
        <f>IF(pre_ge!I138="","",pre_ge!I138)</f>
        <v/>
      </c>
      <c r="D139" s="69"/>
      <c r="E139" s="69"/>
      <c r="F139" s="69"/>
      <c r="G139" s="69"/>
      <c r="H139" s="69"/>
      <c r="I139" s="69"/>
      <c r="J139" s="69"/>
      <c r="K139" s="69"/>
      <c r="L139" s="69"/>
      <c r="M139" s="69"/>
      <c r="N139" s="15" t="str">
        <f t="shared" ref="N139:N202" si="5">IFERROR(AVERAGE(D139:M139),"")</f>
        <v/>
      </c>
    </row>
    <row r="140" spans="2:14" ht="30" customHeight="1" x14ac:dyDescent="0.25">
      <c r="B140" s="30" t="str">
        <f>IF(pre_ge!B139="","",pre_ge!B139)</f>
        <v/>
      </c>
      <c r="C140" s="15" t="str">
        <f>IF(pre_ge!I139="","",pre_ge!I139)</f>
        <v/>
      </c>
      <c r="D140" s="69"/>
      <c r="E140" s="69"/>
      <c r="F140" s="69"/>
      <c r="G140" s="69"/>
      <c r="H140" s="69"/>
      <c r="I140" s="69"/>
      <c r="J140" s="69"/>
      <c r="K140" s="69"/>
      <c r="L140" s="69"/>
      <c r="M140" s="69"/>
      <c r="N140" s="15" t="str">
        <f t="shared" si="5"/>
        <v/>
      </c>
    </row>
    <row r="141" spans="2:14" ht="30" customHeight="1" x14ac:dyDescent="0.25">
      <c r="B141" s="30" t="str">
        <f>IF(pre_ge!B140="","",pre_ge!B140)</f>
        <v/>
      </c>
      <c r="C141" s="15" t="str">
        <f>IF(pre_ge!I140="","",pre_ge!I140)</f>
        <v/>
      </c>
      <c r="D141" s="69"/>
      <c r="E141" s="69"/>
      <c r="F141" s="69"/>
      <c r="G141" s="69"/>
      <c r="H141" s="69"/>
      <c r="I141" s="69"/>
      <c r="J141" s="69"/>
      <c r="K141" s="69"/>
      <c r="L141" s="69"/>
      <c r="M141" s="69"/>
      <c r="N141" s="15" t="str">
        <f t="shared" si="5"/>
        <v/>
      </c>
    </row>
    <row r="142" spans="2:14" ht="30" customHeight="1" x14ac:dyDescent="0.25">
      <c r="B142" s="30" t="str">
        <f>IF(pre_ge!B141="","",pre_ge!B141)</f>
        <v/>
      </c>
      <c r="C142" s="15" t="str">
        <f>IF(pre_ge!I141="","",pre_ge!I141)</f>
        <v/>
      </c>
      <c r="D142" s="69"/>
      <c r="E142" s="69"/>
      <c r="F142" s="69"/>
      <c r="G142" s="69"/>
      <c r="H142" s="69"/>
      <c r="I142" s="69"/>
      <c r="J142" s="69"/>
      <c r="K142" s="69"/>
      <c r="L142" s="69"/>
      <c r="M142" s="69"/>
      <c r="N142" s="15" t="str">
        <f t="shared" si="5"/>
        <v/>
      </c>
    </row>
    <row r="143" spans="2:14" ht="30" customHeight="1" x14ac:dyDescent="0.25">
      <c r="B143" s="30" t="str">
        <f>IF(pre_ge!B142="","",pre_ge!B142)</f>
        <v/>
      </c>
      <c r="C143" s="15" t="str">
        <f>IF(pre_ge!I142="","",pre_ge!I142)</f>
        <v/>
      </c>
      <c r="D143" s="69"/>
      <c r="E143" s="69"/>
      <c r="F143" s="69"/>
      <c r="G143" s="69"/>
      <c r="H143" s="69"/>
      <c r="I143" s="69"/>
      <c r="J143" s="69"/>
      <c r="K143" s="69"/>
      <c r="L143" s="69"/>
      <c r="M143" s="69"/>
      <c r="N143" s="15" t="str">
        <f t="shared" si="5"/>
        <v/>
      </c>
    </row>
    <row r="144" spans="2:14" ht="30" customHeight="1" x14ac:dyDescent="0.25">
      <c r="B144" s="30" t="str">
        <f>IF(pre_ge!B143="","",pre_ge!B143)</f>
        <v/>
      </c>
      <c r="C144" s="15" t="str">
        <f>IF(pre_ge!I143="","",pre_ge!I143)</f>
        <v/>
      </c>
      <c r="D144" s="69"/>
      <c r="E144" s="69"/>
      <c r="F144" s="69"/>
      <c r="G144" s="69"/>
      <c r="H144" s="69"/>
      <c r="I144" s="69"/>
      <c r="J144" s="69"/>
      <c r="K144" s="69"/>
      <c r="L144" s="69"/>
      <c r="M144" s="69"/>
      <c r="N144" s="15" t="str">
        <f t="shared" si="5"/>
        <v/>
      </c>
    </row>
    <row r="145" spans="2:14" ht="30" customHeight="1" x14ac:dyDescent="0.25">
      <c r="B145" s="30" t="str">
        <f>IF(pre_ge!B144="","",pre_ge!B144)</f>
        <v/>
      </c>
      <c r="C145" s="15" t="str">
        <f>IF(pre_ge!I144="","",pre_ge!I144)</f>
        <v/>
      </c>
      <c r="D145" s="69"/>
      <c r="E145" s="69"/>
      <c r="F145" s="69"/>
      <c r="G145" s="69"/>
      <c r="H145" s="69"/>
      <c r="I145" s="69"/>
      <c r="J145" s="69"/>
      <c r="K145" s="69"/>
      <c r="L145" s="69"/>
      <c r="M145" s="69"/>
      <c r="N145" s="15" t="str">
        <f t="shared" si="5"/>
        <v/>
      </c>
    </row>
    <row r="146" spans="2:14" ht="30" customHeight="1" x14ac:dyDescent="0.25">
      <c r="B146" s="30" t="str">
        <f>IF(pre_ge!B145="","",pre_ge!B145)</f>
        <v/>
      </c>
      <c r="C146" s="15" t="str">
        <f>IF(pre_ge!I145="","",pre_ge!I145)</f>
        <v/>
      </c>
      <c r="D146" s="69"/>
      <c r="E146" s="69"/>
      <c r="F146" s="69"/>
      <c r="G146" s="69"/>
      <c r="H146" s="69"/>
      <c r="I146" s="69"/>
      <c r="J146" s="69"/>
      <c r="K146" s="69"/>
      <c r="L146" s="69"/>
      <c r="M146" s="69"/>
      <c r="N146" s="15" t="str">
        <f t="shared" si="5"/>
        <v/>
      </c>
    </row>
    <row r="147" spans="2:14" ht="30" customHeight="1" x14ac:dyDescent="0.25">
      <c r="B147" s="30" t="str">
        <f>IF(pre_ge!B146="","",pre_ge!B146)</f>
        <v/>
      </c>
      <c r="C147" s="15" t="str">
        <f>IF(pre_ge!I146="","",pre_ge!I146)</f>
        <v/>
      </c>
      <c r="D147" s="69"/>
      <c r="E147" s="69"/>
      <c r="F147" s="69"/>
      <c r="G147" s="69"/>
      <c r="H147" s="69"/>
      <c r="I147" s="69"/>
      <c r="J147" s="69"/>
      <c r="K147" s="69"/>
      <c r="L147" s="69"/>
      <c r="M147" s="69"/>
      <c r="N147" s="15" t="str">
        <f t="shared" si="5"/>
        <v/>
      </c>
    </row>
    <row r="148" spans="2:14" ht="30" customHeight="1" x14ac:dyDescent="0.25">
      <c r="B148" s="30" t="str">
        <f>IF(pre_ge!B147="","",pre_ge!B147)</f>
        <v/>
      </c>
      <c r="C148" s="15" t="str">
        <f>IF(pre_ge!I147="","",pre_ge!I147)</f>
        <v/>
      </c>
      <c r="D148" s="69"/>
      <c r="E148" s="69"/>
      <c r="F148" s="69"/>
      <c r="G148" s="69"/>
      <c r="H148" s="69"/>
      <c r="I148" s="69"/>
      <c r="J148" s="69"/>
      <c r="K148" s="69"/>
      <c r="L148" s="69"/>
      <c r="M148" s="69"/>
      <c r="N148" s="15" t="str">
        <f t="shared" si="5"/>
        <v/>
      </c>
    </row>
    <row r="149" spans="2:14" ht="30" customHeight="1" x14ac:dyDescent="0.25">
      <c r="B149" s="30" t="str">
        <f>IF(pre_ge!B148="","",pre_ge!B148)</f>
        <v/>
      </c>
      <c r="C149" s="15" t="str">
        <f>IF(pre_ge!I148="","",pre_ge!I148)</f>
        <v/>
      </c>
      <c r="D149" s="69"/>
      <c r="E149" s="69"/>
      <c r="F149" s="69"/>
      <c r="G149" s="69"/>
      <c r="H149" s="69"/>
      <c r="I149" s="69"/>
      <c r="J149" s="69"/>
      <c r="K149" s="69"/>
      <c r="L149" s="69"/>
      <c r="M149" s="69"/>
      <c r="N149" s="15" t="str">
        <f t="shared" si="5"/>
        <v/>
      </c>
    </row>
    <row r="150" spans="2:14" ht="30" customHeight="1" x14ac:dyDescent="0.25">
      <c r="B150" s="30" t="str">
        <f>IF(pre_ge!B149="","",pre_ge!B149)</f>
        <v/>
      </c>
      <c r="C150" s="15" t="str">
        <f>IF(pre_ge!I149="","",pre_ge!I149)</f>
        <v/>
      </c>
      <c r="D150" s="69"/>
      <c r="E150" s="69"/>
      <c r="F150" s="69"/>
      <c r="G150" s="69"/>
      <c r="H150" s="69"/>
      <c r="I150" s="69"/>
      <c r="J150" s="69"/>
      <c r="K150" s="69"/>
      <c r="L150" s="69"/>
      <c r="M150" s="69"/>
      <c r="N150" s="15" t="str">
        <f t="shared" si="5"/>
        <v/>
      </c>
    </row>
    <row r="151" spans="2:14" ht="30" customHeight="1" x14ac:dyDescent="0.25">
      <c r="B151" s="30" t="str">
        <f>IF(pre_ge!B150="","",pre_ge!B150)</f>
        <v/>
      </c>
      <c r="C151" s="15" t="str">
        <f>IF(pre_ge!I150="","",pre_ge!I150)</f>
        <v/>
      </c>
      <c r="D151" s="69"/>
      <c r="E151" s="69"/>
      <c r="F151" s="69"/>
      <c r="G151" s="69"/>
      <c r="H151" s="69"/>
      <c r="I151" s="69"/>
      <c r="J151" s="69"/>
      <c r="K151" s="69"/>
      <c r="L151" s="69"/>
      <c r="M151" s="69"/>
      <c r="N151" s="15" t="str">
        <f t="shared" si="5"/>
        <v/>
      </c>
    </row>
    <row r="152" spans="2:14" ht="30" customHeight="1" x14ac:dyDescent="0.25">
      <c r="B152" s="30" t="str">
        <f>IF(pre_ge!B151="","",pre_ge!B151)</f>
        <v/>
      </c>
      <c r="C152" s="15" t="str">
        <f>IF(pre_ge!I151="","",pre_ge!I151)</f>
        <v/>
      </c>
      <c r="D152" s="69"/>
      <c r="E152" s="69"/>
      <c r="F152" s="69"/>
      <c r="G152" s="69"/>
      <c r="H152" s="69"/>
      <c r="I152" s="69"/>
      <c r="J152" s="69"/>
      <c r="K152" s="69"/>
      <c r="L152" s="69"/>
      <c r="M152" s="69"/>
      <c r="N152" s="15" t="str">
        <f t="shared" si="5"/>
        <v/>
      </c>
    </row>
    <row r="153" spans="2:14" ht="30" customHeight="1" x14ac:dyDescent="0.25">
      <c r="B153" s="30" t="str">
        <f>IF(pre_ge!B152="","",pre_ge!B152)</f>
        <v/>
      </c>
      <c r="C153" s="15" t="str">
        <f>IF(pre_ge!I152="","",pre_ge!I152)</f>
        <v/>
      </c>
      <c r="D153" s="69"/>
      <c r="E153" s="69"/>
      <c r="F153" s="69"/>
      <c r="G153" s="69"/>
      <c r="H153" s="69"/>
      <c r="I153" s="69"/>
      <c r="J153" s="69"/>
      <c r="K153" s="69"/>
      <c r="L153" s="69"/>
      <c r="M153" s="69"/>
      <c r="N153" s="15" t="str">
        <f t="shared" si="5"/>
        <v/>
      </c>
    </row>
    <row r="154" spans="2:14" ht="30" customHeight="1" x14ac:dyDescent="0.25">
      <c r="B154" s="30" t="str">
        <f>IF(pre_ge!B153="","",pre_ge!B153)</f>
        <v/>
      </c>
      <c r="C154" s="15" t="str">
        <f>IF(pre_ge!I153="","",pre_ge!I153)</f>
        <v/>
      </c>
      <c r="D154" s="69"/>
      <c r="E154" s="69"/>
      <c r="F154" s="69"/>
      <c r="G154" s="69"/>
      <c r="H154" s="69"/>
      <c r="I154" s="69"/>
      <c r="J154" s="69"/>
      <c r="K154" s="69"/>
      <c r="L154" s="69"/>
      <c r="M154" s="69"/>
      <c r="N154" s="15" t="str">
        <f t="shared" si="5"/>
        <v/>
      </c>
    </row>
    <row r="155" spans="2:14" ht="30" customHeight="1" x14ac:dyDescent="0.25">
      <c r="B155" s="30" t="str">
        <f>IF(pre_ge!B154="","",pre_ge!B154)</f>
        <v/>
      </c>
      <c r="C155" s="15" t="str">
        <f>IF(pre_ge!I154="","",pre_ge!I154)</f>
        <v/>
      </c>
      <c r="D155" s="69"/>
      <c r="E155" s="69"/>
      <c r="F155" s="69"/>
      <c r="G155" s="69"/>
      <c r="H155" s="69"/>
      <c r="I155" s="69"/>
      <c r="J155" s="69"/>
      <c r="K155" s="69"/>
      <c r="L155" s="69"/>
      <c r="M155" s="69"/>
      <c r="N155" s="15" t="str">
        <f t="shared" si="5"/>
        <v/>
      </c>
    </row>
    <row r="156" spans="2:14" ht="30" customHeight="1" x14ac:dyDescent="0.25">
      <c r="B156" s="30" t="str">
        <f>IF(pre_ge!B155="","",pre_ge!B155)</f>
        <v/>
      </c>
      <c r="C156" s="15" t="str">
        <f>IF(pre_ge!I155="","",pre_ge!I155)</f>
        <v/>
      </c>
      <c r="D156" s="69"/>
      <c r="E156" s="69"/>
      <c r="F156" s="69"/>
      <c r="G156" s="69"/>
      <c r="H156" s="69"/>
      <c r="I156" s="69"/>
      <c r="J156" s="69"/>
      <c r="K156" s="69"/>
      <c r="L156" s="69"/>
      <c r="M156" s="69"/>
      <c r="N156" s="15" t="str">
        <f t="shared" si="5"/>
        <v/>
      </c>
    </row>
    <row r="157" spans="2:14" ht="30" customHeight="1" x14ac:dyDescent="0.25">
      <c r="B157" s="30" t="str">
        <f>IF(pre_ge!B156="","",pre_ge!B156)</f>
        <v/>
      </c>
      <c r="C157" s="15" t="str">
        <f>IF(pre_ge!I156="","",pre_ge!I156)</f>
        <v/>
      </c>
      <c r="D157" s="69"/>
      <c r="E157" s="69"/>
      <c r="F157" s="69"/>
      <c r="G157" s="69"/>
      <c r="H157" s="69"/>
      <c r="I157" s="69"/>
      <c r="J157" s="69"/>
      <c r="K157" s="69"/>
      <c r="L157" s="69"/>
      <c r="M157" s="69"/>
      <c r="N157" s="15" t="str">
        <f t="shared" si="5"/>
        <v/>
      </c>
    </row>
    <row r="158" spans="2:14" ht="30" customHeight="1" x14ac:dyDescent="0.25">
      <c r="B158" s="30" t="str">
        <f>IF(pre_ge!B157="","",pre_ge!B157)</f>
        <v/>
      </c>
      <c r="C158" s="15" t="str">
        <f>IF(pre_ge!I157="","",pre_ge!I157)</f>
        <v/>
      </c>
      <c r="D158" s="69"/>
      <c r="E158" s="69"/>
      <c r="F158" s="69"/>
      <c r="G158" s="69"/>
      <c r="H158" s="69"/>
      <c r="I158" s="69"/>
      <c r="J158" s="69"/>
      <c r="K158" s="69"/>
      <c r="L158" s="69"/>
      <c r="M158" s="69"/>
      <c r="N158" s="15" t="str">
        <f t="shared" si="5"/>
        <v/>
      </c>
    </row>
    <row r="159" spans="2:14" ht="30" customHeight="1" x14ac:dyDescent="0.25">
      <c r="B159" s="30" t="str">
        <f>IF(pre_ge!B158="","",pre_ge!B158)</f>
        <v/>
      </c>
      <c r="C159" s="15" t="str">
        <f>IF(pre_ge!I158="","",pre_ge!I158)</f>
        <v/>
      </c>
      <c r="D159" s="69"/>
      <c r="E159" s="69"/>
      <c r="F159" s="69"/>
      <c r="G159" s="69"/>
      <c r="H159" s="69"/>
      <c r="I159" s="69"/>
      <c r="J159" s="69"/>
      <c r="K159" s="69"/>
      <c r="L159" s="69"/>
      <c r="M159" s="69"/>
      <c r="N159" s="15" t="str">
        <f t="shared" si="5"/>
        <v/>
      </c>
    </row>
    <row r="160" spans="2:14" ht="30" customHeight="1" x14ac:dyDescent="0.25">
      <c r="B160" s="30" t="str">
        <f>IF(pre_ge!B159="","",pre_ge!B159)</f>
        <v/>
      </c>
      <c r="C160" s="15" t="str">
        <f>IF(pre_ge!I159="","",pre_ge!I159)</f>
        <v/>
      </c>
      <c r="D160" s="69"/>
      <c r="E160" s="69"/>
      <c r="F160" s="69"/>
      <c r="G160" s="69"/>
      <c r="H160" s="69"/>
      <c r="I160" s="69"/>
      <c r="J160" s="69"/>
      <c r="K160" s="69"/>
      <c r="L160" s="69"/>
      <c r="M160" s="69"/>
      <c r="N160" s="15" t="str">
        <f t="shared" si="5"/>
        <v/>
      </c>
    </row>
    <row r="161" spans="2:14" ht="30" customHeight="1" x14ac:dyDescent="0.25">
      <c r="B161" s="30" t="str">
        <f>IF(pre_ge!B160="","",pre_ge!B160)</f>
        <v/>
      </c>
      <c r="C161" s="15" t="str">
        <f>IF(pre_ge!I160="","",pre_ge!I160)</f>
        <v/>
      </c>
      <c r="D161" s="69"/>
      <c r="E161" s="69"/>
      <c r="F161" s="69"/>
      <c r="G161" s="69"/>
      <c r="H161" s="69"/>
      <c r="I161" s="69"/>
      <c r="J161" s="69"/>
      <c r="K161" s="69"/>
      <c r="L161" s="69"/>
      <c r="M161" s="69"/>
      <c r="N161" s="15" t="str">
        <f t="shared" si="5"/>
        <v/>
      </c>
    </row>
    <row r="162" spans="2:14" ht="30" customHeight="1" x14ac:dyDescent="0.25">
      <c r="B162" s="30" t="str">
        <f>IF(pre_ge!B161="","",pre_ge!B161)</f>
        <v/>
      </c>
      <c r="C162" s="15" t="str">
        <f>IF(pre_ge!I161="","",pre_ge!I161)</f>
        <v/>
      </c>
      <c r="D162" s="69"/>
      <c r="E162" s="69"/>
      <c r="F162" s="69"/>
      <c r="G162" s="69"/>
      <c r="H162" s="69"/>
      <c r="I162" s="69"/>
      <c r="J162" s="69"/>
      <c r="K162" s="69"/>
      <c r="L162" s="69"/>
      <c r="M162" s="69"/>
      <c r="N162" s="15" t="str">
        <f t="shared" si="5"/>
        <v/>
      </c>
    </row>
    <row r="163" spans="2:14" ht="30" customHeight="1" x14ac:dyDescent="0.25">
      <c r="B163" s="30" t="str">
        <f>IF(pre_ge!B162="","",pre_ge!B162)</f>
        <v/>
      </c>
      <c r="C163" s="15" t="str">
        <f>IF(pre_ge!I162="","",pre_ge!I162)</f>
        <v/>
      </c>
      <c r="D163" s="69"/>
      <c r="E163" s="69"/>
      <c r="F163" s="69"/>
      <c r="G163" s="69"/>
      <c r="H163" s="69"/>
      <c r="I163" s="69"/>
      <c r="J163" s="69"/>
      <c r="K163" s="69"/>
      <c r="L163" s="69"/>
      <c r="M163" s="69"/>
      <c r="N163" s="15" t="str">
        <f t="shared" si="5"/>
        <v/>
      </c>
    </row>
    <row r="164" spans="2:14" ht="30" customHeight="1" x14ac:dyDescent="0.25">
      <c r="B164" s="30" t="str">
        <f>IF(pre_ge!B163="","",pre_ge!B163)</f>
        <v/>
      </c>
      <c r="C164" s="15" t="str">
        <f>IF(pre_ge!I163="","",pre_ge!I163)</f>
        <v/>
      </c>
      <c r="D164" s="69"/>
      <c r="E164" s="69"/>
      <c r="F164" s="69"/>
      <c r="G164" s="69"/>
      <c r="H164" s="69"/>
      <c r="I164" s="69"/>
      <c r="J164" s="69"/>
      <c r="K164" s="69"/>
      <c r="L164" s="69"/>
      <c r="M164" s="69"/>
      <c r="N164" s="15" t="str">
        <f t="shared" si="5"/>
        <v/>
      </c>
    </row>
    <row r="165" spans="2:14" ht="30" customHeight="1" x14ac:dyDescent="0.25">
      <c r="B165" s="30" t="str">
        <f>IF(pre_ge!B164="","",pre_ge!B164)</f>
        <v/>
      </c>
      <c r="C165" s="15" t="str">
        <f>IF(pre_ge!I164="","",pre_ge!I164)</f>
        <v/>
      </c>
      <c r="D165" s="69"/>
      <c r="E165" s="69"/>
      <c r="F165" s="69"/>
      <c r="G165" s="69"/>
      <c r="H165" s="69"/>
      <c r="I165" s="69"/>
      <c r="J165" s="69"/>
      <c r="K165" s="69"/>
      <c r="L165" s="69"/>
      <c r="M165" s="69"/>
      <c r="N165" s="15" t="str">
        <f t="shared" si="5"/>
        <v/>
      </c>
    </row>
    <row r="166" spans="2:14" ht="30" customHeight="1" x14ac:dyDescent="0.25">
      <c r="B166" s="30" t="str">
        <f>IF(pre_ge!B165="","",pre_ge!B165)</f>
        <v/>
      </c>
      <c r="C166" s="15" t="str">
        <f>IF(pre_ge!I165="","",pre_ge!I165)</f>
        <v/>
      </c>
      <c r="D166" s="69"/>
      <c r="E166" s="69"/>
      <c r="F166" s="69"/>
      <c r="G166" s="69"/>
      <c r="H166" s="69"/>
      <c r="I166" s="69"/>
      <c r="J166" s="69"/>
      <c r="K166" s="69"/>
      <c r="L166" s="69"/>
      <c r="M166" s="69"/>
      <c r="N166" s="15" t="str">
        <f t="shared" si="5"/>
        <v/>
      </c>
    </row>
    <row r="167" spans="2:14" ht="30" customHeight="1" x14ac:dyDescent="0.25">
      <c r="B167" s="30" t="str">
        <f>IF(pre_ge!B166="","",pre_ge!B166)</f>
        <v/>
      </c>
      <c r="C167" s="15" t="str">
        <f>IF(pre_ge!I166="","",pre_ge!I166)</f>
        <v/>
      </c>
      <c r="D167" s="69"/>
      <c r="E167" s="69"/>
      <c r="F167" s="69"/>
      <c r="G167" s="69"/>
      <c r="H167" s="69"/>
      <c r="I167" s="69"/>
      <c r="J167" s="69"/>
      <c r="K167" s="69"/>
      <c r="L167" s="69"/>
      <c r="M167" s="69"/>
      <c r="N167" s="15" t="str">
        <f t="shared" si="5"/>
        <v/>
      </c>
    </row>
    <row r="168" spans="2:14" ht="30" customHeight="1" x14ac:dyDescent="0.25">
      <c r="B168" s="30" t="str">
        <f>IF(pre_ge!B167="","",pre_ge!B167)</f>
        <v/>
      </c>
      <c r="C168" s="15" t="str">
        <f>IF(pre_ge!I167="","",pre_ge!I167)</f>
        <v/>
      </c>
      <c r="D168" s="69"/>
      <c r="E168" s="69"/>
      <c r="F168" s="69"/>
      <c r="G168" s="69"/>
      <c r="H168" s="69"/>
      <c r="I168" s="69"/>
      <c r="J168" s="69"/>
      <c r="K168" s="69"/>
      <c r="L168" s="69"/>
      <c r="M168" s="69"/>
      <c r="N168" s="15" t="str">
        <f t="shared" si="5"/>
        <v/>
      </c>
    </row>
    <row r="169" spans="2:14" ht="30" customHeight="1" x14ac:dyDescent="0.25">
      <c r="B169" s="30" t="str">
        <f>IF(pre_ge!B168="","",pre_ge!B168)</f>
        <v/>
      </c>
      <c r="C169" s="15" t="str">
        <f>IF(pre_ge!I168="","",pre_ge!I168)</f>
        <v/>
      </c>
      <c r="D169" s="69"/>
      <c r="E169" s="69"/>
      <c r="F169" s="69"/>
      <c r="G169" s="69"/>
      <c r="H169" s="69"/>
      <c r="I169" s="69"/>
      <c r="J169" s="69"/>
      <c r="K169" s="69"/>
      <c r="L169" s="69"/>
      <c r="M169" s="69"/>
      <c r="N169" s="15" t="str">
        <f t="shared" si="5"/>
        <v/>
      </c>
    </row>
    <row r="170" spans="2:14" ht="30" customHeight="1" x14ac:dyDescent="0.25">
      <c r="B170" s="30" t="str">
        <f>IF(pre_ge!B169="","",pre_ge!B169)</f>
        <v/>
      </c>
      <c r="C170" s="15" t="str">
        <f>IF(pre_ge!I169="","",pre_ge!I169)</f>
        <v/>
      </c>
      <c r="D170" s="69"/>
      <c r="E170" s="69"/>
      <c r="F170" s="69"/>
      <c r="G170" s="69"/>
      <c r="H170" s="69"/>
      <c r="I170" s="69"/>
      <c r="J170" s="69"/>
      <c r="K170" s="69"/>
      <c r="L170" s="69"/>
      <c r="M170" s="69"/>
      <c r="N170" s="15" t="str">
        <f t="shared" si="5"/>
        <v/>
      </c>
    </row>
    <row r="171" spans="2:14" ht="30" customHeight="1" x14ac:dyDescent="0.25">
      <c r="B171" s="30" t="str">
        <f>IF(pre_ge!B170="","",pre_ge!B170)</f>
        <v/>
      </c>
      <c r="C171" s="15" t="str">
        <f>IF(pre_ge!I170="","",pre_ge!I170)</f>
        <v/>
      </c>
      <c r="D171" s="69"/>
      <c r="E171" s="69"/>
      <c r="F171" s="69"/>
      <c r="G171" s="69"/>
      <c r="H171" s="69"/>
      <c r="I171" s="69"/>
      <c r="J171" s="69"/>
      <c r="K171" s="69"/>
      <c r="L171" s="69"/>
      <c r="M171" s="69"/>
      <c r="N171" s="15" t="str">
        <f t="shared" si="5"/>
        <v/>
      </c>
    </row>
    <row r="172" spans="2:14" ht="30" customHeight="1" x14ac:dyDescent="0.25">
      <c r="B172" s="30" t="str">
        <f>IF(pre_ge!B171="","",pre_ge!B171)</f>
        <v/>
      </c>
      <c r="C172" s="15" t="str">
        <f>IF(pre_ge!I171="","",pre_ge!I171)</f>
        <v/>
      </c>
      <c r="D172" s="69"/>
      <c r="E172" s="69"/>
      <c r="F172" s="69"/>
      <c r="G172" s="69"/>
      <c r="H172" s="69"/>
      <c r="I172" s="69"/>
      <c r="J172" s="69"/>
      <c r="K172" s="69"/>
      <c r="L172" s="69"/>
      <c r="M172" s="69"/>
      <c r="N172" s="15" t="str">
        <f t="shared" si="5"/>
        <v/>
      </c>
    </row>
    <row r="173" spans="2:14" ht="30" customHeight="1" x14ac:dyDescent="0.25">
      <c r="B173" s="30" t="str">
        <f>IF(pre_ge!B172="","",pre_ge!B172)</f>
        <v/>
      </c>
      <c r="C173" s="15" t="str">
        <f>IF(pre_ge!I172="","",pre_ge!I172)</f>
        <v/>
      </c>
      <c r="D173" s="69"/>
      <c r="E173" s="69"/>
      <c r="F173" s="69"/>
      <c r="G173" s="69"/>
      <c r="H173" s="69"/>
      <c r="I173" s="69"/>
      <c r="J173" s="69"/>
      <c r="K173" s="69"/>
      <c r="L173" s="69"/>
      <c r="M173" s="69"/>
      <c r="N173" s="15" t="str">
        <f t="shared" si="5"/>
        <v/>
      </c>
    </row>
    <row r="174" spans="2:14" ht="30" customHeight="1" x14ac:dyDescent="0.25">
      <c r="B174" s="30" t="str">
        <f>IF(pre_ge!B173="","",pre_ge!B173)</f>
        <v/>
      </c>
      <c r="C174" s="15" t="str">
        <f>IF(pre_ge!I173="","",pre_ge!I173)</f>
        <v/>
      </c>
      <c r="D174" s="69"/>
      <c r="E174" s="69"/>
      <c r="F174" s="69"/>
      <c r="G174" s="69"/>
      <c r="H174" s="69"/>
      <c r="I174" s="69"/>
      <c r="J174" s="69"/>
      <c r="K174" s="69"/>
      <c r="L174" s="69"/>
      <c r="M174" s="69"/>
      <c r="N174" s="15" t="str">
        <f t="shared" si="5"/>
        <v/>
      </c>
    </row>
    <row r="175" spans="2:14" ht="30" customHeight="1" x14ac:dyDescent="0.25">
      <c r="B175" s="30" t="str">
        <f>IF(pre_ge!B174="","",pre_ge!B174)</f>
        <v/>
      </c>
      <c r="C175" s="15" t="str">
        <f>IF(pre_ge!I174="","",pre_ge!I174)</f>
        <v/>
      </c>
      <c r="D175" s="69"/>
      <c r="E175" s="69"/>
      <c r="F175" s="69"/>
      <c r="G175" s="69"/>
      <c r="H175" s="69"/>
      <c r="I175" s="69"/>
      <c r="J175" s="69"/>
      <c r="K175" s="69"/>
      <c r="L175" s="69"/>
      <c r="M175" s="69"/>
      <c r="N175" s="15" t="str">
        <f t="shared" si="5"/>
        <v/>
      </c>
    </row>
    <row r="176" spans="2:14" ht="30" customHeight="1" x14ac:dyDescent="0.25">
      <c r="B176" s="30" t="str">
        <f>IF(pre_ge!B175="","",pre_ge!B175)</f>
        <v/>
      </c>
      <c r="C176" s="15" t="str">
        <f>IF(pre_ge!I175="","",pre_ge!I175)</f>
        <v/>
      </c>
      <c r="D176" s="69"/>
      <c r="E176" s="69"/>
      <c r="F176" s="69"/>
      <c r="G176" s="69"/>
      <c r="H176" s="69"/>
      <c r="I176" s="69"/>
      <c r="J176" s="69"/>
      <c r="K176" s="69"/>
      <c r="L176" s="69"/>
      <c r="M176" s="69"/>
      <c r="N176" s="15" t="str">
        <f t="shared" si="5"/>
        <v/>
      </c>
    </row>
    <row r="177" spans="2:14" ht="30" customHeight="1" x14ac:dyDescent="0.25">
      <c r="B177" s="30" t="str">
        <f>IF(pre_ge!B176="","",pre_ge!B176)</f>
        <v/>
      </c>
      <c r="C177" s="15" t="str">
        <f>IF(pre_ge!I176="","",pre_ge!I176)</f>
        <v/>
      </c>
      <c r="D177" s="69"/>
      <c r="E177" s="69"/>
      <c r="F177" s="69"/>
      <c r="G177" s="69"/>
      <c r="H177" s="69"/>
      <c r="I177" s="69"/>
      <c r="J177" s="69"/>
      <c r="K177" s="69"/>
      <c r="L177" s="69"/>
      <c r="M177" s="69"/>
      <c r="N177" s="15" t="str">
        <f t="shared" si="5"/>
        <v/>
      </c>
    </row>
    <row r="178" spans="2:14" ht="30" customHeight="1" x14ac:dyDescent="0.25">
      <c r="B178" s="30" t="str">
        <f>IF(pre_ge!B177="","",pre_ge!B177)</f>
        <v/>
      </c>
      <c r="C178" s="15" t="str">
        <f>IF(pre_ge!I177="","",pre_ge!I177)</f>
        <v/>
      </c>
      <c r="D178" s="69"/>
      <c r="E178" s="69"/>
      <c r="F178" s="69"/>
      <c r="G178" s="69"/>
      <c r="H178" s="69"/>
      <c r="I178" s="69"/>
      <c r="J178" s="69"/>
      <c r="K178" s="69"/>
      <c r="L178" s="69"/>
      <c r="M178" s="69"/>
      <c r="N178" s="15" t="str">
        <f t="shared" si="5"/>
        <v/>
      </c>
    </row>
    <row r="179" spans="2:14" ht="30" customHeight="1" x14ac:dyDescent="0.25">
      <c r="B179" s="30" t="str">
        <f>IF(pre_ge!B178="","",pre_ge!B178)</f>
        <v/>
      </c>
      <c r="C179" s="15" t="str">
        <f>IF(pre_ge!I178="","",pre_ge!I178)</f>
        <v/>
      </c>
      <c r="D179" s="69"/>
      <c r="E179" s="69"/>
      <c r="F179" s="69"/>
      <c r="G179" s="69"/>
      <c r="H179" s="69"/>
      <c r="I179" s="69"/>
      <c r="J179" s="69"/>
      <c r="K179" s="69"/>
      <c r="L179" s="69"/>
      <c r="M179" s="69"/>
      <c r="N179" s="15" t="str">
        <f t="shared" si="5"/>
        <v/>
      </c>
    </row>
    <row r="180" spans="2:14" ht="30" customHeight="1" x14ac:dyDescent="0.25">
      <c r="B180" s="30" t="str">
        <f>IF(pre_ge!B179="","",pre_ge!B179)</f>
        <v/>
      </c>
      <c r="C180" s="15" t="str">
        <f>IF(pre_ge!I179="","",pre_ge!I179)</f>
        <v/>
      </c>
      <c r="D180" s="69"/>
      <c r="E180" s="69"/>
      <c r="F180" s="69"/>
      <c r="G180" s="69"/>
      <c r="H180" s="69"/>
      <c r="I180" s="69"/>
      <c r="J180" s="69"/>
      <c r="K180" s="69"/>
      <c r="L180" s="69"/>
      <c r="M180" s="69"/>
      <c r="N180" s="15" t="str">
        <f t="shared" si="5"/>
        <v/>
      </c>
    </row>
    <row r="181" spans="2:14" ht="30" customHeight="1" x14ac:dyDescent="0.25">
      <c r="B181" s="30" t="str">
        <f>IF(pre_ge!B180="","",pre_ge!B180)</f>
        <v/>
      </c>
      <c r="C181" s="15" t="str">
        <f>IF(pre_ge!I180="","",pre_ge!I180)</f>
        <v/>
      </c>
      <c r="D181" s="69"/>
      <c r="E181" s="69"/>
      <c r="F181" s="69"/>
      <c r="G181" s="69"/>
      <c r="H181" s="69"/>
      <c r="I181" s="69"/>
      <c r="J181" s="69"/>
      <c r="K181" s="69"/>
      <c r="L181" s="69"/>
      <c r="M181" s="69"/>
      <c r="N181" s="15" t="str">
        <f t="shared" si="5"/>
        <v/>
      </c>
    </row>
    <row r="182" spans="2:14" ht="30" customHeight="1" x14ac:dyDescent="0.25">
      <c r="B182" s="30" t="str">
        <f>IF(pre_ge!B181="","",pre_ge!B181)</f>
        <v/>
      </c>
      <c r="C182" s="15" t="str">
        <f>IF(pre_ge!I181="","",pre_ge!I181)</f>
        <v/>
      </c>
      <c r="D182" s="69"/>
      <c r="E182" s="69"/>
      <c r="F182" s="69"/>
      <c r="G182" s="69"/>
      <c r="H182" s="69"/>
      <c r="I182" s="69"/>
      <c r="J182" s="69"/>
      <c r="K182" s="69"/>
      <c r="L182" s="69"/>
      <c r="M182" s="69"/>
      <c r="N182" s="15" t="str">
        <f t="shared" si="5"/>
        <v/>
      </c>
    </row>
    <row r="183" spans="2:14" ht="30" customHeight="1" x14ac:dyDescent="0.25">
      <c r="B183" s="30" t="str">
        <f>IF(pre_ge!B182="","",pre_ge!B182)</f>
        <v/>
      </c>
      <c r="C183" s="15" t="str">
        <f>IF(pre_ge!I182="","",pre_ge!I182)</f>
        <v/>
      </c>
      <c r="D183" s="69"/>
      <c r="E183" s="69"/>
      <c r="F183" s="69"/>
      <c r="G183" s="69"/>
      <c r="H183" s="69"/>
      <c r="I183" s="69"/>
      <c r="J183" s="69"/>
      <c r="K183" s="69"/>
      <c r="L183" s="69"/>
      <c r="M183" s="69"/>
      <c r="N183" s="15" t="str">
        <f t="shared" si="5"/>
        <v/>
      </c>
    </row>
    <row r="184" spans="2:14" ht="30" customHeight="1" x14ac:dyDescent="0.25">
      <c r="B184" s="30" t="str">
        <f>IF(pre_ge!B183="","",pre_ge!B183)</f>
        <v/>
      </c>
      <c r="C184" s="15" t="str">
        <f>IF(pre_ge!I183="","",pre_ge!I183)</f>
        <v/>
      </c>
      <c r="D184" s="69"/>
      <c r="E184" s="69"/>
      <c r="F184" s="69"/>
      <c r="G184" s="69"/>
      <c r="H184" s="69"/>
      <c r="I184" s="69"/>
      <c r="J184" s="69"/>
      <c r="K184" s="69"/>
      <c r="L184" s="69"/>
      <c r="M184" s="69"/>
      <c r="N184" s="15" t="str">
        <f t="shared" si="5"/>
        <v/>
      </c>
    </row>
    <row r="185" spans="2:14" ht="30" customHeight="1" x14ac:dyDescent="0.25">
      <c r="B185" s="30" t="str">
        <f>IF(pre_ge!B184="","",pre_ge!B184)</f>
        <v/>
      </c>
      <c r="C185" s="15" t="str">
        <f>IF(pre_ge!I184="","",pre_ge!I184)</f>
        <v/>
      </c>
      <c r="D185" s="69"/>
      <c r="E185" s="69"/>
      <c r="F185" s="69"/>
      <c r="G185" s="69"/>
      <c r="H185" s="69"/>
      <c r="I185" s="69"/>
      <c r="J185" s="69"/>
      <c r="K185" s="69"/>
      <c r="L185" s="69"/>
      <c r="M185" s="69"/>
      <c r="N185" s="15" t="str">
        <f t="shared" si="5"/>
        <v/>
      </c>
    </row>
    <row r="186" spans="2:14" ht="30" customHeight="1" x14ac:dyDescent="0.25">
      <c r="B186" s="30" t="str">
        <f>IF(pre_ge!B185="","",pre_ge!B185)</f>
        <v/>
      </c>
      <c r="C186" s="15" t="str">
        <f>IF(pre_ge!I185="","",pre_ge!I185)</f>
        <v/>
      </c>
      <c r="D186" s="69"/>
      <c r="E186" s="69"/>
      <c r="F186" s="69"/>
      <c r="G186" s="69"/>
      <c r="H186" s="69"/>
      <c r="I186" s="69"/>
      <c r="J186" s="69"/>
      <c r="K186" s="69"/>
      <c r="L186" s="69"/>
      <c r="M186" s="69"/>
      <c r="N186" s="15" t="str">
        <f t="shared" si="5"/>
        <v/>
      </c>
    </row>
    <row r="187" spans="2:14" ht="30" customHeight="1" x14ac:dyDescent="0.25">
      <c r="B187" s="30" t="str">
        <f>IF(pre_ge!B186="","",pre_ge!B186)</f>
        <v/>
      </c>
      <c r="C187" s="15" t="str">
        <f>IF(pre_ge!I186="","",pre_ge!I186)</f>
        <v/>
      </c>
      <c r="D187" s="69"/>
      <c r="E187" s="69"/>
      <c r="F187" s="69"/>
      <c r="G187" s="69"/>
      <c r="H187" s="69"/>
      <c r="I187" s="69"/>
      <c r="J187" s="69"/>
      <c r="K187" s="69"/>
      <c r="L187" s="69"/>
      <c r="M187" s="69"/>
      <c r="N187" s="15" t="str">
        <f t="shared" si="5"/>
        <v/>
      </c>
    </row>
    <row r="188" spans="2:14" ht="30" customHeight="1" x14ac:dyDescent="0.25">
      <c r="B188" s="30" t="str">
        <f>IF(pre_ge!B187="","",pre_ge!B187)</f>
        <v/>
      </c>
      <c r="C188" s="15" t="str">
        <f>IF(pre_ge!I187="","",pre_ge!I187)</f>
        <v/>
      </c>
      <c r="D188" s="69"/>
      <c r="E188" s="69"/>
      <c r="F188" s="69"/>
      <c r="G188" s="69"/>
      <c r="H188" s="69"/>
      <c r="I188" s="69"/>
      <c r="J188" s="69"/>
      <c r="K188" s="69"/>
      <c r="L188" s="69"/>
      <c r="M188" s="69"/>
      <c r="N188" s="15" t="str">
        <f t="shared" si="5"/>
        <v/>
      </c>
    </row>
    <row r="189" spans="2:14" ht="30" customHeight="1" x14ac:dyDescent="0.25">
      <c r="B189" s="30" t="str">
        <f>IF(pre_ge!B188="","",pre_ge!B188)</f>
        <v/>
      </c>
      <c r="C189" s="15" t="str">
        <f>IF(pre_ge!I188="","",pre_ge!I188)</f>
        <v/>
      </c>
      <c r="D189" s="69"/>
      <c r="E189" s="69"/>
      <c r="F189" s="69"/>
      <c r="G189" s="69"/>
      <c r="H189" s="69"/>
      <c r="I189" s="69"/>
      <c r="J189" s="69"/>
      <c r="K189" s="69"/>
      <c r="L189" s="69"/>
      <c r="M189" s="69"/>
      <c r="N189" s="15" t="str">
        <f t="shared" si="5"/>
        <v/>
      </c>
    </row>
    <row r="190" spans="2:14" ht="30" customHeight="1" x14ac:dyDescent="0.25">
      <c r="B190" s="30" t="str">
        <f>IF(pre_ge!B189="","",pre_ge!B189)</f>
        <v/>
      </c>
      <c r="C190" s="15" t="str">
        <f>IF(pre_ge!I189="","",pre_ge!I189)</f>
        <v/>
      </c>
      <c r="D190" s="69"/>
      <c r="E190" s="69"/>
      <c r="F190" s="69"/>
      <c r="G190" s="69"/>
      <c r="H190" s="69"/>
      <c r="I190" s="69"/>
      <c r="J190" s="69"/>
      <c r="K190" s="69"/>
      <c r="L190" s="69"/>
      <c r="M190" s="69"/>
      <c r="N190" s="15" t="str">
        <f t="shared" si="5"/>
        <v/>
      </c>
    </row>
    <row r="191" spans="2:14" ht="30" customHeight="1" x14ac:dyDescent="0.25">
      <c r="B191" s="30" t="str">
        <f>IF(pre_ge!B190="","",pre_ge!B190)</f>
        <v/>
      </c>
      <c r="C191" s="15" t="str">
        <f>IF(pre_ge!I190="","",pre_ge!I190)</f>
        <v/>
      </c>
      <c r="D191" s="69"/>
      <c r="E191" s="69"/>
      <c r="F191" s="69"/>
      <c r="G191" s="69"/>
      <c r="H191" s="69"/>
      <c r="I191" s="69"/>
      <c r="J191" s="69"/>
      <c r="K191" s="69"/>
      <c r="L191" s="69"/>
      <c r="M191" s="69"/>
      <c r="N191" s="15" t="str">
        <f t="shared" si="5"/>
        <v/>
      </c>
    </row>
    <row r="192" spans="2:14" ht="30" customHeight="1" x14ac:dyDescent="0.25">
      <c r="B192" s="30" t="str">
        <f>IF(pre_ge!B191="","",pre_ge!B191)</f>
        <v/>
      </c>
      <c r="C192" s="15" t="str">
        <f>IF(pre_ge!I191="","",pre_ge!I191)</f>
        <v/>
      </c>
      <c r="D192" s="69"/>
      <c r="E192" s="69"/>
      <c r="F192" s="69"/>
      <c r="G192" s="69"/>
      <c r="H192" s="69"/>
      <c r="I192" s="69"/>
      <c r="J192" s="69"/>
      <c r="K192" s="69"/>
      <c r="L192" s="69"/>
      <c r="M192" s="69"/>
      <c r="N192" s="15" t="str">
        <f t="shared" si="5"/>
        <v/>
      </c>
    </row>
    <row r="193" spans="2:14" ht="30" customHeight="1" x14ac:dyDescent="0.25">
      <c r="B193" s="30" t="str">
        <f>IF(pre_ge!B192="","",pre_ge!B192)</f>
        <v/>
      </c>
      <c r="C193" s="15" t="str">
        <f>IF(pre_ge!I192="","",pre_ge!I192)</f>
        <v/>
      </c>
      <c r="D193" s="69"/>
      <c r="E193" s="69"/>
      <c r="F193" s="69"/>
      <c r="G193" s="69"/>
      <c r="H193" s="69"/>
      <c r="I193" s="69"/>
      <c r="J193" s="69"/>
      <c r="K193" s="69"/>
      <c r="L193" s="69"/>
      <c r="M193" s="69"/>
      <c r="N193" s="15" t="str">
        <f t="shared" si="5"/>
        <v/>
      </c>
    </row>
    <row r="194" spans="2:14" ht="30" customHeight="1" x14ac:dyDescent="0.25">
      <c r="B194" s="30" t="str">
        <f>IF(pre_ge!B193="","",pre_ge!B193)</f>
        <v/>
      </c>
      <c r="C194" s="15" t="str">
        <f>IF(pre_ge!I193="","",pre_ge!I193)</f>
        <v/>
      </c>
      <c r="D194" s="69"/>
      <c r="E194" s="69"/>
      <c r="F194" s="69"/>
      <c r="G194" s="69"/>
      <c r="H194" s="69"/>
      <c r="I194" s="69"/>
      <c r="J194" s="69"/>
      <c r="K194" s="69"/>
      <c r="L194" s="69"/>
      <c r="M194" s="69"/>
      <c r="N194" s="15" t="str">
        <f t="shared" si="5"/>
        <v/>
      </c>
    </row>
    <row r="195" spans="2:14" ht="30" customHeight="1" x14ac:dyDescent="0.25">
      <c r="B195" s="30" t="str">
        <f>IF(pre_ge!B194="","",pre_ge!B194)</f>
        <v/>
      </c>
      <c r="C195" s="15" t="str">
        <f>IF(pre_ge!I194="","",pre_ge!I194)</f>
        <v/>
      </c>
      <c r="D195" s="69"/>
      <c r="E195" s="69"/>
      <c r="F195" s="69"/>
      <c r="G195" s="69"/>
      <c r="H195" s="69"/>
      <c r="I195" s="69"/>
      <c r="J195" s="69"/>
      <c r="K195" s="69"/>
      <c r="L195" s="69"/>
      <c r="M195" s="69"/>
      <c r="N195" s="15" t="str">
        <f t="shared" si="5"/>
        <v/>
      </c>
    </row>
    <row r="196" spans="2:14" ht="30" customHeight="1" x14ac:dyDescent="0.25">
      <c r="B196" s="30" t="str">
        <f>IF(pre_ge!B195="","",pre_ge!B195)</f>
        <v/>
      </c>
      <c r="C196" s="15" t="str">
        <f>IF(pre_ge!I195="","",pre_ge!I195)</f>
        <v/>
      </c>
      <c r="D196" s="69"/>
      <c r="E196" s="69"/>
      <c r="F196" s="69"/>
      <c r="G196" s="69"/>
      <c r="H196" s="69"/>
      <c r="I196" s="69"/>
      <c r="J196" s="69"/>
      <c r="K196" s="69"/>
      <c r="L196" s="69"/>
      <c r="M196" s="69"/>
      <c r="N196" s="15" t="str">
        <f t="shared" si="5"/>
        <v/>
      </c>
    </row>
    <row r="197" spans="2:14" ht="30" customHeight="1" x14ac:dyDescent="0.25">
      <c r="B197" s="30" t="str">
        <f>IF(pre_ge!B196="","",pre_ge!B196)</f>
        <v/>
      </c>
      <c r="C197" s="15" t="str">
        <f>IF(pre_ge!I196="","",pre_ge!I196)</f>
        <v/>
      </c>
      <c r="D197" s="69"/>
      <c r="E197" s="69"/>
      <c r="F197" s="69"/>
      <c r="G197" s="69"/>
      <c r="H197" s="69"/>
      <c r="I197" s="69"/>
      <c r="J197" s="69"/>
      <c r="K197" s="69"/>
      <c r="L197" s="69"/>
      <c r="M197" s="69"/>
      <c r="N197" s="15" t="str">
        <f t="shared" si="5"/>
        <v/>
      </c>
    </row>
    <row r="198" spans="2:14" ht="30" customHeight="1" x14ac:dyDescent="0.25">
      <c r="B198" s="30" t="str">
        <f>IF(pre_ge!B197="","",pre_ge!B197)</f>
        <v/>
      </c>
      <c r="C198" s="15" t="str">
        <f>IF(pre_ge!I197="","",pre_ge!I197)</f>
        <v/>
      </c>
      <c r="D198" s="69"/>
      <c r="E198" s="69"/>
      <c r="F198" s="69"/>
      <c r="G198" s="69"/>
      <c r="H198" s="69"/>
      <c r="I198" s="69"/>
      <c r="J198" s="69"/>
      <c r="K198" s="69"/>
      <c r="L198" s="69"/>
      <c r="M198" s="69"/>
      <c r="N198" s="15" t="str">
        <f t="shared" si="5"/>
        <v/>
      </c>
    </row>
    <row r="199" spans="2:14" ht="30" customHeight="1" x14ac:dyDescent="0.25">
      <c r="B199" s="30" t="str">
        <f>IF(pre_ge!B198="","",pre_ge!B198)</f>
        <v/>
      </c>
      <c r="C199" s="15" t="str">
        <f>IF(pre_ge!I198="","",pre_ge!I198)</f>
        <v/>
      </c>
      <c r="D199" s="69"/>
      <c r="E199" s="69"/>
      <c r="F199" s="69"/>
      <c r="G199" s="69"/>
      <c r="H199" s="69"/>
      <c r="I199" s="69"/>
      <c r="J199" s="69"/>
      <c r="K199" s="69"/>
      <c r="L199" s="69"/>
      <c r="M199" s="69"/>
      <c r="N199" s="15" t="str">
        <f t="shared" si="5"/>
        <v/>
      </c>
    </row>
    <row r="200" spans="2:14" ht="30" customHeight="1" x14ac:dyDescent="0.25">
      <c r="B200" s="30" t="str">
        <f>IF(pre_ge!B199="","",pre_ge!B199)</f>
        <v/>
      </c>
      <c r="C200" s="15" t="str">
        <f>IF(pre_ge!I199="","",pre_ge!I199)</f>
        <v/>
      </c>
      <c r="D200" s="69"/>
      <c r="E200" s="69"/>
      <c r="F200" s="69"/>
      <c r="G200" s="69"/>
      <c r="H200" s="69"/>
      <c r="I200" s="69"/>
      <c r="J200" s="69"/>
      <c r="K200" s="69"/>
      <c r="L200" s="69"/>
      <c r="M200" s="69"/>
      <c r="N200" s="15" t="str">
        <f t="shared" si="5"/>
        <v/>
      </c>
    </row>
    <row r="201" spans="2:14" ht="30" customHeight="1" x14ac:dyDescent="0.25">
      <c r="B201" s="30" t="str">
        <f>IF(pre_ge!B200="","",pre_ge!B200)</f>
        <v/>
      </c>
      <c r="C201" s="15" t="str">
        <f>IF(pre_ge!I200="","",pre_ge!I200)</f>
        <v/>
      </c>
      <c r="D201" s="69"/>
      <c r="E201" s="69"/>
      <c r="F201" s="69"/>
      <c r="G201" s="69"/>
      <c r="H201" s="69"/>
      <c r="I201" s="69"/>
      <c r="J201" s="69"/>
      <c r="K201" s="69"/>
      <c r="L201" s="69"/>
      <c r="M201" s="69"/>
      <c r="N201" s="15" t="str">
        <f t="shared" si="5"/>
        <v/>
      </c>
    </row>
    <row r="202" spans="2:14" ht="30" customHeight="1" x14ac:dyDescent="0.25">
      <c r="B202" s="30" t="str">
        <f>IF(pre_ge!B201="","",pre_ge!B201)</f>
        <v/>
      </c>
      <c r="C202" s="15" t="str">
        <f>IF(pre_ge!I201="","",pre_ge!I201)</f>
        <v/>
      </c>
      <c r="D202" s="69"/>
      <c r="E202" s="69"/>
      <c r="F202" s="69"/>
      <c r="G202" s="69"/>
      <c r="H202" s="69"/>
      <c r="I202" s="69"/>
      <c r="J202" s="69"/>
      <c r="K202" s="69"/>
      <c r="L202" s="69"/>
      <c r="M202" s="69"/>
      <c r="N202" s="15" t="str">
        <f t="shared" si="5"/>
        <v/>
      </c>
    </row>
    <row r="203" spans="2:14" ht="30" customHeight="1" x14ac:dyDescent="0.25">
      <c r="B203" s="30" t="str">
        <f>IF(pre_ge!B202="","",pre_ge!B202)</f>
        <v/>
      </c>
      <c r="C203" s="15" t="str">
        <f>IF(pre_ge!I202="","",pre_ge!I202)</f>
        <v/>
      </c>
      <c r="D203" s="69"/>
      <c r="E203" s="69"/>
      <c r="F203" s="69"/>
      <c r="G203" s="69"/>
      <c r="H203" s="69"/>
      <c r="I203" s="69"/>
      <c r="J203" s="69"/>
      <c r="K203" s="69"/>
      <c r="L203" s="69"/>
      <c r="M203" s="69"/>
      <c r="N203" s="15" t="str">
        <f t="shared" ref="N203:N266" si="6">IFERROR(AVERAGE(D203:M203),"")</f>
        <v/>
      </c>
    </row>
    <row r="204" spans="2:14" ht="30" customHeight="1" x14ac:dyDescent="0.25">
      <c r="B204" s="30" t="str">
        <f>IF(pre_ge!B203="","",pre_ge!B203)</f>
        <v/>
      </c>
      <c r="C204" s="15" t="str">
        <f>IF(pre_ge!I203="","",pre_ge!I203)</f>
        <v/>
      </c>
      <c r="D204" s="69"/>
      <c r="E204" s="69"/>
      <c r="F204" s="69"/>
      <c r="G204" s="69"/>
      <c r="H204" s="69"/>
      <c r="I204" s="69"/>
      <c r="J204" s="69"/>
      <c r="K204" s="69"/>
      <c r="L204" s="69"/>
      <c r="M204" s="69"/>
      <c r="N204" s="15" t="str">
        <f t="shared" si="6"/>
        <v/>
      </c>
    </row>
    <row r="205" spans="2:14" ht="30" customHeight="1" x14ac:dyDescent="0.25">
      <c r="B205" s="30" t="str">
        <f>IF(pre_ge!B204="","",pre_ge!B204)</f>
        <v/>
      </c>
      <c r="C205" s="15" t="str">
        <f>IF(pre_ge!I204="","",pre_ge!I204)</f>
        <v/>
      </c>
      <c r="D205" s="69"/>
      <c r="E205" s="69"/>
      <c r="F205" s="69"/>
      <c r="G205" s="69"/>
      <c r="H205" s="69"/>
      <c r="I205" s="69"/>
      <c r="J205" s="69"/>
      <c r="K205" s="69"/>
      <c r="L205" s="69"/>
      <c r="M205" s="69"/>
      <c r="N205" s="15" t="str">
        <f t="shared" si="6"/>
        <v/>
      </c>
    </row>
    <row r="206" spans="2:14" ht="30" customHeight="1" x14ac:dyDescent="0.25">
      <c r="B206" s="30" t="str">
        <f>IF(pre_ge!B205="","",pre_ge!B205)</f>
        <v/>
      </c>
      <c r="C206" s="15" t="str">
        <f>IF(pre_ge!I205="","",pre_ge!I205)</f>
        <v/>
      </c>
      <c r="D206" s="69"/>
      <c r="E206" s="69"/>
      <c r="F206" s="69"/>
      <c r="G206" s="69"/>
      <c r="H206" s="69"/>
      <c r="I206" s="69"/>
      <c r="J206" s="69"/>
      <c r="K206" s="69"/>
      <c r="L206" s="69"/>
      <c r="M206" s="69"/>
      <c r="N206" s="15" t="str">
        <f t="shared" si="6"/>
        <v/>
      </c>
    </row>
    <row r="207" spans="2:14" ht="30" customHeight="1" x14ac:dyDescent="0.25">
      <c r="B207" s="30" t="str">
        <f>IF(pre_ge!B206="","",pre_ge!B206)</f>
        <v/>
      </c>
      <c r="C207" s="15" t="str">
        <f>IF(pre_ge!I206="","",pre_ge!I206)</f>
        <v/>
      </c>
      <c r="D207" s="69"/>
      <c r="E207" s="69"/>
      <c r="F207" s="69"/>
      <c r="G207" s="69"/>
      <c r="H207" s="69"/>
      <c r="I207" s="69"/>
      <c r="J207" s="69"/>
      <c r="K207" s="69"/>
      <c r="L207" s="69"/>
      <c r="M207" s="69"/>
      <c r="N207" s="15" t="str">
        <f t="shared" si="6"/>
        <v/>
      </c>
    </row>
    <row r="208" spans="2:14" ht="30" customHeight="1" x14ac:dyDescent="0.25">
      <c r="B208" s="30" t="str">
        <f>IF(pre_ge!B207="","",pre_ge!B207)</f>
        <v/>
      </c>
      <c r="C208" s="15" t="str">
        <f>IF(pre_ge!I207="","",pre_ge!I207)</f>
        <v/>
      </c>
      <c r="D208" s="69"/>
      <c r="E208" s="69"/>
      <c r="F208" s="69"/>
      <c r="G208" s="69"/>
      <c r="H208" s="69"/>
      <c r="I208" s="69"/>
      <c r="J208" s="69"/>
      <c r="K208" s="69"/>
      <c r="L208" s="69"/>
      <c r="M208" s="69"/>
      <c r="N208" s="15" t="str">
        <f t="shared" si="6"/>
        <v/>
      </c>
    </row>
    <row r="209" spans="2:14" ht="30" customHeight="1" x14ac:dyDescent="0.25">
      <c r="B209" s="30" t="str">
        <f>IF(pre_ge!B208="","",pre_ge!B208)</f>
        <v/>
      </c>
      <c r="C209" s="15" t="str">
        <f>IF(pre_ge!I208="","",pre_ge!I208)</f>
        <v/>
      </c>
      <c r="D209" s="69"/>
      <c r="E209" s="69"/>
      <c r="F209" s="69"/>
      <c r="G209" s="69"/>
      <c r="H209" s="69"/>
      <c r="I209" s="69"/>
      <c r="J209" s="69"/>
      <c r="K209" s="69"/>
      <c r="L209" s="69"/>
      <c r="M209" s="69"/>
      <c r="N209" s="15" t="str">
        <f t="shared" si="6"/>
        <v/>
      </c>
    </row>
    <row r="210" spans="2:14" ht="30" customHeight="1" x14ac:dyDescent="0.25">
      <c r="B210" s="30" t="str">
        <f>IF(pre_ge!B209="","",pre_ge!B209)</f>
        <v/>
      </c>
      <c r="C210" s="15" t="str">
        <f>IF(pre_ge!I209="","",pre_ge!I209)</f>
        <v/>
      </c>
      <c r="D210" s="69"/>
      <c r="E210" s="69"/>
      <c r="F210" s="69"/>
      <c r="G210" s="69"/>
      <c r="H210" s="69"/>
      <c r="I210" s="69"/>
      <c r="J210" s="69"/>
      <c r="K210" s="69"/>
      <c r="L210" s="69"/>
      <c r="M210" s="69"/>
      <c r="N210" s="15" t="str">
        <f t="shared" si="6"/>
        <v/>
      </c>
    </row>
    <row r="211" spans="2:14" ht="30" customHeight="1" x14ac:dyDescent="0.25">
      <c r="B211" s="30" t="str">
        <f>IF(pre_ge!B210="","",pre_ge!B210)</f>
        <v/>
      </c>
      <c r="C211" s="15" t="str">
        <f>IF(pre_ge!I210="","",pre_ge!I210)</f>
        <v/>
      </c>
      <c r="D211" s="69"/>
      <c r="E211" s="69"/>
      <c r="F211" s="69"/>
      <c r="G211" s="69"/>
      <c r="H211" s="69"/>
      <c r="I211" s="69"/>
      <c r="J211" s="69"/>
      <c r="K211" s="69"/>
      <c r="L211" s="69"/>
      <c r="M211" s="69"/>
      <c r="N211" s="15" t="str">
        <f t="shared" si="6"/>
        <v/>
      </c>
    </row>
    <row r="212" spans="2:14" ht="30" customHeight="1" x14ac:dyDescent="0.25">
      <c r="B212" s="30" t="str">
        <f>IF(pre_ge!B211="","",pre_ge!B211)</f>
        <v/>
      </c>
      <c r="C212" s="15" t="str">
        <f>IF(pre_ge!I211="","",pre_ge!I211)</f>
        <v/>
      </c>
      <c r="D212" s="69"/>
      <c r="E212" s="69"/>
      <c r="F212" s="69"/>
      <c r="G212" s="69"/>
      <c r="H212" s="69"/>
      <c r="I212" s="69"/>
      <c r="J212" s="69"/>
      <c r="K212" s="69"/>
      <c r="L212" s="69"/>
      <c r="M212" s="69"/>
      <c r="N212" s="15" t="str">
        <f t="shared" si="6"/>
        <v/>
      </c>
    </row>
    <row r="213" spans="2:14" ht="30" customHeight="1" x14ac:dyDescent="0.25">
      <c r="B213" s="30" t="str">
        <f>IF(pre_ge!B212="","",pre_ge!B212)</f>
        <v/>
      </c>
      <c r="C213" s="15" t="str">
        <f>IF(pre_ge!I212="","",pre_ge!I212)</f>
        <v/>
      </c>
      <c r="D213" s="69"/>
      <c r="E213" s="69"/>
      <c r="F213" s="69"/>
      <c r="G213" s="69"/>
      <c r="H213" s="69"/>
      <c r="I213" s="69"/>
      <c r="J213" s="69"/>
      <c r="K213" s="69"/>
      <c r="L213" s="69"/>
      <c r="M213" s="69"/>
      <c r="N213" s="15" t="str">
        <f t="shared" si="6"/>
        <v/>
      </c>
    </row>
    <row r="214" spans="2:14" ht="30" customHeight="1" x14ac:dyDescent="0.25">
      <c r="B214" s="30" t="str">
        <f>IF(pre_ge!B213="","",pre_ge!B213)</f>
        <v/>
      </c>
      <c r="C214" s="15" t="str">
        <f>IF(pre_ge!I213="","",pre_ge!I213)</f>
        <v/>
      </c>
      <c r="D214" s="69"/>
      <c r="E214" s="69"/>
      <c r="F214" s="69"/>
      <c r="G214" s="69"/>
      <c r="H214" s="69"/>
      <c r="I214" s="69"/>
      <c r="J214" s="69"/>
      <c r="K214" s="69"/>
      <c r="L214" s="69"/>
      <c r="M214" s="69"/>
      <c r="N214" s="15" t="str">
        <f t="shared" si="6"/>
        <v/>
      </c>
    </row>
    <row r="215" spans="2:14" ht="30" customHeight="1" x14ac:dyDescent="0.25">
      <c r="B215" s="30" t="str">
        <f>IF(pre_ge!B214="","",pre_ge!B214)</f>
        <v/>
      </c>
      <c r="C215" s="15" t="str">
        <f>IF(pre_ge!I214="","",pre_ge!I214)</f>
        <v/>
      </c>
      <c r="D215" s="69"/>
      <c r="E215" s="69"/>
      <c r="F215" s="69"/>
      <c r="G215" s="69"/>
      <c r="H215" s="69"/>
      <c r="I215" s="69"/>
      <c r="J215" s="69"/>
      <c r="K215" s="69"/>
      <c r="L215" s="69"/>
      <c r="M215" s="69"/>
      <c r="N215" s="15" t="str">
        <f t="shared" si="6"/>
        <v/>
      </c>
    </row>
    <row r="216" spans="2:14" ht="30" customHeight="1" x14ac:dyDescent="0.25">
      <c r="B216" s="30" t="str">
        <f>IF(pre_ge!B215="","",pre_ge!B215)</f>
        <v/>
      </c>
      <c r="C216" s="15" t="str">
        <f>IF(pre_ge!I215="","",pre_ge!I215)</f>
        <v/>
      </c>
      <c r="D216" s="69"/>
      <c r="E216" s="69"/>
      <c r="F216" s="69"/>
      <c r="G216" s="69"/>
      <c r="H216" s="69"/>
      <c r="I216" s="69"/>
      <c r="J216" s="69"/>
      <c r="K216" s="69"/>
      <c r="L216" s="69"/>
      <c r="M216" s="69"/>
      <c r="N216" s="15" t="str">
        <f t="shared" si="6"/>
        <v/>
      </c>
    </row>
    <row r="217" spans="2:14" ht="30" customHeight="1" x14ac:dyDescent="0.25">
      <c r="B217" s="30" t="str">
        <f>IF(pre_ge!B216="","",pre_ge!B216)</f>
        <v/>
      </c>
      <c r="C217" s="15" t="str">
        <f>IF(pre_ge!I216="","",pre_ge!I216)</f>
        <v/>
      </c>
      <c r="D217" s="69"/>
      <c r="E217" s="69"/>
      <c r="F217" s="69"/>
      <c r="G217" s="69"/>
      <c r="H217" s="69"/>
      <c r="I217" s="69"/>
      <c r="J217" s="69"/>
      <c r="K217" s="69"/>
      <c r="L217" s="69"/>
      <c r="M217" s="69"/>
      <c r="N217" s="15" t="str">
        <f t="shared" si="6"/>
        <v/>
      </c>
    </row>
    <row r="218" spans="2:14" ht="30" customHeight="1" x14ac:dyDescent="0.25">
      <c r="B218" s="30" t="str">
        <f>IF(pre_ge!B217="","",pre_ge!B217)</f>
        <v/>
      </c>
      <c r="C218" s="15" t="str">
        <f>IF(pre_ge!I217="","",pre_ge!I217)</f>
        <v/>
      </c>
      <c r="D218" s="69"/>
      <c r="E218" s="69"/>
      <c r="F218" s="69"/>
      <c r="G218" s="69"/>
      <c r="H218" s="69"/>
      <c r="I218" s="69"/>
      <c r="J218" s="69"/>
      <c r="K218" s="69"/>
      <c r="L218" s="69"/>
      <c r="M218" s="69"/>
      <c r="N218" s="15" t="str">
        <f t="shared" si="6"/>
        <v/>
      </c>
    </row>
    <row r="219" spans="2:14" ht="30" customHeight="1" x14ac:dyDescent="0.25">
      <c r="B219" s="30" t="str">
        <f>IF(pre_ge!B218="","",pre_ge!B218)</f>
        <v/>
      </c>
      <c r="C219" s="15" t="str">
        <f>IF(pre_ge!I218="","",pre_ge!I218)</f>
        <v/>
      </c>
      <c r="D219" s="69"/>
      <c r="E219" s="69"/>
      <c r="F219" s="69"/>
      <c r="G219" s="69"/>
      <c r="H219" s="69"/>
      <c r="I219" s="69"/>
      <c r="J219" s="69"/>
      <c r="K219" s="69"/>
      <c r="L219" s="69"/>
      <c r="M219" s="69"/>
      <c r="N219" s="15" t="str">
        <f t="shared" si="6"/>
        <v/>
      </c>
    </row>
    <row r="220" spans="2:14" ht="30" customHeight="1" x14ac:dyDescent="0.25">
      <c r="B220" s="30" t="str">
        <f>IF(pre_ge!B219="","",pre_ge!B219)</f>
        <v/>
      </c>
      <c r="C220" s="15" t="str">
        <f>IF(pre_ge!I219="","",pre_ge!I219)</f>
        <v/>
      </c>
      <c r="D220" s="69"/>
      <c r="E220" s="69"/>
      <c r="F220" s="69"/>
      <c r="G220" s="69"/>
      <c r="H220" s="69"/>
      <c r="I220" s="69"/>
      <c r="J220" s="69"/>
      <c r="K220" s="69"/>
      <c r="L220" s="69"/>
      <c r="M220" s="69"/>
      <c r="N220" s="15" t="str">
        <f t="shared" si="6"/>
        <v/>
      </c>
    </row>
    <row r="221" spans="2:14" ht="30" customHeight="1" x14ac:dyDescent="0.25">
      <c r="B221" s="30" t="str">
        <f>IF(pre_ge!B220="","",pre_ge!B220)</f>
        <v/>
      </c>
      <c r="C221" s="15" t="str">
        <f>IF(pre_ge!I220="","",pre_ge!I220)</f>
        <v/>
      </c>
      <c r="D221" s="69"/>
      <c r="E221" s="69"/>
      <c r="F221" s="69"/>
      <c r="G221" s="69"/>
      <c r="H221" s="69"/>
      <c r="I221" s="69"/>
      <c r="J221" s="69"/>
      <c r="K221" s="69"/>
      <c r="L221" s="69"/>
      <c r="M221" s="69"/>
      <c r="N221" s="15" t="str">
        <f t="shared" si="6"/>
        <v/>
      </c>
    </row>
    <row r="222" spans="2:14" ht="30" customHeight="1" x14ac:dyDescent="0.25">
      <c r="B222" s="30" t="str">
        <f>IF(pre_ge!B221="","",pre_ge!B221)</f>
        <v/>
      </c>
      <c r="C222" s="15" t="str">
        <f>IF(pre_ge!I221="","",pre_ge!I221)</f>
        <v/>
      </c>
      <c r="D222" s="69"/>
      <c r="E222" s="69"/>
      <c r="F222" s="69"/>
      <c r="G222" s="69"/>
      <c r="H222" s="69"/>
      <c r="I222" s="69"/>
      <c r="J222" s="69"/>
      <c r="K222" s="69"/>
      <c r="L222" s="69"/>
      <c r="M222" s="69"/>
      <c r="N222" s="15" t="str">
        <f t="shared" si="6"/>
        <v/>
      </c>
    </row>
    <row r="223" spans="2:14" ht="30" customHeight="1" x14ac:dyDescent="0.25">
      <c r="B223" s="30" t="str">
        <f>IF(pre_ge!B222="","",pre_ge!B222)</f>
        <v/>
      </c>
      <c r="C223" s="15" t="str">
        <f>IF(pre_ge!I222="","",pre_ge!I222)</f>
        <v/>
      </c>
      <c r="D223" s="69"/>
      <c r="E223" s="69"/>
      <c r="F223" s="69"/>
      <c r="G223" s="69"/>
      <c r="H223" s="69"/>
      <c r="I223" s="69"/>
      <c r="J223" s="69"/>
      <c r="K223" s="69"/>
      <c r="L223" s="69"/>
      <c r="M223" s="69"/>
      <c r="N223" s="15" t="str">
        <f t="shared" si="6"/>
        <v/>
      </c>
    </row>
    <row r="224" spans="2:14" ht="30" customHeight="1" x14ac:dyDescent="0.25">
      <c r="B224" s="30" t="str">
        <f>IF(pre_ge!B223="","",pre_ge!B223)</f>
        <v/>
      </c>
      <c r="C224" s="15" t="str">
        <f>IF(pre_ge!I223="","",pre_ge!I223)</f>
        <v/>
      </c>
      <c r="D224" s="69"/>
      <c r="E224" s="69"/>
      <c r="F224" s="69"/>
      <c r="G224" s="69"/>
      <c r="H224" s="69"/>
      <c r="I224" s="69"/>
      <c r="J224" s="69"/>
      <c r="K224" s="69"/>
      <c r="L224" s="69"/>
      <c r="M224" s="69"/>
      <c r="N224" s="15" t="str">
        <f t="shared" si="6"/>
        <v/>
      </c>
    </row>
    <row r="225" spans="2:14" ht="30" customHeight="1" x14ac:dyDescent="0.25">
      <c r="B225" s="30" t="str">
        <f>IF(pre_ge!B224="","",pre_ge!B224)</f>
        <v/>
      </c>
      <c r="C225" s="15" t="str">
        <f>IF(pre_ge!I224="","",pre_ge!I224)</f>
        <v/>
      </c>
      <c r="D225" s="69"/>
      <c r="E225" s="69"/>
      <c r="F225" s="69"/>
      <c r="G225" s="69"/>
      <c r="H225" s="69"/>
      <c r="I225" s="69"/>
      <c r="J225" s="69"/>
      <c r="K225" s="69"/>
      <c r="L225" s="69"/>
      <c r="M225" s="69"/>
      <c r="N225" s="15" t="str">
        <f t="shared" si="6"/>
        <v/>
      </c>
    </row>
    <row r="226" spans="2:14" ht="30" customHeight="1" x14ac:dyDescent="0.25">
      <c r="B226" s="30" t="str">
        <f>IF(pre_ge!B225="","",pre_ge!B225)</f>
        <v/>
      </c>
      <c r="C226" s="15" t="str">
        <f>IF(pre_ge!I225="","",pre_ge!I225)</f>
        <v/>
      </c>
      <c r="D226" s="69"/>
      <c r="E226" s="69"/>
      <c r="F226" s="69"/>
      <c r="G226" s="69"/>
      <c r="H226" s="69"/>
      <c r="I226" s="69"/>
      <c r="J226" s="69"/>
      <c r="K226" s="69"/>
      <c r="L226" s="69"/>
      <c r="M226" s="69"/>
      <c r="N226" s="15" t="str">
        <f t="shared" si="6"/>
        <v/>
      </c>
    </row>
    <row r="227" spans="2:14" ht="30" customHeight="1" x14ac:dyDescent="0.25">
      <c r="B227" s="30" t="str">
        <f>IF(pre_ge!B226="","",pre_ge!B226)</f>
        <v/>
      </c>
      <c r="C227" s="15" t="str">
        <f>IF(pre_ge!I226="","",pre_ge!I226)</f>
        <v/>
      </c>
      <c r="D227" s="69"/>
      <c r="E227" s="69"/>
      <c r="F227" s="69"/>
      <c r="G227" s="69"/>
      <c r="H227" s="69"/>
      <c r="I227" s="69"/>
      <c r="J227" s="69"/>
      <c r="K227" s="69"/>
      <c r="L227" s="69"/>
      <c r="M227" s="69"/>
      <c r="N227" s="15" t="str">
        <f t="shared" si="6"/>
        <v/>
      </c>
    </row>
    <row r="228" spans="2:14" ht="30" customHeight="1" x14ac:dyDescent="0.25">
      <c r="B228" s="30" t="str">
        <f>IF(pre_ge!B227="","",pre_ge!B227)</f>
        <v/>
      </c>
      <c r="C228" s="15" t="str">
        <f>IF(pre_ge!I227="","",pre_ge!I227)</f>
        <v/>
      </c>
      <c r="D228" s="69"/>
      <c r="E228" s="69"/>
      <c r="F228" s="69"/>
      <c r="G228" s="69"/>
      <c r="H228" s="69"/>
      <c r="I228" s="69"/>
      <c r="J228" s="69"/>
      <c r="K228" s="69"/>
      <c r="L228" s="69"/>
      <c r="M228" s="69"/>
      <c r="N228" s="15" t="str">
        <f t="shared" si="6"/>
        <v/>
      </c>
    </row>
    <row r="229" spans="2:14" ht="30" customHeight="1" x14ac:dyDescent="0.25">
      <c r="B229" s="30" t="str">
        <f>IF(pre_ge!B228="","",pre_ge!B228)</f>
        <v/>
      </c>
      <c r="C229" s="15" t="str">
        <f>IF(pre_ge!I228="","",pre_ge!I228)</f>
        <v/>
      </c>
      <c r="D229" s="69"/>
      <c r="E229" s="69"/>
      <c r="F229" s="69"/>
      <c r="G229" s="69"/>
      <c r="H229" s="69"/>
      <c r="I229" s="69"/>
      <c r="J229" s="69"/>
      <c r="K229" s="69"/>
      <c r="L229" s="69"/>
      <c r="M229" s="69"/>
      <c r="N229" s="15" t="str">
        <f t="shared" si="6"/>
        <v/>
      </c>
    </row>
    <row r="230" spans="2:14" ht="30" customHeight="1" x14ac:dyDescent="0.25">
      <c r="B230" s="30" t="str">
        <f>IF(pre_ge!B229="","",pre_ge!B229)</f>
        <v/>
      </c>
      <c r="C230" s="15" t="str">
        <f>IF(pre_ge!I229="","",pre_ge!I229)</f>
        <v/>
      </c>
      <c r="D230" s="69"/>
      <c r="E230" s="69"/>
      <c r="F230" s="69"/>
      <c r="G230" s="69"/>
      <c r="H230" s="69"/>
      <c r="I230" s="69"/>
      <c r="J230" s="69"/>
      <c r="K230" s="69"/>
      <c r="L230" s="69"/>
      <c r="M230" s="69"/>
      <c r="N230" s="15" t="str">
        <f t="shared" si="6"/>
        <v/>
      </c>
    </row>
    <row r="231" spans="2:14" ht="30" customHeight="1" x14ac:dyDescent="0.25">
      <c r="B231" s="30" t="str">
        <f>IF(pre_ge!B230="","",pre_ge!B230)</f>
        <v/>
      </c>
      <c r="C231" s="15" t="str">
        <f>IF(pre_ge!I230="","",pre_ge!I230)</f>
        <v/>
      </c>
      <c r="D231" s="69"/>
      <c r="E231" s="69"/>
      <c r="F231" s="69"/>
      <c r="G231" s="69"/>
      <c r="H231" s="69"/>
      <c r="I231" s="69"/>
      <c r="J231" s="69"/>
      <c r="K231" s="69"/>
      <c r="L231" s="69"/>
      <c r="M231" s="69"/>
      <c r="N231" s="15" t="str">
        <f t="shared" si="6"/>
        <v/>
      </c>
    </row>
    <row r="232" spans="2:14" ht="30" customHeight="1" x14ac:dyDescent="0.25">
      <c r="B232" s="30" t="str">
        <f>IF(pre_ge!B231="","",pre_ge!B231)</f>
        <v/>
      </c>
      <c r="C232" s="15" t="str">
        <f>IF(pre_ge!I231="","",pre_ge!I231)</f>
        <v/>
      </c>
      <c r="D232" s="69"/>
      <c r="E232" s="69"/>
      <c r="F232" s="69"/>
      <c r="G232" s="69"/>
      <c r="H232" s="69"/>
      <c r="I232" s="69"/>
      <c r="J232" s="69"/>
      <c r="K232" s="69"/>
      <c r="L232" s="69"/>
      <c r="M232" s="69"/>
      <c r="N232" s="15" t="str">
        <f t="shared" si="6"/>
        <v/>
      </c>
    </row>
    <row r="233" spans="2:14" ht="30" customHeight="1" x14ac:dyDescent="0.25">
      <c r="B233" s="30" t="str">
        <f>IF(pre_ge!B232="","",pre_ge!B232)</f>
        <v/>
      </c>
      <c r="C233" s="15" t="str">
        <f>IF(pre_ge!I232="","",pre_ge!I232)</f>
        <v/>
      </c>
      <c r="D233" s="69"/>
      <c r="E233" s="69"/>
      <c r="F233" s="69"/>
      <c r="G233" s="69"/>
      <c r="H233" s="69"/>
      <c r="I233" s="69"/>
      <c r="J233" s="69"/>
      <c r="K233" s="69"/>
      <c r="L233" s="69"/>
      <c r="M233" s="69"/>
      <c r="N233" s="15" t="str">
        <f t="shared" si="6"/>
        <v/>
      </c>
    </row>
    <row r="234" spans="2:14" ht="30" customHeight="1" x14ac:dyDescent="0.25">
      <c r="B234" s="30" t="str">
        <f>IF(pre_ge!B233="","",pre_ge!B233)</f>
        <v/>
      </c>
      <c r="C234" s="15" t="str">
        <f>IF(pre_ge!I233="","",pre_ge!I233)</f>
        <v/>
      </c>
      <c r="D234" s="69"/>
      <c r="E234" s="69"/>
      <c r="F234" s="69"/>
      <c r="G234" s="69"/>
      <c r="H234" s="69"/>
      <c r="I234" s="69"/>
      <c r="J234" s="69"/>
      <c r="K234" s="69"/>
      <c r="L234" s="69"/>
      <c r="M234" s="69"/>
      <c r="N234" s="15" t="str">
        <f t="shared" si="6"/>
        <v/>
      </c>
    </row>
    <row r="235" spans="2:14" ht="30" customHeight="1" x14ac:dyDescent="0.25">
      <c r="B235" s="30" t="str">
        <f>IF(pre_ge!B234="","",pre_ge!B234)</f>
        <v/>
      </c>
      <c r="C235" s="15" t="str">
        <f>IF(pre_ge!I234="","",pre_ge!I234)</f>
        <v/>
      </c>
      <c r="D235" s="69"/>
      <c r="E235" s="69"/>
      <c r="F235" s="69"/>
      <c r="G235" s="69"/>
      <c r="H235" s="69"/>
      <c r="I235" s="69"/>
      <c r="J235" s="69"/>
      <c r="K235" s="69"/>
      <c r="L235" s="69"/>
      <c r="M235" s="69"/>
      <c r="N235" s="15" t="str">
        <f t="shared" si="6"/>
        <v/>
      </c>
    </row>
    <row r="236" spans="2:14" ht="30" customHeight="1" x14ac:dyDescent="0.25">
      <c r="B236" s="30" t="str">
        <f>IF(pre_ge!B235="","",pre_ge!B235)</f>
        <v/>
      </c>
      <c r="C236" s="15" t="str">
        <f>IF(pre_ge!I235="","",pre_ge!I235)</f>
        <v/>
      </c>
      <c r="D236" s="69"/>
      <c r="E236" s="69"/>
      <c r="F236" s="69"/>
      <c r="G236" s="69"/>
      <c r="H236" s="69"/>
      <c r="I236" s="69"/>
      <c r="J236" s="69"/>
      <c r="K236" s="69"/>
      <c r="L236" s="69"/>
      <c r="M236" s="69"/>
      <c r="N236" s="15" t="str">
        <f t="shared" si="6"/>
        <v/>
      </c>
    </row>
    <row r="237" spans="2:14" ht="30" customHeight="1" x14ac:dyDescent="0.25">
      <c r="B237" s="30" t="str">
        <f>IF(pre_ge!B236="","",pre_ge!B236)</f>
        <v/>
      </c>
      <c r="C237" s="15" t="str">
        <f>IF(pre_ge!I236="","",pre_ge!I236)</f>
        <v/>
      </c>
      <c r="D237" s="69"/>
      <c r="E237" s="69"/>
      <c r="F237" s="69"/>
      <c r="G237" s="69"/>
      <c r="H237" s="69"/>
      <c r="I237" s="69"/>
      <c r="J237" s="69"/>
      <c r="K237" s="69"/>
      <c r="L237" s="69"/>
      <c r="M237" s="69"/>
      <c r="N237" s="15" t="str">
        <f t="shared" si="6"/>
        <v/>
      </c>
    </row>
    <row r="238" spans="2:14" ht="30" customHeight="1" x14ac:dyDescent="0.25">
      <c r="B238" s="30" t="str">
        <f>IF(pre_ge!B237="","",pre_ge!B237)</f>
        <v/>
      </c>
      <c r="C238" s="15" t="str">
        <f>IF(pre_ge!I237="","",pre_ge!I237)</f>
        <v/>
      </c>
      <c r="D238" s="69"/>
      <c r="E238" s="69"/>
      <c r="F238" s="69"/>
      <c r="G238" s="69"/>
      <c r="H238" s="69"/>
      <c r="I238" s="69"/>
      <c r="J238" s="69"/>
      <c r="K238" s="69"/>
      <c r="L238" s="69"/>
      <c r="M238" s="69"/>
      <c r="N238" s="15" t="str">
        <f t="shared" si="6"/>
        <v/>
      </c>
    </row>
    <row r="239" spans="2:14" ht="30" customHeight="1" x14ac:dyDescent="0.25">
      <c r="B239" s="30" t="str">
        <f>IF(pre_ge!B238="","",pre_ge!B238)</f>
        <v/>
      </c>
      <c r="C239" s="15" t="str">
        <f>IF(pre_ge!I238="","",pre_ge!I238)</f>
        <v/>
      </c>
      <c r="D239" s="69"/>
      <c r="E239" s="69"/>
      <c r="F239" s="69"/>
      <c r="G239" s="69"/>
      <c r="H239" s="69"/>
      <c r="I239" s="69"/>
      <c r="J239" s="69"/>
      <c r="K239" s="69"/>
      <c r="L239" s="69"/>
      <c r="M239" s="69"/>
      <c r="N239" s="15" t="str">
        <f t="shared" si="6"/>
        <v/>
      </c>
    </row>
    <row r="240" spans="2:14" ht="30" customHeight="1" x14ac:dyDescent="0.25">
      <c r="B240" s="30" t="str">
        <f>IF(pre_ge!B239="","",pre_ge!B239)</f>
        <v/>
      </c>
      <c r="C240" s="15" t="str">
        <f>IF(pre_ge!I239="","",pre_ge!I239)</f>
        <v/>
      </c>
      <c r="D240" s="69"/>
      <c r="E240" s="69"/>
      <c r="F240" s="69"/>
      <c r="G240" s="69"/>
      <c r="H240" s="69"/>
      <c r="I240" s="69"/>
      <c r="J240" s="69"/>
      <c r="K240" s="69"/>
      <c r="L240" s="69"/>
      <c r="M240" s="69"/>
      <c r="N240" s="15" t="str">
        <f t="shared" si="6"/>
        <v/>
      </c>
    </row>
    <row r="241" spans="2:14" ht="30" customHeight="1" x14ac:dyDescent="0.25">
      <c r="B241" s="30" t="str">
        <f>IF(pre_ge!B240="","",pre_ge!B240)</f>
        <v/>
      </c>
      <c r="C241" s="15" t="str">
        <f>IF(pre_ge!I240="","",pre_ge!I240)</f>
        <v/>
      </c>
      <c r="D241" s="69"/>
      <c r="E241" s="69"/>
      <c r="F241" s="69"/>
      <c r="G241" s="69"/>
      <c r="H241" s="69"/>
      <c r="I241" s="69"/>
      <c r="J241" s="69"/>
      <c r="K241" s="69"/>
      <c r="L241" s="69"/>
      <c r="M241" s="69"/>
      <c r="N241" s="15" t="str">
        <f t="shared" si="6"/>
        <v/>
      </c>
    </row>
    <row r="242" spans="2:14" ht="30" customHeight="1" x14ac:dyDescent="0.25">
      <c r="B242" s="30" t="str">
        <f>IF(pre_ge!B241="","",pre_ge!B241)</f>
        <v/>
      </c>
      <c r="C242" s="15" t="str">
        <f>IF(pre_ge!I241="","",pre_ge!I241)</f>
        <v/>
      </c>
      <c r="D242" s="69"/>
      <c r="E242" s="69"/>
      <c r="F242" s="69"/>
      <c r="G242" s="69"/>
      <c r="H242" s="69"/>
      <c r="I242" s="69"/>
      <c r="J242" s="69"/>
      <c r="K242" s="69"/>
      <c r="L242" s="69"/>
      <c r="M242" s="69"/>
      <c r="N242" s="15" t="str">
        <f t="shared" si="6"/>
        <v/>
      </c>
    </row>
    <row r="243" spans="2:14" ht="30" customHeight="1" x14ac:dyDescent="0.25">
      <c r="B243" s="30" t="str">
        <f>IF(pre_ge!B242="","",pre_ge!B242)</f>
        <v/>
      </c>
      <c r="C243" s="15" t="str">
        <f>IF(pre_ge!I242="","",pre_ge!I242)</f>
        <v/>
      </c>
      <c r="D243" s="69"/>
      <c r="E243" s="69"/>
      <c r="F243" s="69"/>
      <c r="G243" s="69"/>
      <c r="H243" s="69"/>
      <c r="I243" s="69"/>
      <c r="J243" s="69"/>
      <c r="K243" s="69"/>
      <c r="L243" s="69"/>
      <c r="M243" s="69"/>
      <c r="N243" s="15" t="str">
        <f t="shared" si="6"/>
        <v/>
      </c>
    </row>
    <row r="244" spans="2:14" ht="30" customHeight="1" x14ac:dyDescent="0.25">
      <c r="B244" s="30" t="str">
        <f>IF(pre_ge!B243="","",pre_ge!B243)</f>
        <v/>
      </c>
      <c r="C244" s="15" t="str">
        <f>IF(pre_ge!I243="","",pre_ge!I243)</f>
        <v/>
      </c>
      <c r="D244" s="69"/>
      <c r="E244" s="69"/>
      <c r="F244" s="69"/>
      <c r="G244" s="69"/>
      <c r="H244" s="69"/>
      <c r="I244" s="69"/>
      <c r="J244" s="69"/>
      <c r="K244" s="69"/>
      <c r="L244" s="69"/>
      <c r="M244" s="69"/>
      <c r="N244" s="15" t="str">
        <f t="shared" si="6"/>
        <v/>
      </c>
    </row>
    <row r="245" spans="2:14" ht="30" customHeight="1" x14ac:dyDescent="0.25">
      <c r="B245" s="30" t="str">
        <f>IF(pre_ge!B244="","",pre_ge!B244)</f>
        <v/>
      </c>
      <c r="C245" s="15" t="str">
        <f>IF(pre_ge!I244="","",pre_ge!I244)</f>
        <v/>
      </c>
      <c r="D245" s="69"/>
      <c r="E245" s="69"/>
      <c r="F245" s="69"/>
      <c r="G245" s="69"/>
      <c r="H245" s="69"/>
      <c r="I245" s="69"/>
      <c r="J245" s="69"/>
      <c r="K245" s="69"/>
      <c r="L245" s="69"/>
      <c r="M245" s="69"/>
      <c r="N245" s="15" t="str">
        <f t="shared" si="6"/>
        <v/>
      </c>
    </row>
    <row r="246" spans="2:14" ht="30" customHeight="1" x14ac:dyDescent="0.25">
      <c r="B246" s="30" t="str">
        <f>IF(pre_ge!B245="","",pre_ge!B245)</f>
        <v/>
      </c>
      <c r="C246" s="15" t="str">
        <f>IF(pre_ge!I245="","",pre_ge!I245)</f>
        <v/>
      </c>
      <c r="D246" s="69"/>
      <c r="E246" s="69"/>
      <c r="F246" s="69"/>
      <c r="G246" s="69"/>
      <c r="H246" s="69"/>
      <c r="I246" s="69"/>
      <c r="J246" s="69"/>
      <c r="K246" s="69"/>
      <c r="L246" s="69"/>
      <c r="M246" s="69"/>
      <c r="N246" s="15" t="str">
        <f t="shared" si="6"/>
        <v/>
      </c>
    </row>
    <row r="247" spans="2:14" ht="30" customHeight="1" x14ac:dyDescent="0.25">
      <c r="B247" s="30" t="str">
        <f>IF(pre_ge!B246="","",pre_ge!B246)</f>
        <v/>
      </c>
      <c r="C247" s="15" t="str">
        <f>IF(pre_ge!I246="","",pre_ge!I246)</f>
        <v/>
      </c>
      <c r="D247" s="69"/>
      <c r="E247" s="69"/>
      <c r="F247" s="69"/>
      <c r="G247" s="69"/>
      <c r="H247" s="69"/>
      <c r="I247" s="69"/>
      <c r="J247" s="69"/>
      <c r="K247" s="69"/>
      <c r="L247" s="69"/>
      <c r="M247" s="69"/>
      <c r="N247" s="15" t="str">
        <f t="shared" si="6"/>
        <v/>
      </c>
    </row>
    <row r="248" spans="2:14" ht="30" customHeight="1" x14ac:dyDescent="0.25">
      <c r="B248" s="30" t="str">
        <f>IF(pre_ge!B247="","",pre_ge!B247)</f>
        <v/>
      </c>
      <c r="C248" s="15" t="str">
        <f>IF(pre_ge!I247="","",pre_ge!I247)</f>
        <v/>
      </c>
      <c r="D248" s="69"/>
      <c r="E248" s="69"/>
      <c r="F248" s="69"/>
      <c r="G248" s="69"/>
      <c r="H248" s="69"/>
      <c r="I248" s="69"/>
      <c r="J248" s="69"/>
      <c r="K248" s="69"/>
      <c r="L248" s="69"/>
      <c r="M248" s="69"/>
      <c r="N248" s="15" t="str">
        <f t="shared" si="6"/>
        <v/>
      </c>
    </row>
    <row r="249" spans="2:14" ht="30" customHeight="1" x14ac:dyDescent="0.25">
      <c r="B249" s="30" t="str">
        <f>IF(pre_ge!B248="","",pre_ge!B248)</f>
        <v/>
      </c>
      <c r="C249" s="15" t="str">
        <f>IF(pre_ge!I248="","",pre_ge!I248)</f>
        <v/>
      </c>
      <c r="D249" s="69"/>
      <c r="E249" s="69"/>
      <c r="F249" s="69"/>
      <c r="G249" s="69"/>
      <c r="H249" s="69"/>
      <c r="I249" s="69"/>
      <c r="J249" s="69"/>
      <c r="K249" s="69"/>
      <c r="L249" s="69"/>
      <c r="M249" s="69"/>
      <c r="N249" s="15" t="str">
        <f t="shared" si="6"/>
        <v/>
      </c>
    </row>
    <row r="250" spans="2:14" ht="30" customHeight="1" x14ac:dyDescent="0.25">
      <c r="B250" s="30" t="str">
        <f>IF(pre_ge!B249="","",pre_ge!B249)</f>
        <v/>
      </c>
      <c r="C250" s="15" t="str">
        <f>IF(pre_ge!I249="","",pre_ge!I249)</f>
        <v/>
      </c>
      <c r="D250" s="69"/>
      <c r="E250" s="69"/>
      <c r="F250" s="69"/>
      <c r="G250" s="69"/>
      <c r="H250" s="69"/>
      <c r="I250" s="69"/>
      <c r="J250" s="69"/>
      <c r="K250" s="69"/>
      <c r="L250" s="69"/>
      <c r="M250" s="69"/>
      <c r="N250" s="15" t="str">
        <f t="shared" si="6"/>
        <v/>
      </c>
    </row>
    <row r="251" spans="2:14" ht="30" customHeight="1" x14ac:dyDescent="0.25">
      <c r="B251" s="30" t="str">
        <f>IF(pre_ge!B250="","",pre_ge!B250)</f>
        <v/>
      </c>
      <c r="C251" s="15" t="str">
        <f>IF(pre_ge!I250="","",pre_ge!I250)</f>
        <v/>
      </c>
      <c r="D251" s="69"/>
      <c r="E251" s="69"/>
      <c r="F251" s="69"/>
      <c r="G251" s="69"/>
      <c r="H251" s="69"/>
      <c r="I251" s="69"/>
      <c r="J251" s="69"/>
      <c r="K251" s="69"/>
      <c r="L251" s="69"/>
      <c r="M251" s="69"/>
      <c r="N251" s="15" t="str">
        <f t="shared" si="6"/>
        <v/>
      </c>
    </row>
    <row r="252" spans="2:14" ht="30" customHeight="1" x14ac:dyDescent="0.25">
      <c r="B252" s="30" t="str">
        <f>IF(pre_ge!B251="","",pre_ge!B251)</f>
        <v/>
      </c>
      <c r="C252" s="15" t="str">
        <f>IF(pre_ge!I251="","",pre_ge!I251)</f>
        <v/>
      </c>
      <c r="D252" s="69"/>
      <c r="E252" s="69"/>
      <c r="F252" s="69"/>
      <c r="G252" s="69"/>
      <c r="H252" s="69"/>
      <c r="I252" s="69"/>
      <c r="J252" s="69"/>
      <c r="K252" s="69"/>
      <c r="L252" s="69"/>
      <c r="M252" s="69"/>
      <c r="N252" s="15" t="str">
        <f t="shared" si="6"/>
        <v/>
      </c>
    </row>
    <row r="253" spans="2:14" ht="30" customHeight="1" x14ac:dyDescent="0.25">
      <c r="B253" s="30" t="str">
        <f>IF(pre_ge!B252="","",pre_ge!B252)</f>
        <v/>
      </c>
      <c r="C253" s="15" t="str">
        <f>IF(pre_ge!I252="","",pre_ge!I252)</f>
        <v/>
      </c>
      <c r="D253" s="69"/>
      <c r="E253" s="69"/>
      <c r="F253" s="69"/>
      <c r="G253" s="69"/>
      <c r="H253" s="69"/>
      <c r="I253" s="69"/>
      <c r="J253" s="69"/>
      <c r="K253" s="69"/>
      <c r="L253" s="69"/>
      <c r="M253" s="69"/>
      <c r="N253" s="15" t="str">
        <f t="shared" si="6"/>
        <v/>
      </c>
    </row>
    <row r="254" spans="2:14" ht="30" customHeight="1" x14ac:dyDescent="0.25">
      <c r="B254" s="30" t="str">
        <f>IF(pre_ge!B253="","",pre_ge!B253)</f>
        <v/>
      </c>
      <c r="C254" s="15" t="str">
        <f>IF(pre_ge!I253="","",pre_ge!I253)</f>
        <v/>
      </c>
      <c r="D254" s="69"/>
      <c r="E254" s="69"/>
      <c r="F254" s="69"/>
      <c r="G254" s="69"/>
      <c r="H254" s="69"/>
      <c r="I254" s="69"/>
      <c r="J254" s="69"/>
      <c r="K254" s="69"/>
      <c r="L254" s="69"/>
      <c r="M254" s="69"/>
      <c r="N254" s="15" t="str">
        <f t="shared" si="6"/>
        <v/>
      </c>
    </row>
    <row r="255" spans="2:14" ht="30" customHeight="1" x14ac:dyDescent="0.25">
      <c r="B255" s="30" t="str">
        <f>IF(pre_ge!B254="","",pre_ge!B254)</f>
        <v/>
      </c>
      <c r="C255" s="15" t="str">
        <f>IF(pre_ge!I254="","",pre_ge!I254)</f>
        <v/>
      </c>
      <c r="D255" s="69"/>
      <c r="E255" s="69"/>
      <c r="F255" s="69"/>
      <c r="G255" s="69"/>
      <c r="H255" s="69"/>
      <c r="I255" s="69"/>
      <c r="J255" s="69"/>
      <c r="K255" s="69"/>
      <c r="L255" s="69"/>
      <c r="M255" s="69"/>
      <c r="N255" s="15" t="str">
        <f t="shared" si="6"/>
        <v/>
      </c>
    </row>
    <row r="256" spans="2:14" ht="30" customHeight="1" x14ac:dyDescent="0.25">
      <c r="B256" s="30" t="str">
        <f>IF(pre_ge!B255="","",pre_ge!B255)</f>
        <v/>
      </c>
      <c r="C256" s="15" t="str">
        <f>IF(pre_ge!I255="","",pre_ge!I255)</f>
        <v/>
      </c>
      <c r="D256" s="69"/>
      <c r="E256" s="69"/>
      <c r="F256" s="69"/>
      <c r="G256" s="69"/>
      <c r="H256" s="69"/>
      <c r="I256" s="69"/>
      <c r="J256" s="69"/>
      <c r="K256" s="69"/>
      <c r="L256" s="69"/>
      <c r="M256" s="69"/>
      <c r="N256" s="15" t="str">
        <f t="shared" si="6"/>
        <v/>
      </c>
    </row>
    <row r="257" spans="2:14" ht="30" customHeight="1" x14ac:dyDescent="0.25">
      <c r="B257" s="30" t="str">
        <f>IF(pre_ge!B256="","",pre_ge!B256)</f>
        <v/>
      </c>
      <c r="C257" s="15" t="str">
        <f>IF(pre_ge!I256="","",pre_ge!I256)</f>
        <v/>
      </c>
      <c r="D257" s="69"/>
      <c r="E257" s="69"/>
      <c r="F257" s="69"/>
      <c r="G257" s="69"/>
      <c r="H257" s="69"/>
      <c r="I257" s="69"/>
      <c r="J257" s="69"/>
      <c r="K257" s="69"/>
      <c r="L257" s="69"/>
      <c r="M257" s="69"/>
      <c r="N257" s="15" t="str">
        <f t="shared" si="6"/>
        <v/>
      </c>
    </row>
    <row r="258" spans="2:14" ht="30" customHeight="1" x14ac:dyDescent="0.25">
      <c r="B258" s="30" t="str">
        <f>IF(pre_ge!B257="","",pre_ge!B257)</f>
        <v/>
      </c>
      <c r="C258" s="15" t="str">
        <f>IF(pre_ge!I257="","",pre_ge!I257)</f>
        <v/>
      </c>
      <c r="D258" s="69"/>
      <c r="E258" s="69"/>
      <c r="F258" s="69"/>
      <c r="G258" s="69"/>
      <c r="H258" s="69"/>
      <c r="I258" s="69"/>
      <c r="J258" s="69"/>
      <c r="K258" s="69"/>
      <c r="L258" s="69"/>
      <c r="M258" s="69"/>
      <c r="N258" s="15" t="str">
        <f t="shared" si="6"/>
        <v/>
      </c>
    </row>
    <row r="259" spans="2:14" ht="30" customHeight="1" x14ac:dyDescent="0.25">
      <c r="B259" s="30" t="str">
        <f>IF(pre_ge!B258="","",pre_ge!B258)</f>
        <v/>
      </c>
      <c r="C259" s="15" t="str">
        <f>IF(pre_ge!I258="","",pre_ge!I258)</f>
        <v/>
      </c>
      <c r="D259" s="69"/>
      <c r="E259" s="69"/>
      <c r="F259" s="69"/>
      <c r="G259" s="69"/>
      <c r="H259" s="69"/>
      <c r="I259" s="69"/>
      <c r="J259" s="69"/>
      <c r="K259" s="69"/>
      <c r="L259" s="69"/>
      <c r="M259" s="69"/>
      <c r="N259" s="15" t="str">
        <f t="shared" si="6"/>
        <v/>
      </c>
    </row>
    <row r="260" spans="2:14" ht="30" customHeight="1" x14ac:dyDescent="0.25">
      <c r="B260" s="30" t="str">
        <f>IF(pre_ge!B259="","",pre_ge!B259)</f>
        <v/>
      </c>
      <c r="C260" s="15" t="str">
        <f>IF(pre_ge!I259="","",pre_ge!I259)</f>
        <v/>
      </c>
      <c r="D260" s="69"/>
      <c r="E260" s="69"/>
      <c r="F260" s="69"/>
      <c r="G260" s="69"/>
      <c r="H260" s="69"/>
      <c r="I260" s="69"/>
      <c r="J260" s="69"/>
      <c r="K260" s="69"/>
      <c r="L260" s="69"/>
      <c r="M260" s="69"/>
      <c r="N260" s="15" t="str">
        <f t="shared" si="6"/>
        <v/>
      </c>
    </row>
    <row r="261" spans="2:14" ht="30" customHeight="1" x14ac:dyDescent="0.25">
      <c r="B261" s="30" t="str">
        <f>IF(pre_ge!B260="","",pre_ge!B260)</f>
        <v/>
      </c>
      <c r="C261" s="15" t="str">
        <f>IF(pre_ge!I260="","",pre_ge!I260)</f>
        <v/>
      </c>
      <c r="D261" s="69"/>
      <c r="E261" s="69"/>
      <c r="F261" s="69"/>
      <c r="G261" s="69"/>
      <c r="H261" s="69"/>
      <c r="I261" s="69"/>
      <c r="J261" s="69"/>
      <c r="K261" s="69"/>
      <c r="L261" s="69"/>
      <c r="M261" s="69"/>
      <c r="N261" s="15" t="str">
        <f t="shared" si="6"/>
        <v/>
      </c>
    </row>
    <row r="262" spans="2:14" ht="30" customHeight="1" x14ac:dyDescent="0.25">
      <c r="B262" s="30" t="str">
        <f>IF(pre_ge!B261="","",pre_ge!B261)</f>
        <v/>
      </c>
      <c r="C262" s="15" t="str">
        <f>IF(pre_ge!I261="","",pre_ge!I261)</f>
        <v/>
      </c>
      <c r="D262" s="69"/>
      <c r="E262" s="69"/>
      <c r="F262" s="69"/>
      <c r="G262" s="69"/>
      <c r="H262" s="69"/>
      <c r="I262" s="69"/>
      <c r="J262" s="69"/>
      <c r="K262" s="69"/>
      <c r="L262" s="69"/>
      <c r="M262" s="69"/>
      <c r="N262" s="15" t="str">
        <f t="shared" si="6"/>
        <v/>
      </c>
    </row>
    <row r="263" spans="2:14" ht="30" customHeight="1" x14ac:dyDescent="0.25">
      <c r="B263" s="30" t="str">
        <f>IF(pre_ge!B262="","",pre_ge!B262)</f>
        <v/>
      </c>
      <c r="C263" s="15" t="str">
        <f>IF(pre_ge!I262="","",pre_ge!I262)</f>
        <v/>
      </c>
      <c r="D263" s="69"/>
      <c r="E263" s="69"/>
      <c r="F263" s="69"/>
      <c r="G263" s="69"/>
      <c r="H263" s="69"/>
      <c r="I263" s="69"/>
      <c r="J263" s="69"/>
      <c r="K263" s="69"/>
      <c r="L263" s="69"/>
      <c r="M263" s="69"/>
      <c r="N263" s="15" t="str">
        <f t="shared" si="6"/>
        <v/>
      </c>
    </row>
    <row r="264" spans="2:14" ht="30" customHeight="1" x14ac:dyDescent="0.25">
      <c r="B264" s="30" t="str">
        <f>IF(pre_ge!B263="","",pre_ge!B263)</f>
        <v/>
      </c>
      <c r="C264" s="15" t="str">
        <f>IF(pre_ge!I263="","",pre_ge!I263)</f>
        <v/>
      </c>
      <c r="D264" s="69"/>
      <c r="E264" s="69"/>
      <c r="F264" s="69"/>
      <c r="G264" s="69"/>
      <c r="H264" s="69"/>
      <c r="I264" s="69"/>
      <c r="J264" s="69"/>
      <c r="K264" s="69"/>
      <c r="L264" s="69"/>
      <c r="M264" s="69"/>
      <c r="N264" s="15" t="str">
        <f t="shared" si="6"/>
        <v/>
      </c>
    </row>
    <row r="265" spans="2:14" ht="30" customHeight="1" x14ac:dyDescent="0.25">
      <c r="B265" s="30" t="str">
        <f>IF(pre_ge!B264="","",pre_ge!B264)</f>
        <v/>
      </c>
      <c r="C265" s="15" t="str">
        <f>IF(pre_ge!I264="","",pre_ge!I264)</f>
        <v/>
      </c>
      <c r="D265" s="69"/>
      <c r="E265" s="69"/>
      <c r="F265" s="69"/>
      <c r="G265" s="69"/>
      <c r="H265" s="69"/>
      <c r="I265" s="69"/>
      <c r="J265" s="69"/>
      <c r="K265" s="69"/>
      <c r="L265" s="69"/>
      <c r="M265" s="69"/>
      <c r="N265" s="15" t="str">
        <f t="shared" si="6"/>
        <v/>
      </c>
    </row>
    <row r="266" spans="2:14" ht="30" customHeight="1" x14ac:dyDescent="0.25">
      <c r="B266" s="30" t="str">
        <f>IF(pre_ge!B265="","",pre_ge!B265)</f>
        <v/>
      </c>
      <c r="C266" s="15" t="str">
        <f>IF(pre_ge!I265="","",pre_ge!I265)</f>
        <v/>
      </c>
      <c r="D266" s="69"/>
      <c r="E266" s="69"/>
      <c r="F266" s="69"/>
      <c r="G266" s="69"/>
      <c r="H266" s="69"/>
      <c r="I266" s="69"/>
      <c r="J266" s="69"/>
      <c r="K266" s="69"/>
      <c r="L266" s="69"/>
      <c r="M266" s="69"/>
      <c r="N266" s="15" t="str">
        <f t="shared" si="6"/>
        <v/>
      </c>
    </row>
    <row r="267" spans="2:14" ht="30" customHeight="1" x14ac:dyDescent="0.25">
      <c r="B267" s="30" t="str">
        <f>IF(pre_ge!B266="","",pre_ge!B266)</f>
        <v/>
      </c>
      <c r="C267" s="15" t="str">
        <f>IF(pre_ge!I266="","",pre_ge!I266)</f>
        <v/>
      </c>
      <c r="D267" s="69"/>
      <c r="E267" s="69"/>
      <c r="F267" s="69"/>
      <c r="G267" s="69"/>
      <c r="H267" s="69"/>
      <c r="I267" s="69"/>
      <c r="J267" s="69"/>
      <c r="K267" s="69"/>
      <c r="L267" s="69"/>
      <c r="M267" s="69"/>
      <c r="N267" s="15" t="str">
        <f t="shared" ref="N267:N330" si="7">IFERROR(AVERAGE(D267:M267),"")</f>
        <v/>
      </c>
    </row>
    <row r="268" spans="2:14" ht="30" customHeight="1" x14ac:dyDescent="0.25">
      <c r="B268" s="30" t="str">
        <f>IF(pre_ge!B267="","",pre_ge!B267)</f>
        <v/>
      </c>
      <c r="C268" s="15" t="str">
        <f>IF(pre_ge!I267="","",pre_ge!I267)</f>
        <v/>
      </c>
      <c r="D268" s="69"/>
      <c r="E268" s="69"/>
      <c r="F268" s="69"/>
      <c r="G268" s="69"/>
      <c r="H268" s="69"/>
      <c r="I268" s="69"/>
      <c r="J268" s="69"/>
      <c r="K268" s="69"/>
      <c r="L268" s="69"/>
      <c r="M268" s="69"/>
      <c r="N268" s="15" t="str">
        <f t="shared" si="7"/>
        <v/>
      </c>
    </row>
    <row r="269" spans="2:14" ht="30" customHeight="1" x14ac:dyDescent="0.25">
      <c r="B269" s="30" t="str">
        <f>IF(pre_ge!B268="","",pre_ge!B268)</f>
        <v/>
      </c>
      <c r="C269" s="15" t="str">
        <f>IF(pre_ge!I268="","",pre_ge!I268)</f>
        <v/>
      </c>
      <c r="D269" s="69"/>
      <c r="E269" s="69"/>
      <c r="F269" s="69"/>
      <c r="G269" s="69"/>
      <c r="H269" s="69"/>
      <c r="I269" s="69"/>
      <c r="J269" s="69"/>
      <c r="K269" s="69"/>
      <c r="L269" s="69"/>
      <c r="M269" s="69"/>
      <c r="N269" s="15" t="str">
        <f t="shared" si="7"/>
        <v/>
      </c>
    </row>
    <row r="270" spans="2:14" ht="30" customHeight="1" x14ac:dyDescent="0.25">
      <c r="B270" s="30" t="str">
        <f>IF(pre_ge!B269="","",pre_ge!B269)</f>
        <v/>
      </c>
      <c r="C270" s="15" t="str">
        <f>IF(pre_ge!I269="","",pre_ge!I269)</f>
        <v/>
      </c>
      <c r="D270" s="69"/>
      <c r="E270" s="69"/>
      <c r="F270" s="69"/>
      <c r="G270" s="69"/>
      <c r="H270" s="69"/>
      <c r="I270" s="69"/>
      <c r="J270" s="69"/>
      <c r="K270" s="69"/>
      <c r="L270" s="69"/>
      <c r="M270" s="69"/>
      <c r="N270" s="15" t="str">
        <f t="shared" si="7"/>
        <v/>
      </c>
    </row>
    <row r="271" spans="2:14" ht="30" customHeight="1" x14ac:dyDescent="0.25">
      <c r="B271" s="30" t="str">
        <f>IF(pre_ge!B270="","",pre_ge!B270)</f>
        <v/>
      </c>
      <c r="C271" s="15" t="str">
        <f>IF(pre_ge!I270="","",pre_ge!I270)</f>
        <v/>
      </c>
      <c r="D271" s="69"/>
      <c r="E271" s="69"/>
      <c r="F271" s="69"/>
      <c r="G271" s="69"/>
      <c r="H271" s="69"/>
      <c r="I271" s="69"/>
      <c r="J271" s="69"/>
      <c r="K271" s="69"/>
      <c r="L271" s="69"/>
      <c r="M271" s="69"/>
      <c r="N271" s="15" t="str">
        <f t="shared" si="7"/>
        <v/>
      </c>
    </row>
    <row r="272" spans="2:14" ht="30" customHeight="1" x14ac:dyDescent="0.25">
      <c r="B272" s="30" t="str">
        <f>IF(pre_ge!B271="","",pre_ge!B271)</f>
        <v/>
      </c>
      <c r="C272" s="15" t="str">
        <f>IF(pre_ge!I271="","",pre_ge!I271)</f>
        <v/>
      </c>
      <c r="D272" s="69"/>
      <c r="E272" s="69"/>
      <c r="F272" s="69"/>
      <c r="G272" s="69"/>
      <c r="H272" s="69"/>
      <c r="I272" s="69"/>
      <c r="J272" s="69"/>
      <c r="K272" s="69"/>
      <c r="L272" s="69"/>
      <c r="M272" s="69"/>
      <c r="N272" s="15" t="str">
        <f t="shared" si="7"/>
        <v/>
      </c>
    </row>
    <row r="273" spans="2:14" ht="30" customHeight="1" x14ac:dyDescent="0.25">
      <c r="B273" s="30" t="str">
        <f>IF(pre_ge!B272="","",pre_ge!B272)</f>
        <v/>
      </c>
      <c r="C273" s="15" t="str">
        <f>IF(pre_ge!I272="","",pre_ge!I272)</f>
        <v/>
      </c>
      <c r="D273" s="69"/>
      <c r="E273" s="69"/>
      <c r="F273" s="69"/>
      <c r="G273" s="69"/>
      <c r="H273" s="69"/>
      <c r="I273" s="69"/>
      <c r="J273" s="69"/>
      <c r="K273" s="69"/>
      <c r="L273" s="69"/>
      <c r="M273" s="69"/>
      <c r="N273" s="15" t="str">
        <f t="shared" si="7"/>
        <v/>
      </c>
    </row>
    <row r="274" spans="2:14" ht="30" customHeight="1" x14ac:dyDescent="0.25">
      <c r="B274" s="30" t="str">
        <f>IF(pre_ge!B273="","",pre_ge!B273)</f>
        <v/>
      </c>
      <c r="C274" s="15" t="str">
        <f>IF(pre_ge!I273="","",pre_ge!I273)</f>
        <v/>
      </c>
      <c r="D274" s="69"/>
      <c r="E274" s="69"/>
      <c r="F274" s="69"/>
      <c r="G274" s="69"/>
      <c r="H274" s="69"/>
      <c r="I274" s="69"/>
      <c r="J274" s="69"/>
      <c r="K274" s="69"/>
      <c r="L274" s="69"/>
      <c r="M274" s="69"/>
      <c r="N274" s="15" t="str">
        <f t="shared" si="7"/>
        <v/>
      </c>
    </row>
    <row r="275" spans="2:14" ht="30" customHeight="1" x14ac:dyDescent="0.25">
      <c r="B275" s="30" t="str">
        <f>IF(pre_ge!B274="","",pre_ge!B274)</f>
        <v/>
      </c>
      <c r="C275" s="15" t="str">
        <f>IF(pre_ge!I274="","",pre_ge!I274)</f>
        <v/>
      </c>
      <c r="D275" s="69"/>
      <c r="E275" s="69"/>
      <c r="F275" s="69"/>
      <c r="G275" s="69"/>
      <c r="H275" s="69"/>
      <c r="I275" s="69"/>
      <c r="J275" s="69"/>
      <c r="K275" s="69"/>
      <c r="L275" s="69"/>
      <c r="M275" s="69"/>
      <c r="N275" s="15" t="str">
        <f t="shared" si="7"/>
        <v/>
      </c>
    </row>
    <row r="276" spans="2:14" ht="30" customHeight="1" x14ac:dyDescent="0.25">
      <c r="B276" s="30" t="str">
        <f>IF(pre_ge!B275="","",pre_ge!B275)</f>
        <v/>
      </c>
      <c r="C276" s="15" t="str">
        <f>IF(pre_ge!I275="","",pre_ge!I275)</f>
        <v/>
      </c>
      <c r="D276" s="69"/>
      <c r="E276" s="69"/>
      <c r="F276" s="69"/>
      <c r="G276" s="69"/>
      <c r="H276" s="69"/>
      <c r="I276" s="69"/>
      <c r="J276" s="69"/>
      <c r="K276" s="69"/>
      <c r="L276" s="69"/>
      <c r="M276" s="69"/>
      <c r="N276" s="15" t="str">
        <f t="shared" si="7"/>
        <v/>
      </c>
    </row>
    <row r="277" spans="2:14" ht="30" customHeight="1" x14ac:dyDescent="0.25">
      <c r="B277" s="30" t="str">
        <f>IF(pre_ge!B276="","",pre_ge!B276)</f>
        <v/>
      </c>
      <c r="C277" s="15" t="str">
        <f>IF(pre_ge!I276="","",pre_ge!I276)</f>
        <v/>
      </c>
      <c r="D277" s="69"/>
      <c r="E277" s="69"/>
      <c r="F277" s="69"/>
      <c r="G277" s="69"/>
      <c r="H277" s="69"/>
      <c r="I277" s="69"/>
      <c r="J277" s="69"/>
      <c r="K277" s="69"/>
      <c r="L277" s="69"/>
      <c r="M277" s="69"/>
      <c r="N277" s="15" t="str">
        <f t="shared" si="7"/>
        <v/>
      </c>
    </row>
    <row r="278" spans="2:14" ht="30" customHeight="1" x14ac:dyDescent="0.25">
      <c r="B278" s="30" t="str">
        <f>IF(pre_ge!B277="","",pre_ge!B277)</f>
        <v/>
      </c>
      <c r="C278" s="15" t="str">
        <f>IF(pre_ge!I277="","",pre_ge!I277)</f>
        <v/>
      </c>
      <c r="D278" s="69"/>
      <c r="E278" s="69"/>
      <c r="F278" s="69"/>
      <c r="G278" s="69"/>
      <c r="H278" s="69"/>
      <c r="I278" s="69"/>
      <c r="J278" s="69"/>
      <c r="K278" s="69"/>
      <c r="L278" s="69"/>
      <c r="M278" s="69"/>
      <c r="N278" s="15" t="str">
        <f t="shared" si="7"/>
        <v/>
      </c>
    </row>
    <row r="279" spans="2:14" ht="30" customHeight="1" x14ac:dyDescent="0.25">
      <c r="B279" s="30" t="str">
        <f>IF(pre_ge!B278="","",pre_ge!B278)</f>
        <v/>
      </c>
      <c r="C279" s="15" t="str">
        <f>IF(pre_ge!I278="","",pre_ge!I278)</f>
        <v/>
      </c>
      <c r="D279" s="69"/>
      <c r="E279" s="69"/>
      <c r="F279" s="69"/>
      <c r="G279" s="69"/>
      <c r="H279" s="69"/>
      <c r="I279" s="69"/>
      <c r="J279" s="69"/>
      <c r="K279" s="69"/>
      <c r="L279" s="69"/>
      <c r="M279" s="69"/>
      <c r="N279" s="15" t="str">
        <f t="shared" si="7"/>
        <v/>
      </c>
    </row>
    <row r="280" spans="2:14" ht="30" customHeight="1" x14ac:dyDescent="0.25">
      <c r="B280" s="30" t="str">
        <f>IF(pre_ge!B279="","",pre_ge!B279)</f>
        <v/>
      </c>
      <c r="C280" s="15" t="str">
        <f>IF(pre_ge!I279="","",pre_ge!I279)</f>
        <v/>
      </c>
      <c r="D280" s="69"/>
      <c r="E280" s="69"/>
      <c r="F280" s="69"/>
      <c r="G280" s="69"/>
      <c r="H280" s="69"/>
      <c r="I280" s="69"/>
      <c r="J280" s="69"/>
      <c r="K280" s="69"/>
      <c r="L280" s="69"/>
      <c r="M280" s="69"/>
      <c r="N280" s="15" t="str">
        <f t="shared" si="7"/>
        <v/>
      </c>
    </row>
    <row r="281" spans="2:14" ht="30" customHeight="1" x14ac:dyDescent="0.25">
      <c r="B281" s="30" t="str">
        <f>IF(pre_ge!B280="","",pre_ge!B280)</f>
        <v/>
      </c>
      <c r="C281" s="15" t="str">
        <f>IF(pre_ge!I280="","",pre_ge!I280)</f>
        <v/>
      </c>
      <c r="D281" s="69"/>
      <c r="E281" s="69"/>
      <c r="F281" s="69"/>
      <c r="G281" s="69"/>
      <c r="H281" s="69"/>
      <c r="I281" s="69"/>
      <c r="J281" s="69"/>
      <c r="K281" s="69"/>
      <c r="L281" s="69"/>
      <c r="M281" s="69"/>
      <c r="N281" s="15" t="str">
        <f t="shared" si="7"/>
        <v/>
      </c>
    </row>
    <row r="282" spans="2:14" ht="30" customHeight="1" x14ac:dyDescent="0.25">
      <c r="B282" s="30" t="str">
        <f>IF(pre_ge!B281="","",pre_ge!B281)</f>
        <v/>
      </c>
      <c r="C282" s="15" t="str">
        <f>IF(pre_ge!I281="","",pre_ge!I281)</f>
        <v/>
      </c>
      <c r="D282" s="69"/>
      <c r="E282" s="69"/>
      <c r="F282" s="69"/>
      <c r="G282" s="69"/>
      <c r="H282" s="69"/>
      <c r="I282" s="69"/>
      <c r="J282" s="69"/>
      <c r="K282" s="69"/>
      <c r="L282" s="69"/>
      <c r="M282" s="69"/>
      <c r="N282" s="15" t="str">
        <f t="shared" si="7"/>
        <v/>
      </c>
    </row>
    <row r="283" spans="2:14" ht="30" customHeight="1" x14ac:dyDescent="0.25">
      <c r="B283" s="30" t="str">
        <f>IF(pre_ge!B282="","",pre_ge!B282)</f>
        <v/>
      </c>
      <c r="C283" s="15" t="str">
        <f>IF(pre_ge!I282="","",pre_ge!I282)</f>
        <v/>
      </c>
      <c r="D283" s="69"/>
      <c r="E283" s="69"/>
      <c r="F283" s="69"/>
      <c r="G283" s="69"/>
      <c r="H283" s="69"/>
      <c r="I283" s="69"/>
      <c r="J283" s="69"/>
      <c r="K283" s="69"/>
      <c r="L283" s="69"/>
      <c r="M283" s="69"/>
      <c r="N283" s="15" t="str">
        <f t="shared" si="7"/>
        <v/>
      </c>
    </row>
    <row r="284" spans="2:14" ht="30" customHeight="1" x14ac:dyDescent="0.25">
      <c r="B284" s="30" t="str">
        <f>IF(pre_ge!B283="","",pre_ge!B283)</f>
        <v/>
      </c>
      <c r="C284" s="15" t="str">
        <f>IF(pre_ge!I283="","",pre_ge!I283)</f>
        <v/>
      </c>
      <c r="D284" s="69"/>
      <c r="E284" s="69"/>
      <c r="F284" s="69"/>
      <c r="G284" s="69"/>
      <c r="H284" s="69"/>
      <c r="I284" s="69"/>
      <c r="J284" s="69"/>
      <c r="K284" s="69"/>
      <c r="L284" s="69"/>
      <c r="M284" s="69"/>
      <c r="N284" s="15" t="str">
        <f t="shared" si="7"/>
        <v/>
      </c>
    </row>
    <row r="285" spans="2:14" ht="30" customHeight="1" x14ac:dyDescent="0.25">
      <c r="B285" s="30" t="str">
        <f>IF(pre_ge!B284="","",pre_ge!B284)</f>
        <v/>
      </c>
      <c r="C285" s="15" t="str">
        <f>IF(pre_ge!I284="","",pre_ge!I284)</f>
        <v/>
      </c>
      <c r="D285" s="69"/>
      <c r="E285" s="69"/>
      <c r="F285" s="69"/>
      <c r="G285" s="69"/>
      <c r="H285" s="69"/>
      <c r="I285" s="69"/>
      <c r="J285" s="69"/>
      <c r="K285" s="69"/>
      <c r="L285" s="69"/>
      <c r="M285" s="69"/>
      <c r="N285" s="15" t="str">
        <f t="shared" si="7"/>
        <v/>
      </c>
    </row>
    <row r="286" spans="2:14" ht="30" customHeight="1" x14ac:dyDescent="0.25">
      <c r="B286" s="30" t="str">
        <f>IF(pre_ge!B285="","",pre_ge!B285)</f>
        <v/>
      </c>
      <c r="C286" s="15" t="str">
        <f>IF(pre_ge!I285="","",pre_ge!I285)</f>
        <v/>
      </c>
      <c r="D286" s="69"/>
      <c r="E286" s="69"/>
      <c r="F286" s="69"/>
      <c r="G286" s="69"/>
      <c r="H286" s="69"/>
      <c r="I286" s="69"/>
      <c r="J286" s="69"/>
      <c r="K286" s="69"/>
      <c r="L286" s="69"/>
      <c r="M286" s="69"/>
      <c r="N286" s="15" t="str">
        <f t="shared" si="7"/>
        <v/>
      </c>
    </row>
    <row r="287" spans="2:14" ht="30" customHeight="1" x14ac:dyDescent="0.25">
      <c r="B287" s="30" t="str">
        <f>IF(pre_ge!B286="","",pre_ge!B286)</f>
        <v/>
      </c>
      <c r="C287" s="15" t="str">
        <f>IF(pre_ge!I286="","",pre_ge!I286)</f>
        <v/>
      </c>
      <c r="D287" s="69"/>
      <c r="E287" s="69"/>
      <c r="F287" s="69"/>
      <c r="G287" s="69"/>
      <c r="H287" s="69"/>
      <c r="I287" s="69"/>
      <c r="J287" s="69"/>
      <c r="K287" s="69"/>
      <c r="L287" s="69"/>
      <c r="M287" s="69"/>
      <c r="N287" s="15" t="str">
        <f t="shared" si="7"/>
        <v/>
      </c>
    </row>
    <row r="288" spans="2:14" ht="30" customHeight="1" x14ac:dyDescent="0.25">
      <c r="B288" s="30" t="str">
        <f>IF(pre_ge!B287="","",pre_ge!B287)</f>
        <v/>
      </c>
      <c r="C288" s="15" t="str">
        <f>IF(pre_ge!I287="","",pre_ge!I287)</f>
        <v/>
      </c>
      <c r="D288" s="69"/>
      <c r="E288" s="69"/>
      <c r="F288" s="69"/>
      <c r="G288" s="69"/>
      <c r="H288" s="69"/>
      <c r="I288" s="69"/>
      <c r="J288" s="69"/>
      <c r="K288" s="69"/>
      <c r="L288" s="69"/>
      <c r="M288" s="69"/>
      <c r="N288" s="15" t="str">
        <f t="shared" si="7"/>
        <v/>
      </c>
    </row>
    <row r="289" spans="2:14" ht="30" customHeight="1" x14ac:dyDescent="0.25">
      <c r="B289" s="30" t="str">
        <f>IF(pre_ge!B288="","",pre_ge!B288)</f>
        <v/>
      </c>
      <c r="C289" s="15" t="str">
        <f>IF(pre_ge!I288="","",pre_ge!I288)</f>
        <v/>
      </c>
      <c r="D289" s="69"/>
      <c r="E289" s="69"/>
      <c r="F289" s="69"/>
      <c r="G289" s="69"/>
      <c r="H289" s="69"/>
      <c r="I289" s="69"/>
      <c r="J289" s="69"/>
      <c r="K289" s="69"/>
      <c r="L289" s="69"/>
      <c r="M289" s="69"/>
      <c r="N289" s="15" t="str">
        <f t="shared" si="7"/>
        <v/>
      </c>
    </row>
    <row r="290" spans="2:14" ht="30" customHeight="1" x14ac:dyDescent="0.25">
      <c r="B290" s="30" t="str">
        <f>IF(pre_ge!B289="","",pre_ge!B289)</f>
        <v/>
      </c>
      <c r="C290" s="15" t="str">
        <f>IF(pre_ge!I289="","",pre_ge!I289)</f>
        <v/>
      </c>
      <c r="D290" s="69"/>
      <c r="E290" s="69"/>
      <c r="F290" s="69"/>
      <c r="G290" s="69"/>
      <c r="H290" s="69"/>
      <c r="I290" s="69"/>
      <c r="J290" s="69"/>
      <c r="K290" s="69"/>
      <c r="L290" s="69"/>
      <c r="M290" s="69"/>
      <c r="N290" s="15" t="str">
        <f t="shared" si="7"/>
        <v/>
      </c>
    </row>
    <row r="291" spans="2:14" ht="30" customHeight="1" x14ac:dyDescent="0.25">
      <c r="B291" s="30" t="str">
        <f>IF(pre_ge!B290="","",pre_ge!B290)</f>
        <v/>
      </c>
      <c r="C291" s="15" t="str">
        <f>IF(pre_ge!I290="","",pre_ge!I290)</f>
        <v/>
      </c>
      <c r="D291" s="69"/>
      <c r="E291" s="69"/>
      <c r="F291" s="69"/>
      <c r="G291" s="69"/>
      <c r="H291" s="69"/>
      <c r="I291" s="69"/>
      <c r="J291" s="69"/>
      <c r="K291" s="69"/>
      <c r="L291" s="69"/>
      <c r="M291" s="69"/>
      <c r="N291" s="15" t="str">
        <f t="shared" si="7"/>
        <v/>
      </c>
    </row>
    <row r="292" spans="2:14" ht="30" customHeight="1" x14ac:dyDescent="0.25">
      <c r="B292" s="30" t="str">
        <f>IF(pre_ge!B291="","",pre_ge!B291)</f>
        <v/>
      </c>
      <c r="C292" s="15" t="str">
        <f>IF(pre_ge!I291="","",pre_ge!I291)</f>
        <v/>
      </c>
      <c r="D292" s="69"/>
      <c r="E292" s="69"/>
      <c r="F292" s="69"/>
      <c r="G292" s="69"/>
      <c r="H292" s="69"/>
      <c r="I292" s="69"/>
      <c r="J292" s="69"/>
      <c r="K292" s="69"/>
      <c r="L292" s="69"/>
      <c r="M292" s="69"/>
      <c r="N292" s="15" t="str">
        <f t="shared" si="7"/>
        <v/>
      </c>
    </row>
    <row r="293" spans="2:14" ht="30" customHeight="1" x14ac:dyDescent="0.25">
      <c r="B293" s="30" t="str">
        <f>IF(pre_ge!B292="","",pre_ge!B292)</f>
        <v/>
      </c>
      <c r="C293" s="15" t="str">
        <f>IF(pre_ge!I292="","",pre_ge!I292)</f>
        <v/>
      </c>
      <c r="D293" s="69"/>
      <c r="E293" s="69"/>
      <c r="F293" s="69"/>
      <c r="G293" s="69"/>
      <c r="H293" s="69"/>
      <c r="I293" s="69"/>
      <c r="J293" s="69"/>
      <c r="K293" s="69"/>
      <c r="L293" s="69"/>
      <c r="M293" s="69"/>
      <c r="N293" s="15" t="str">
        <f t="shared" si="7"/>
        <v/>
      </c>
    </row>
    <row r="294" spans="2:14" ht="30" customHeight="1" x14ac:dyDescent="0.25">
      <c r="B294" s="30" t="str">
        <f>IF(pre_ge!B293="","",pre_ge!B293)</f>
        <v/>
      </c>
      <c r="C294" s="15" t="str">
        <f>IF(pre_ge!I293="","",pre_ge!I293)</f>
        <v/>
      </c>
      <c r="D294" s="69"/>
      <c r="E294" s="69"/>
      <c r="F294" s="69"/>
      <c r="G294" s="69"/>
      <c r="H294" s="69"/>
      <c r="I294" s="69"/>
      <c r="J294" s="69"/>
      <c r="K294" s="69"/>
      <c r="L294" s="69"/>
      <c r="M294" s="69"/>
      <c r="N294" s="15" t="str">
        <f t="shared" si="7"/>
        <v/>
      </c>
    </row>
    <row r="295" spans="2:14" ht="30" customHeight="1" x14ac:dyDescent="0.25">
      <c r="B295" s="30" t="str">
        <f>IF(pre_ge!B294="","",pre_ge!B294)</f>
        <v/>
      </c>
      <c r="C295" s="15" t="str">
        <f>IF(pre_ge!I294="","",pre_ge!I294)</f>
        <v/>
      </c>
      <c r="D295" s="69"/>
      <c r="E295" s="69"/>
      <c r="F295" s="69"/>
      <c r="G295" s="69"/>
      <c r="H295" s="69"/>
      <c r="I295" s="69"/>
      <c r="J295" s="69"/>
      <c r="K295" s="69"/>
      <c r="L295" s="69"/>
      <c r="M295" s="69"/>
      <c r="N295" s="15" t="str">
        <f t="shared" si="7"/>
        <v/>
      </c>
    </row>
    <row r="296" spans="2:14" ht="30" customHeight="1" x14ac:dyDescent="0.25">
      <c r="B296" s="30" t="str">
        <f>IF(pre_ge!B295="","",pre_ge!B295)</f>
        <v/>
      </c>
      <c r="C296" s="15" t="str">
        <f>IF(pre_ge!I295="","",pre_ge!I295)</f>
        <v/>
      </c>
      <c r="D296" s="69"/>
      <c r="E296" s="69"/>
      <c r="F296" s="69"/>
      <c r="G296" s="69"/>
      <c r="H296" s="69"/>
      <c r="I296" s="69"/>
      <c r="J296" s="69"/>
      <c r="K296" s="69"/>
      <c r="L296" s="69"/>
      <c r="M296" s="69"/>
      <c r="N296" s="15" t="str">
        <f t="shared" si="7"/>
        <v/>
      </c>
    </row>
    <row r="297" spans="2:14" ht="30" customHeight="1" x14ac:dyDescent="0.25">
      <c r="B297" s="30" t="str">
        <f>IF(pre_ge!B296="","",pre_ge!B296)</f>
        <v/>
      </c>
      <c r="C297" s="15" t="str">
        <f>IF(pre_ge!I296="","",pre_ge!I296)</f>
        <v/>
      </c>
      <c r="D297" s="69"/>
      <c r="E297" s="69"/>
      <c r="F297" s="69"/>
      <c r="G297" s="69"/>
      <c r="H297" s="69"/>
      <c r="I297" s="69"/>
      <c r="J297" s="69"/>
      <c r="K297" s="69"/>
      <c r="L297" s="69"/>
      <c r="M297" s="69"/>
      <c r="N297" s="15" t="str">
        <f t="shared" si="7"/>
        <v/>
      </c>
    </row>
    <row r="298" spans="2:14" ht="30" customHeight="1" x14ac:dyDescent="0.25">
      <c r="B298" s="30" t="str">
        <f>IF(pre_ge!B297="","",pre_ge!B297)</f>
        <v/>
      </c>
      <c r="C298" s="15" t="str">
        <f>IF(pre_ge!I297="","",pre_ge!I297)</f>
        <v/>
      </c>
      <c r="D298" s="69"/>
      <c r="E298" s="69"/>
      <c r="F298" s="69"/>
      <c r="G298" s="69"/>
      <c r="H298" s="69"/>
      <c r="I298" s="69"/>
      <c r="J298" s="69"/>
      <c r="K298" s="69"/>
      <c r="L298" s="69"/>
      <c r="M298" s="69"/>
      <c r="N298" s="15" t="str">
        <f t="shared" si="7"/>
        <v/>
      </c>
    </row>
    <row r="299" spans="2:14" ht="30" customHeight="1" x14ac:dyDescent="0.25">
      <c r="B299" s="30" t="str">
        <f>IF(pre_ge!B298="","",pre_ge!B298)</f>
        <v/>
      </c>
      <c r="C299" s="15" t="str">
        <f>IF(pre_ge!I298="","",pre_ge!I298)</f>
        <v/>
      </c>
      <c r="D299" s="69"/>
      <c r="E299" s="69"/>
      <c r="F299" s="69"/>
      <c r="G299" s="69"/>
      <c r="H299" s="69"/>
      <c r="I299" s="69"/>
      <c r="J299" s="69"/>
      <c r="K299" s="69"/>
      <c r="L299" s="69"/>
      <c r="M299" s="69"/>
      <c r="N299" s="15" t="str">
        <f t="shared" si="7"/>
        <v/>
      </c>
    </row>
    <row r="300" spans="2:14" ht="30" customHeight="1" x14ac:dyDescent="0.25">
      <c r="B300" s="30" t="str">
        <f>IF(pre_ge!B299="","",pre_ge!B299)</f>
        <v/>
      </c>
      <c r="C300" s="15" t="str">
        <f>IF(pre_ge!I299="","",pre_ge!I299)</f>
        <v/>
      </c>
      <c r="D300" s="69"/>
      <c r="E300" s="69"/>
      <c r="F300" s="69"/>
      <c r="G300" s="69"/>
      <c r="H300" s="69"/>
      <c r="I300" s="69"/>
      <c r="J300" s="69"/>
      <c r="K300" s="69"/>
      <c r="L300" s="69"/>
      <c r="M300" s="69"/>
      <c r="N300" s="15" t="str">
        <f t="shared" si="7"/>
        <v/>
      </c>
    </row>
    <row r="301" spans="2:14" ht="30" customHeight="1" x14ac:dyDescent="0.25">
      <c r="B301" s="30" t="str">
        <f>IF(pre_ge!B300="","",pre_ge!B300)</f>
        <v/>
      </c>
      <c r="C301" s="15" t="str">
        <f>IF(pre_ge!I300="","",pre_ge!I300)</f>
        <v/>
      </c>
      <c r="D301" s="69"/>
      <c r="E301" s="69"/>
      <c r="F301" s="69"/>
      <c r="G301" s="69"/>
      <c r="H301" s="69"/>
      <c r="I301" s="69"/>
      <c r="J301" s="69"/>
      <c r="K301" s="69"/>
      <c r="L301" s="69"/>
      <c r="M301" s="69"/>
      <c r="N301" s="15" t="str">
        <f t="shared" si="7"/>
        <v/>
      </c>
    </row>
    <row r="302" spans="2:14" ht="30" customHeight="1" x14ac:dyDescent="0.25">
      <c r="B302" s="30" t="str">
        <f>IF(pre_ge!B301="","",pre_ge!B301)</f>
        <v/>
      </c>
      <c r="C302" s="15" t="str">
        <f>IF(pre_ge!I301="","",pre_ge!I301)</f>
        <v/>
      </c>
      <c r="D302" s="69"/>
      <c r="E302" s="69"/>
      <c r="F302" s="69"/>
      <c r="G302" s="69"/>
      <c r="H302" s="69"/>
      <c r="I302" s="69"/>
      <c r="J302" s="69"/>
      <c r="K302" s="69"/>
      <c r="L302" s="69"/>
      <c r="M302" s="69"/>
      <c r="N302" s="15" t="str">
        <f t="shared" si="7"/>
        <v/>
      </c>
    </row>
    <row r="303" spans="2:14" ht="30" customHeight="1" x14ac:dyDescent="0.25">
      <c r="B303" s="30" t="str">
        <f>IF(pre_ge!B302="","",pre_ge!B302)</f>
        <v/>
      </c>
      <c r="C303" s="15" t="str">
        <f>IF(pre_ge!I302="","",pre_ge!I302)</f>
        <v/>
      </c>
      <c r="D303" s="69"/>
      <c r="E303" s="69"/>
      <c r="F303" s="69"/>
      <c r="G303" s="69"/>
      <c r="H303" s="69"/>
      <c r="I303" s="69"/>
      <c r="J303" s="69"/>
      <c r="K303" s="69"/>
      <c r="L303" s="69"/>
      <c r="M303" s="69"/>
      <c r="N303" s="15" t="str">
        <f t="shared" si="7"/>
        <v/>
      </c>
    </row>
    <row r="304" spans="2:14" ht="30" customHeight="1" x14ac:dyDescent="0.25">
      <c r="B304" s="30" t="str">
        <f>IF(pre_ge!B303="","",pre_ge!B303)</f>
        <v/>
      </c>
      <c r="C304" s="15" t="str">
        <f>IF(pre_ge!I303="","",pre_ge!I303)</f>
        <v/>
      </c>
      <c r="D304" s="69"/>
      <c r="E304" s="69"/>
      <c r="F304" s="69"/>
      <c r="G304" s="69"/>
      <c r="H304" s="69"/>
      <c r="I304" s="69"/>
      <c r="J304" s="69"/>
      <c r="K304" s="69"/>
      <c r="L304" s="69"/>
      <c r="M304" s="69"/>
      <c r="N304" s="15" t="str">
        <f t="shared" si="7"/>
        <v/>
      </c>
    </row>
    <row r="305" spans="2:14" ht="30" customHeight="1" x14ac:dyDescent="0.25">
      <c r="B305" s="30" t="str">
        <f>IF(pre_ge!B304="","",pre_ge!B304)</f>
        <v/>
      </c>
      <c r="C305" s="15" t="str">
        <f>IF(pre_ge!I304="","",pre_ge!I304)</f>
        <v/>
      </c>
      <c r="D305" s="69"/>
      <c r="E305" s="69"/>
      <c r="F305" s="69"/>
      <c r="G305" s="69"/>
      <c r="H305" s="69"/>
      <c r="I305" s="69"/>
      <c r="J305" s="69"/>
      <c r="K305" s="69"/>
      <c r="L305" s="69"/>
      <c r="M305" s="69"/>
      <c r="N305" s="15" t="str">
        <f t="shared" si="7"/>
        <v/>
      </c>
    </row>
    <row r="306" spans="2:14" ht="30" customHeight="1" x14ac:dyDescent="0.25">
      <c r="B306" s="30" t="str">
        <f>IF(pre_ge!B305="","",pre_ge!B305)</f>
        <v/>
      </c>
      <c r="C306" s="15" t="str">
        <f>IF(pre_ge!I305="","",pre_ge!I305)</f>
        <v/>
      </c>
      <c r="D306" s="69"/>
      <c r="E306" s="69"/>
      <c r="F306" s="69"/>
      <c r="G306" s="69"/>
      <c r="H306" s="69"/>
      <c r="I306" s="69"/>
      <c r="J306" s="69"/>
      <c r="K306" s="69"/>
      <c r="L306" s="69"/>
      <c r="M306" s="69"/>
      <c r="N306" s="15" t="str">
        <f t="shared" si="7"/>
        <v/>
      </c>
    </row>
    <row r="307" spans="2:14" ht="30" customHeight="1" x14ac:dyDescent="0.25">
      <c r="B307" s="30" t="str">
        <f>IF(pre_ge!B306="","",pre_ge!B306)</f>
        <v/>
      </c>
      <c r="C307" s="15" t="str">
        <f>IF(pre_ge!I306="","",pre_ge!I306)</f>
        <v/>
      </c>
      <c r="D307" s="69"/>
      <c r="E307" s="69"/>
      <c r="F307" s="69"/>
      <c r="G307" s="69"/>
      <c r="H307" s="69"/>
      <c r="I307" s="69"/>
      <c r="J307" s="69"/>
      <c r="K307" s="69"/>
      <c r="L307" s="69"/>
      <c r="M307" s="69"/>
      <c r="N307" s="15" t="str">
        <f t="shared" si="7"/>
        <v/>
      </c>
    </row>
    <row r="308" spans="2:14" ht="30" customHeight="1" x14ac:dyDescent="0.25">
      <c r="B308" s="30" t="str">
        <f>IF(pre_ge!B307="","",pre_ge!B307)</f>
        <v/>
      </c>
      <c r="C308" s="15" t="str">
        <f>IF(pre_ge!I307="","",pre_ge!I307)</f>
        <v/>
      </c>
      <c r="D308" s="69"/>
      <c r="E308" s="69"/>
      <c r="F308" s="69"/>
      <c r="G308" s="69"/>
      <c r="H308" s="69"/>
      <c r="I308" s="69"/>
      <c r="J308" s="69"/>
      <c r="K308" s="69"/>
      <c r="L308" s="69"/>
      <c r="M308" s="69"/>
      <c r="N308" s="15" t="str">
        <f t="shared" si="7"/>
        <v/>
      </c>
    </row>
    <row r="309" spans="2:14" ht="30" customHeight="1" x14ac:dyDescent="0.25">
      <c r="B309" s="30" t="str">
        <f>IF(pre_ge!B308="","",pre_ge!B308)</f>
        <v/>
      </c>
      <c r="C309" s="15" t="str">
        <f>IF(pre_ge!I308="","",pre_ge!I308)</f>
        <v/>
      </c>
      <c r="D309" s="69"/>
      <c r="E309" s="69"/>
      <c r="F309" s="69"/>
      <c r="G309" s="69"/>
      <c r="H309" s="69"/>
      <c r="I309" s="69"/>
      <c r="J309" s="69"/>
      <c r="K309" s="69"/>
      <c r="L309" s="69"/>
      <c r="M309" s="69"/>
      <c r="N309" s="15" t="str">
        <f t="shared" si="7"/>
        <v/>
      </c>
    </row>
    <row r="310" spans="2:14" ht="30" customHeight="1" x14ac:dyDescent="0.25">
      <c r="B310" s="30" t="str">
        <f>IF(pre_ge!B309="","",pre_ge!B309)</f>
        <v/>
      </c>
      <c r="C310" s="15" t="str">
        <f>IF(pre_ge!I309="","",pre_ge!I309)</f>
        <v/>
      </c>
      <c r="D310" s="69"/>
      <c r="E310" s="69"/>
      <c r="F310" s="69"/>
      <c r="G310" s="69"/>
      <c r="H310" s="69"/>
      <c r="I310" s="69"/>
      <c r="J310" s="69"/>
      <c r="K310" s="69"/>
      <c r="L310" s="69"/>
      <c r="M310" s="69"/>
      <c r="N310" s="15" t="str">
        <f t="shared" si="7"/>
        <v/>
      </c>
    </row>
    <row r="311" spans="2:14" ht="30" customHeight="1" x14ac:dyDescent="0.25">
      <c r="B311" s="30" t="str">
        <f>IF(pre_ge!B310="","",pre_ge!B310)</f>
        <v/>
      </c>
      <c r="C311" s="15" t="str">
        <f>IF(pre_ge!I310="","",pre_ge!I310)</f>
        <v/>
      </c>
      <c r="D311" s="69"/>
      <c r="E311" s="69"/>
      <c r="F311" s="69"/>
      <c r="G311" s="69"/>
      <c r="H311" s="69"/>
      <c r="I311" s="69"/>
      <c r="J311" s="69"/>
      <c r="K311" s="69"/>
      <c r="L311" s="69"/>
      <c r="M311" s="69"/>
      <c r="N311" s="15" t="str">
        <f t="shared" si="7"/>
        <v/>
      </c>
    </row>
    <row r="312" spans="2:14" ht="30" customHeight="1" x14ac:dyDescent="0.25">
      <c r="B312" s="30" t="str">
        <f>IF(pre_ge!B311="","",pre_ge!B311)</f>
        <v/>
      </c>
      <c r="C312" s="15" t="str">
        <f>IF(pre_ge!I311="","",pre_ge!I311)</f>
        <v/>
      </c>
      <c r="D312" s="69"/>
      <c r="E312" s="69"/>
      <c r="F312" s="69"/>
      <c r="G312" s="69"/>
      <c r="H312" s="69"/>
      <c r="I312" s="69"/>
      <c r="J312" s="69"/>
      <c r="K312" s="69"/>
      <c r="L312" s="69"/>
      <c r="M312" s="69"/>
      <c r="N312" s="15" t="str">
        <f t="shared" si="7"/>
        <v/>
      </c>
    </row>
    <row r="313" spans="2:14" ht="30" customHeight="1" x14ac:dyDescent="0.25">
      <c r="B313" s="30" t="str">
        <f>IF(pre_ge!B312="","",pre_ge!B312)</f>
        <v/>
      </c>
      <c r="C313" s="15" t="str">
        <f>IF(pre_ge!I312="","",pre_ge!I312)</f>
        <v/>
      </c>
      <c r="D313" s="69"/>
      <c r="E313" s="69"/>
      <c r="F313" s="69"/>
      <c r="G313" s="69"/>
      <c r="H313" s="69"/>
      <c r="I313" s="69"/>
      <c r="J313" s="69"/>
      <c r="K313" s="69"/>
      <c r="L313" s="69"/>
      <c r="M313" s="69"/>
      <c r="N313" s="15" t="str">
        <f t="shared" si="7"/>
        <v/>
      </c>
    </row>
    <row r="314" spans="2:14" ht="30" customHeight="1" x14ac:dyDescent="0.25">
      <c r="B314" s="30" t="str">
        <f>IF(pre_ge!B313="","",pre_ge!B313)</f>
        <v/>
      </c>
      <c r="C314" s="15" t="str">
        <f>IF(pre_ge!I313="","",pre_ge!I313)</f>
        <v/>
      </c>
      <c r="D314" s="69"/>
      <c r="E314" s="69"/>
      <c r="F314" s="69"/>
      <c r="G314" s="69"/>
      <c r="H314" s="69"/>
      <c r="I314" s="69"/>
      <c r="J314" s="69"/>
      <c r="K314" s="69"/>
      <c r="L314" s="69"/>
      <c r="M314" s="69"/>
      <c r="N314" s="15" t="str">
        <f t="shared" si="7"/>
        <v/>
      </c>
    </row>
    <row r="315" spans="2:14" ht="30" customHeight="1" x14ac:dyDescent="0.25">
      <c r="B315" s="30" t="str">
        <f>IF(pre_ge!B314="","",pre_ge!B314)</f>
        <v/>
      </c>
      <c r="C315" s="15" t="str">
        <f>IF(pre_ge!I314="","",pre_ge!I314)</f>
        <v/>
      </c>
      <c r="D315" s="69"/>
      <c r="E315" s="69"/>
      <c r="F315" s="69"/>
      <c r="G315" s="69"/>
      <c r="H315" s="69"/>
      <c r="I315" s="69"/>
      <c r="J315" s="69"/>
      <c r="K315" s="69"/>
      <c r="L315" s="69"/>
      <c r="M315" s="69"/>
      <c r="N315" s="15" t="str">
        <f t="shared" si="7"/>
        <v/>
      </c>
    </row>
    <row r="316" spans="2:14" ht="30" customHeight="1" x14ac:dyDescent="0.25">
      <c r="B316" s="30" t="str">
        <f>IF(pre_ge!B315="","",pre_ge!B315)</f>
        <v/>
      </c>
      <c r="C316" s="15" t="str">
        <f>IF(pre_ge!I315="","",pre_ge!I315)</f>
        <v/>
      </c>
      <c r="D316" s="69"/>
      <c r="E316" s="69"/>
      <c r="F316" s="69"/>
      <c r="G316" s="69"/>
      <c r="H316" s="69"/>
      <c r="I316" s="69"/>
      <c r="J316" s="69"/>
      <c r="K316" s="69"/>
      <c r="L316" s="69"/>
      <c r="M316" s="69"/>
      <c r="N316" s="15" t="str">
        <f t="shared" si="7"/>
        <v/>
      </c>
    </row>
    <row r="317" spans="2:14" ht="30" customHeight="1" x14ac:dyDescent="0.25">
      <c r="B317" s="30" t="str">
        <f>IF(pre_ge!B316="","",pre_ge!B316)</f>
        <v/>
      </c>
      <c r="C317" s="15" t="str">
        <f>IF(pre_ge!I316="","",pre_ge!I316)</f>
        <v/>
      </c>
      <c r="D317" s="69"/>
      <c r="E317" s="69"/>
      <c r="F317" s="69"/>
      <c r="G317" s="69"/>
      <c r="H317" s="69"/>
      <c r="I317" s="69"/>
      <c r="J317" s="69"/>
      <c r="K317" s="69"/>
      <c r="L317" s="69"/>
      <c r="M317" s="69"/>
      <c r="N317" s="15" t="str">
        <f t="shared" si="7"/>
        <v/>
      </c>
    </row>
    <row r="318" spans="2:14" ht="30" customHeight="1" x14ac:dyDescent="0.25">
      <c r="B318" s="30" t="str">
        <f>IF(pre_ge!B317="","",pre_ge!B317)</f>
        <v/>
      </c>
      <c r="C318" s="15" t="str">
        <f>IF(pre_ge!I317="","",pre_ge!I317)</f>
        <v/>
      </c>
      <c r="D318" s="69"/>
      <c r="E318" s="69"/>
      <c r="F318" s="69"/>
      <c r="G318" s="69"/>
      <c r="H318" s="69"/>
      <c r="I318" s="69"/>
      <c r="J318" s="69"/>
      <c r="K318" s="69"/>
      <c r="L318" s="69"/>
      <c r="M318" s="69"/>
      <c r="N318" s="15" t="str">
        <f t="shared" si="7"/>
        <v/>
      </c>
    </row>
    <row r="319" spans="2:14" ht="30" customHeight="1" x14ac:dyDescent="0.25">
      <c r="B319" s="30" t="str">
        <f>IF(pre_ge!B318="","",pre_ge!B318)</f>
        <v/>
      </c>
      <c r="C319" s="15" t="str">
        <f>IF(pre_ge!I318="","",pre_ge!I318)</f>
        <v/>
      </c>
      <c r="D319" s="69"/>
      <c r="E319" s="69"/>
      <c r="F319" s="69"/>
      <c r="G319" s="69"/>
      <c r="H319" s="69"/>
      <c r="I319" s="69"/>
      <c r="J319" s="69"/>
      <c r="K319" s="69"/>
      <c r="L319" s="69"/>
      <c r="M319" s="69"/>
      <c r="N319" s="15" t="str">
        <f t="shared" si="7"/>
        <v/>
      </c>
    </row>
    <row r="320" spans="2:14" ht="30" customHeight="1" x14ac:dyDescent="0.25">
      <c r="B320" s="30" t="str">
        <f>IF(pre_ge!B319="","",pre_ge!B319)</f>
        <v/>
      </c>
      <c r="C320" s="15" t="str">
        <f>IF(pre_ge!I319="","",pre_ge!I319)</f>
        <v/>
      </c>
      <c r="D320" s="69"/>
      <c r="E320" s="69"/>
      <c r="F320" s="69"/>
      <c r="G320" s="69"/>
      <c r="H320" s="69"/>
      <c r="I320" s="69"/>
      <c r="J320" s="69"/>
      <c r="K320" s="69"/>
      <c r="L320" s="69"/>
      <c r="M320" s="69"/>
      <c r="N320" s="15" t="str">
        <f t="shared" si="7"/>
        <v/>
      </c>
    </row>
    <row r="321" spans="2:14" ht="30" customHeight="1" x14ac:dyDescent="0.25">
      <c r="B321" s="30" t="str">
        <f>IF(pre_ge!B320="","",pre_ge!B320)</f>
        <v/>
      </c>
      <c r="C321" s="15" t="str">
        <f>IF(pre_ge!I320="","",pre_ge!I320)</f>
        <v/>
      </c>
      <c r="D321" s="69"/>
      <c r="E321" s="69"/>
      <c r="F321" s="69"/>
      <c r="G321" s="69"/>
      <c r="H321" s="69"/>
      <c r="I321" s="69"/>
      <c r="J321" s="69"/>
      <c r="K321" s="69"/>
      <c r="L321" s="69"/>
      <c r="M321" s="69"/>
      <c r="N321" s="15" t="str">
        <f t="shared" si="7"/>
        <v/>
      </c>
    </row>
    <row r="322" spans="2:14" ht="30" customHeight="1" x14ac:dyDescent="0.25">
      <c r="B322" s="30" t="str">
        <f>IF(pre_ge!B321="","",pre_ge!B321)</f>
        <v/>
      </c>
      <c r="C322" s="15" t="str">
        <f>IF(pre_ge!I321="","",pre_ge!I321)</f>
        <v/>
      </c>
      <c r="D322" s="69"/>
      <c r="E322" s="69"/>
      <c r="F322" s="69"/>
      <c r="G322" s="69"/>
      <c r="H322" s="69"/>
      <c r="I322" s="69"/>
      <c r="J322" s="69"/>
      <c r="K322" s="69"/>
      <c r="L322" s="69"/>
      <c r="M322" s="69"/>
      <c r="N322" s="15" t="str">
        <f t="shared" si="7"/>
        <v/>
      </c>
    </row>
    <row r="323" spans="2:14" ht="30" customHeight="1" x14ac:dyDescent="0.25">
      <c r="B323" s="30" t="str">
        <f>IF(pre_ge!B322="","",pre_ge!B322)</f>
        <v/>
      </c>
      <c r="C323" s="15" t="str">
        <f>IF(pre_ge!I322="","",pre_ge!I322)</f>
        <v/>
      </c>
      <c r="D323" s="69"/>
      <c r="E323" s="69"/>
      <c r="F323" s="69"/>
      <c r="G323" s="69"/>
      <c r="H323" s="69"/>
      <c r="I323" s="69"/>
      <c r="J323" s="69"/>
      <c r="K323" s="69"/>
      <c r="L323" s="69"/>
      <c r="M323" s="69"/>
      <c r="N323" s="15" t="str">
        <f t="shared" si="7"/>
        <v/>
      </c>
    </row>
    <row r="324" spans="2:14" ht="30" customHeight="1" x14ac:dyDescent="0.25">
      <c r="B324" s="30" t="str">
        <f>IF(pre_ge!B323="","",pre_ge!B323)</f>
        <v/>
      </c>
      <c r="C324" s="15" t="str">
        <f>IF(pre_ge!I323="","",pre_ge!I323)</f>
        <v/>
      </c>
      <c r="D324" s="69"/>
      <c r="E324" s="69"/>
      <c r="F324" s="69"/>
      <c r="G324" s="69"/>
      <c r="H324" s="69"/>
      <c r="I324" s="69"/>
      <c r="J324" s="69"/>
      <c r="K324" s="69"/>
      <c r="L324" s="69"/>
      <c r="M324" s="69"/>
      <c r="N324" s="15" t="str">
        <f t="shared" si="7"/>
        <v/>
      </c>
    </row>
    <row r="325" spans="2:14" ht="30" customHeight="1" x14ac:dyDescent="0.25">
      <c r="B325" s="30" t="str">
        <f>IF(pre_ge!B324="","",pre_ge!B324)</f>
        <v/>
      </c>
      <c r="C325" s="15" t="str">
        <f>IF(pre_ge!I324="","",pre_ge!I324)</f>
        <v/>
      </c>
      <c r="D325" s="69"/>
      <c r="E325" s="69"/>
      <c r="F325" s="69"/>
      <c r="G325" s="69"/>
      <c r="H325" s="69"/>
      <c r="I325" s="69"/>
      <c r="J325" s="69"/>
      <c r="K325" s="69"/>
      <c r="L325" s="69"/>
      <c r="M325" s="69"/>
      <c r="N325" s="15" t="str">
        <f t="shared" si="7"/>
        <v/>
      </c>
    </row>
    <row r="326" spans="2:14" ht="30" customHeight="1" x14ac:dyDescent="0.25">
      <c r="B326" s="30" t="str">
        <f>IF(pre_ge!B325="","",pre_ge!B325)</f>
        <v/>
      </c>
      <c r="C326" s="15" t="str">
        <f>IF(pre_ge!I325="","",pre_ge!I325)</f>
        <v/>
      </c>
      <c r="D326" s="69"/>
      <c r="E326" s="69"/>
      <c r="F326" s="69"/>
      <c r="G326" s="69"/>
      <c r="H326" s="69"/>
      <c r="I326" s="69"/>
      <c r="J326" s="69"/>
      <c r="K326" s="69"/>
      <c r="L326" s="69"/>
      <c r="M326" s="69"/>
      <c r="N326" s="15" t="str">
        <f t="shared" si="7"/>
        <v/>
      </c>
    </row>
    <row r="327" spans="2:14" ht="30" customHeight="1" x14ac:dyDescent="0.25">
      <c r="B327" s="30" t="str">
        <f>IF(pre_ge!B326="","",pre_ge!B326)</f>
        <v/>
      </c>
      <c r="C327" s="15" t="str">
        <f>IF(pre_ge!I326="","",pre_ge!I326)</f>
        <v/>
      </c>
      <c r="D327" s="69"/>
      <c r="E327" s="69"/>
      <c r="F327" s="69"/>
      <c r="G327" s="69"/>
      <c r="H327" s="69"/>
      <c r="I327" s="69"/>
      <c r="J327" s="69"/>
      <c r="K327" s="69"/>
      <c r="L327" s="69"/>
      <c r="M327" s="69"/>
      <c r="N327" s="15" t="str">
        <f t="shared" si="7"/>
        <v/>
      </c>
    </row>
    <row r="328" spans="2:14" ht="30" customHeight="1" x14ac:dyDescent="0.25">
      <c r="B328" s="30" t="str">
        <f>IF(pre_ge!B327="","",pre_ge!B327)</f>
        <v/>
      </c>
      <c r="C328" s="15" t="str">
        <f>IF(pre_ge!I327="","",pre_ge!I327)</f>
        <v/>
      </c>
      <c r="D328" s="69"/>
      <c r="E328" s="69"/>
      <c r="F328" s="69"/>
      <c r="G328" s="69"/>
      <c r="H328" s="69"/>
      <c r="I328" s="69"/>
      <c r="J328" s="69"/>
      <c r="K328" s="69"/>
      <c r="L328" s="69"/>
      <c r="M328" s="69"/>
      <c r="N328" s="15" t="str">
        <f t="shared" si="7"/>
        <v/>
      </c>
    </row>
    <row r="329" spans="2:14" ht="30" customHeight="1" x14ac:dyDescent="0.25">
      <c r="B329" s="30" t="str">
        <f>IF(pre_ge!B328="","",pre_ge!B328)</f>
        <v/>
      </c>
      <c r="C329" s="15" t="str">
        <f>IF(pre_ge!I328="","",pre_ge!I328)</f>
        <v/>
      </c>
      <c r="D329" s="69"/>
      <c r="E329" s="69"/>
      <c r="F329" s="69"/>
      <c r="G329" s="69"/>
      <c r="H329" s="69"/>
      <c r="I329" s="69"/>
      <c r="J329" s="69"/>
      <c r="K329" s="69"/>
      <c r="L329" s="69"/>
      <c r="M329" s="69"/>
      <c r="N329" s="15" t="str">
        <f t="shared" si="7"/>
        <v/>
      </c>
    </row>
    <row r="330" spans="2:14" ht="30" customHeight="1" x14ac:dyDescent="0.25">
      <c r="B330" s="30" t="str">
        <f>IF(pre_ge!B329="","",pre_ge!B329)</f>
        <v/>
      </c>
      <c r="C330" s="15" t="str">
        <f>IF(pre_ge!I329="","",pre_ge!I329)</f>
        <v/>
      </c>
      <c r="D330" s="69"/>
      <c r="E330" s="69"/>
      <c r="F330" s="69"/>
      <c r="G330" s="69"/>
      <c r="H330" s="69"/>
      <c r="I330" s="69"/>
      <c r="J330" s="69"/>
      <c r="K330" s="69"/>
      <c r="L330" s="69"/>
      <c r="M330" s="69"/>
      <c r="N330" s="15" t="str">
        <f t="shared" si="7"/>
        <v/>
      </c>
    </row>
    <row r="331" spans="2:14" ht="30" customHeight="1" x14ac:dyDescent="0.25">
      <c r="B331" s="30" t="str">
        <f>IF(pre_ge!B330="","",pre_ge!B330)</f>
        <v/>
      </c>
      <c r="C331" s="15" t="str">
        <f>IF(pre_ge!I330="","",pre_ge!I330)</f>
        <v/>
      </c>
      <c r="D331" s="69"/>
      <c r="E331" s="69"/>
      <c r="F331" s="69"/>
      <c r="G331" s="69"/>
      <c r="H331" s="69"/>
      <c r="I331" s="69"/>
      <c r="J331" s="69"/>
      <c r="K331" s="69"/>
      <c r="L331" s="69"/>
      <c r="M331" s="69"/>
      <c r="N331" s="15" t="str">
        <f t="shared" ref="N331:N394" si="8">IFERROR(AVERAGE(D331:M331),"")</f>
        <v/>
      </c>
    </row>
    <row r="332" spans="2:14" ht="30" customHeight="1" x14ac:dyDescent="0.25">
      <c r="B332" s="30" t="str">
        <f>IF(pre_ge!B331="","",pre_ge!B331)</f>
        <v/>
      </c>
      <c r="C332" s="15" t="str">
        <f>IF(pre_ge!I331="","",pre_ge!I331)</f>
        <v/>
      </c>
      <c r="D332" s="69"/>
      <c r="E332" s="69"/>
      <c r="F332" s="69"/>
      <c r="G332" s="69"/>
      <c r="H332" s="69"/>
      <c r="I332" s="69"/>
      <c r="J332" s="69"/>
      <c r="K332" s="69"/>
      <c r="L332" s="69"/>
      <c r="M332" s="69"/>
      <c r="N332" s="15" t="str">
        <f t="shared" si="8"/>
        <v/>
      </c>
    </row>
    <row r="333" spans="2:14" ht="30" customHeight="1" x14ac:dyDescent="0.25">
      <c r="B333" s="30" t="str">
        <f>IF(pre_ge!B332="","",pre_ge!B332)</f>
        <v/>
      </c>
      <c r="C333" s="15" t="str">
        <f>IF(pre_ge!I332="","",pre_ge!I332)</f>
        <v/>
      </c>
      <c r="D333" s="69"/>
      <c r="E333" s="69"/>
      <c r="F333" s="69"/>
      <c r="G333" s="69"/>
      <c r="H333" s="69"/>
      <c r="I333" s="69"/>
      <c r="J333" s="69"/>
      <c r="K333" s="69"/>
      <c r="L333" s="69"/>
      <c r="M333" s="69"/>
      <c r="N333" s="15" t="str">
        <f t="shared" si="8"/>
        <v/>
      </c>
    </row>
    <row r="334" spans="2:14" ht="30" customHeight="1" x14ac:dyDescent="0.25">
      <c r="B334" s="30" t="str">
        <f>IF(pre_ge!B333="","",pre_ge!B333)</f>
        <v/>
      </c>
      <c r="C334" s="15" t="str">
        <f>IF(pre_ge!I333="","",pre_ge!I333)</f>
        <v/>
      </c>
      <c r="D334" s="69"/>
      <c r="E334" s="69"/>
      <c r="F334" s="69"/>
      <c r="G334" s="69"/>
      <c r="H334" s="69"/>
      <c r="I334" s="69"/>
      <c r="J334" s="69"/>
      <c r="K334" s="69"/>
      <c r="L334" s="69"/>
      <c r="M334" s="69"/>
      <c r="N334" s="15" t="str">
        <f t="shared" si="8"/>
        <v/>
      </c>
    </row>
    <row r="335" spans="2:14" ht="30" customHeight="1" x14ac:dyDescent="0.25">
      <c r="B335" s="30" t="str">
        <f>IF(pre_ge!B334="","",pre_ge!B334)</f>
        <v/>
      </c>
      <c r="C335" s="15" t="str">
        <f>IF(pre_ge!I334="","",pre_ge!I334)</f>
        <v/>
      </c>
      <c r="D335" s="69"/>
      <c r="E335" s="69"/>
      <c r="F335" s="69"/>
      <c r="G335" s="69"/>
      <c r="H335" s="69"/>
      <c r="I335" s="69"/>
      <c r="J335" s="69"/>
      <c r="K335" s="69"/>
      <c r="L335" s="69"/>
      <c r="M335" s="69"/>
      <c r="N335" s="15" t="str">
        <f t="shared" si="8"/>
        <v/>
      </c>
    </row>
    <row r="336" spans="2:14" ht="30" customHeight="1" x14ac:dyDescent="0.25">
      <c r="B336" s="30" t="str">
        <f>IF(pre_ge!B335="","",pre_ge!B335)</f>
        <v/>
      </c>
      <c r="C336" s="15" t="str">
        <f>IF(pre_ge!I335="","",pre_ge!I335)</f>
        <v/>
      </c>
      <c r="D336" s="69"/>
      <c r="E336" s="69"/>
      <c r="F336" s="69"/>
      <c r="G336" s="69"/>
      <c r="H336" s="69"/>
      <c r="I336" s="69"/>
      <c r="J336" s="69"/>
      <c r="K336" s="69"/>
      <c r="L336" s="69"/>
      <c r="M336" s="69"/>
      <c r="N336" s="15" t="str">
        <f t="shared" si="8"/>
        <v/>
      </c>
    </row>
    <row r="337" spans="2:14" ht="30" customHeight="1" x14ac:dyDescent="0.25">
      <c r="B337" s="30" t="str">
        <f>IF(pre_ge!B336="","",pre_ge!B336)</f>
        <v/>
      </c>
      <c r="C337" s="15" t="str">
        <f>IF(pre_ge!I336="","",pre_ge!I336)</f>
        <v/>
      </c>
      <c r="D337" s="69"/>
      <c r="E337" s="69"/>
      <c r="F337" s="69"/>
      <c r="G337" s="69"/>
      <c r="H337" s="69"/>
      <c r="I337" s="69"/>
      <c r="J337" s="69"/>
      <c r="K337" s="69"/>
      <c r="L337" s="69"/>
      <c r="M337" s="69"/>
      <c r="N337" s="15" t="str">
        <f t="shared" si="8"/>
        <v/>
      </c>
    </row>
    <row r="338" spans="2:14" ht="30" customHeight="1" x14ac:dyDescent="0.25">
      <c r="B338" s="30" t="str">
        <f>IF(pre_ge!B337="","",pre_ge!B337)</f>
        <v/>
      </c>
      <c r="C338" s="15" t="str">
        <f>IF(pre_ge!I337="","",pre_ge!I337)</f>
        <v/>
      </c>
      <c r="D338" s="69"/>
      <c r="E338" s="69"/>
      <c r="F338" s="69"/>
      <c r="G338" s="69"/>
      <c r="H338" s="69"/>
      <c r="I338" s="69"/>
      <c r="J338" s="69"/>
      <c r="K338" s="69"/>
      <c r="L338" s="69"/>
      <c r="M338" s="69"/>
      <c r="N338" s="15" t="str">
        <f t="shared" si="8"/>
        <v/>
      </c>
    </row>
    <row r="339" spans="2:14" ht="30" customHeight="1" x14ac:dyDescent="0.25">
      <c r="B339" s="30" t="str">
        <f>IF(pre_ge!B338="","",pre_ge!B338)</f>
        <v/>
      </c>
      <c r="C339" s="15" t="str">
        <f>IF(pre_ge!I338="","",pre_ge!I338)</f>
        <v/>
      </c>
      <c r="D339" s="69"/>
      <c r="E339" s="69"/>
      <c r="F339" s="69"/>
      <c r="G339" s="69"/>
      <c r="H339" s="69"/>
      <c r="I339" s="69"/>
      <c r="J339" s="69"/>
      <c r="K339" s="69"/>
      <c r="L339" s="69"/>
      <c r="M339" s="69"/>
      <c r="N339" s="15" t="str">
        <f t="shared" si="8"/>
        <v/>
      </c>
    </row>
    <row r="340" spans="2:14" ht="30" customHeight="1" x14ac:dyDescent="0.25">
      <c r="B340" s="30" t="str">
        <f>IF(pre_ge!B339="","",pre_ge!B339)</f>
        <v/>
      </c>
      <c r="C340" s="15" t="str">
        <f>IF(pre_ge!I339="","",pre_ge!I339)</f>
        <v/>
      </c>
      <c r="D340" s="69"/>
      <c r="E340" s="69"/>
      <c r="F340" s="69"/>
      <c r="G340" s="69"/>
      <c r="H340" s="69"/>
      <c r="I340" s="69"/>
      <c r="J340" s="69"/>
      <c r="K340" s="69"/>
      <c r="L340" s="69"/>
      <c r="M340" s="69"/>
      <c r="N340" s="15" t="str">
        <f t="shared" si="8"/>
        <v/>
      </c>
    </row>
    <row r="341" spans="2:14" ht="30" customHeight="1" x14ac:dyDescent="0.25">
      <c r="B341" s="30" t="str">
        <f>IF(pre_ge!B340="","",pre_ge!B340)</f>
        <v/>
      </c>
      <c r="C341" s="15" t="str">
        <f>IF(pre_ge!I340="","",pre_ge!I340)</f>
        <v/>
      </c>
      <c r="D341" s="69"/>
      <c r="E341" s="69"/>
      <c r="F341" s="69"/>
      <c r="G341" s="69"/>
      <c r="H341" s="69"/>
      <c r="I341" s="69"/>
      <c r="J341" s="69"/>
      <c r="K341" s="69"/>
      <c r="L341" s="69"/>
      <c r="M341" s="69"/>
      <c r="N341" s="15" t="str">
        <f t="shared" si="8"/>
        <v/>
      </c>
    </row>
    <row r="342" spans="2:14" ht="30" customHeight="1" x14ac:dyDescent="0.25">
      <c r="B342" s="30" t="str">
        <f>IF(pre_ge!B341="","",pre_ge!B341)</f>
        <v/>
      </c>
      <c r="C342" s="15" t="str">
        <f>IF(pre_ge!I341="","",pre_ge!I341)</f>
        <v/>
      </c>
      <c r="D342" s="69"/>
      <c r="E342" s="69"/>
      <c r="F342" s="69"/>
      <c r="G342" s="69"/>
      <c r="H342" s="69"/>
      <c r="I342" s="69"/>
      <c r="J342" s="69"/>
      <c r="K342" s="69"/>
      <c r="L342" s="69"/>
      <c r="M342" s="69"/>
      <c r="N342" s="15" t="str">
        <f t="shared" si="8"/>
        <v/>
      </c>
    </row>
    <row r="343" spans="2:14" ht="30" customHeight="1" x14ac:dyDescent="0.25">
      <c r="B343" s="30" t="str">
        <f>IF(pre_ge!B342="","",pre_ge!B342)</f>
        <v/>
      </c>
      <c r="C343" s="15" t="str">
        <f>IF(pre_ge!I342="","",pre_ge!I342)</f>
        <v/>
      </c>
      <c r="D343" s="69"/>
      <c r="E343" s="69"/>
      <c r="F343" s="69"/>
      <c r="G343" s="69"/>
      <c r="H343" s="69"/>
      <c r="I343" s="69"/>
      <c r="J343" s="69"/>
      <c r="K343" s="69"/>
      <c r="L343" s="69"/>
      <c r="M343" s="69"/>
      <c r="N343" s="15" t="str">
        <f t="shared" si="8"/>
        <v/>
      </c>
    </row>
    <row r="344" spans="2:14" ht="30" customHeight="1" x14ac:dyDescent="0.25">
      <c r="B344" s="30" t="str">
        <f>IF(pre_ge!B343="","",pre_ge!B343)</f>
        <v/>
      </c>
      <c r="C344" s="15" t="str">
        <f>IF(pre_ge!I343="","",pre_ge!I343)</f>
        <v/>
      </c>
      <c r="D344" s="69"/>
      <c r="E344" s="69"/>
      <c r="F344" s="69"/>
      <c r="G344" s="69"/>
      <c r="H344" s="69"/>
      <c r="I344" s="69"/>
      <c r="J344" s="69"/>
      <c r="K344" s="69"/>
      <c r="L344" s="69"/>
      <c r="M344" s="69"/>
      <c r="N344" s="15" t="str">
        <f t="shared" si="8"/>
        <v/>
      </c>
    </row>
    <row r="345" spans="2:14" ht="30" customHeight="1" x14ac:dyDescent="0.25">
      <c r="B345" s="30" t="str">
        <f>IF(pre_ge!B344="","",pre_ge!B344)</f>
        <v/>
      </c>
      <c r="C345" s="15" t="str">
        <f>IF(pre_ge!I344="","",pre_ge!I344)</f>
        <v/>
      </c>
      <c r="D345" s="69"/>
      <c r="E345" s="69"/>
      <c r="F345" s="69"/>
      <c r="G345" s="69"/>
      <c r="H345" s="69"/>
      <c r="I345" s="69"/>
      <c r="J345" s="69"/>
      <c r="K345" s="69"/>
      <c r="L345" s="69"/>
      <c r="M345" s="69"/>
      <c r="N345" s="15" t="str">
        <f t="shared" si="8"/>
        <v/>
      </c>
    </row>
    <row r="346" spans="2:14" ht="30" customHeight="1" x14ac:dyDescent="0.25">
      <c r="B346" s="30" t="str">
        <f>IF(pre_ge!B345="","",pre_ge!B345)</f>
        <v/>
      </c>
      <c r="C346" s="15" t="str">
        <f>IF(pre_ge!I345="","",pre_ge!I345)</f>
        <v/>
      </c>
      <c r="D346" s="69"/>
      <c r="E346" s="69"/>
      <c r="F346" s="69"/>
      <c r="G346" s="69"/>
      <c r="H346" s="69"/>
      <c r="I346" s="69"/>
      <c r="J346" s="69"/>
      <c r="K346" s="69"/>
      <c r="L346" s="69"/>
      <c r="M346" s="69"/>
      <c r="N346" s="15" t="str">
        <f t="shared" si="8"/>
        <v/>
      </c>
    </row>
    <row r="347" spans="2:14" ht="30" customHeight="1" x14ac:dyDescent="0.25">
      <c r="B347" s="30" t="str">
        <f>IF(pre_ge!B346="","",pre_ge!B346)</f>
        <v/>
      </c>
      <c r="C347" s="15" t="str">
        <f>IF(pre_ge!I346="","",pre_ge!I346)</f>
        <v/>
      </c>
      <c r="D347" s="69"/>
      <c r="E347" s="69"/>
      <c r="F347" s="69"/>
      <c r="G347" s="69"/>
      <c r="H347" s="69"/>
      <c r="I347" s="69"/>
      <c r="J347" s="69"/>
      <c r="K347" s="69"/>
      <c r="L347" s="69"/>
      <c r="M347" s="69"/>
      <c r="N347" s="15" t="str">
        <f t="shared" si="8"/>
        <v/>
      </c>
    </row>
    <row r="348" spans="2:14" ht="30" customHeight="1" x14ac:dyDescent="0.25">
      <c r="B348" s="30" t="str">
        <f>IF(pre_ge!B347="","",pre_ge!B347)</f>
        <v/>
      </c>
      <c r="C348" s="15" t="str">
        <f>IF(pre_ge!I347="","",pre_ge!I347)</f>
        <v/>
      </c>
      <c r="D348" s="69"/>
      <c r="E348" s="69"/>
      <c r="F348" s="69"/>
      <c r="G348" s="69"/>
      <c r="H348" s="69"/>
      <c r="I348" s="69"/>
      <c r="J348" s="69"/>
      <c r="K348" s="69"/>
      <c r="L348" s="69"/>
      <c r="M348" s="69"/>
      <c r="N348" s="15" t="str">
        <f t="shared" si="8"/>
        <v/>
      </c>
    </row>
    <row r="349" spans="2:14" ht="30" customHeight="1" x14ac:dyDescent="0.25">
      <c r="B349" s="30" t="str">
        <f>IF(pre_ge!B348="","",pre_ge!B348)</f>
        <v/>
      </c>
      <c r="C349" s="15" t="str">
        <f>IF(pre_ge!I348="","",pre_ge!I348)</f>
        <v/>
      </c>
      <c r="D349" s="69"/>
      <c r="E349" s="69"/>
      <c r="F349" s="69"/>
      <c r="G349" s="69"/>
      <c r="H349" s="69"/>
      <c r="I349" s="69"/>
      <c r="J349" s="69"/>
      <c r="K349" s="69"/>
      <c r="L349" s="69"/>
      <c r="M349" s="69"/>
      <c r="N349" s="15" t="str">
        <f t="shared" si="8"/>
        <v/>
      </c>
    </row>
    <row r="350" spans="2:14" ht="30" customHeight="1" x14ac:dyDescent="0.25">
      <c r="B350" s="30" t="str">
        <f>IF(pre_ge!B349="","",pre_ge!B349)</f>
        <v/>
      </c>
      <c r="C350" s="15" t="str">
        <f>IF(pre_ge!I349="","",pre_ge!I349)</f>
        <v/>
      </c>
      <c r="D350" s="69"/>
      <c r="E350" s="69"/>
      <c r="F350" s="69"/>
      <c r="G350" s="69"/>
      <c r="H350" s="69"/>
      <c r="I350" s="69"/>
      <c r="J350" s="69"/>
      <c r="K350" s="69"/>
      <c r="L350" s="69"/>
      <c r="M350" s="69"/>
      <c r="N350" s="15" t="str">
        <f t="shared" si="8"/>
        <v/>
      </c>
    </row>
    <row r="351" spans="2:14" ht="30" customHeight="1" x14ac:dyDescent="0.25">
      <c r="B351" s="30" t="str">
        <f>IF(pre_ge!B350="","",pre_ge!B350)</f>
        <v/>
      </c>
      <c r="C351" s="15" t="str">
        <f>IF(pre_ge!I350="","",pre_ge!I350)</f>
        <v/>
      </c>
      <c r="D351" s="69"/>
      <c r="E351" s="69"/>
      <c r="F351" s="69"/>
      <c r="G351" s="69"/>
      <c r="H351" s="69"/>
      <c r="I351" s="69"/>
      <c r="J351" s="69"/>
      <c r="K351" s="69"/>
      <c r="L351" s="69"/>
      <c r="M351" s="69"/>
      <c r="N351" s="15" t="str">
        <f t="shared" si="8"/>
        <v/>
      </c>
    </row>
    <row r="352" spans="2:14" ht="30" customHeight="1" x14ac:dyDescent="0.25">
      <c r="B352" s="30" t="str">
        <f>IF(pre_ge!B351="","",pre_ge!B351)</f>
        <v/>
      </c>
      <c r="C352" s="15" t="str">
        <f>IF(pre_ge!I351="","",pre_ge!I351)</f>
        <v/>
      </c>
      <c r="D352" s="69"/>
      <c r="E352" s="69"/>
      <c r="F352" s="69"/>
      <c r="G352" s="69"/>
      <c r="H352" s="69"/>
      <c r="I352" s="69"/>
      <c r="J352" s="69"/>
      <c r="K352" s="69"/>
      <c r="L352" s="69"/>
      <c r="M352" s="69"/>
      <c r="N352" s="15" t="str">
        <f t="shared" si="8"/>
        <v/>
      </c>
    </row>
    <row r="353" spans="2:14" ht="30" customHeight="1" x14ac:dyDescent="0.25">
      <c r="B353" s="30" t="str">
        <f>IF(pre_ge!B352="","",pre_ge!B352)</f>
        <v/>
      </c>
      <c r="C353" s="15" t="str">
        <f>IF(pre_ge!I352="","",pre_ge!I352)</f>
        <v/>
      </c>
      <c r="D353" s="69"/>
      <c r="E353" s="69"/>
      <c r="F353" s="69"/>
      <c r="G353" s="69"/>
      <c r="H353" s="69"/>
      <c r="I353" s="69"/>
      <c r="J353" s="69"/>
      <c r="K353" s="69"/>
      <c r="L353" s="69"/>
      <c r="M353" s="69"/>
      <c r="N353" s="15" t="str">
        <f t="shared" si="8"/>
        <v/>
      </c>
    </row>
    <row r="354" spans="2:14" ht="30" customHeight="1" x14ac:dyDescent="0.25">
      <c r="B354" s="30" t="str">
        <f>IF(pre_ge!B353="","",pre_ge!B353)</f>
        <v/>
      </c>
      <c r="C354" s="15" t="str">
        <f>IF(pre_ge!I353="","",pre_ge!I353)</f>
        <v/>
      </c>
      <c r="D354" s="69"/>
      <c r="E354" s="69"/>
      <c r="F354" s="69"/>
      <c r="G354" s="69"/>
      <c r="H354" s="69"/>
      <c r="I354" s="69"/>
      <c r="J354" s="69"/>
      <c r="K354" s="69"/>
      <c r="L354" s="69"/>
      <c r="M354" s="69"/>
      <c r="N354" s="15" t="str">
        <f t="shared" si="8"/>
        <v/>
      </c>
    </row>
    <row r="355" spans="2:14" ht="30" customHeight="1" x14ac:dyDescent="0.25">
      <c r="B355" s="30" t="str">
        <f>IF(pre_ge!B354="","",pre_ge!B354)</f>
        <v/>
      </c>
      <c r="C355" s="15" t="str">
        <f>IF(pre_ge!I354="","",pre_ge!I354)</f>
        <v/>
      </c>
      <c r="D355" s="69"/>
      <c r="E355" s="69"/>
      <c r="F355" s="69"/>
      <c r="G355" s="69"/>
      <c r="H355" s="69"/>
      <c r="I355" s="69"/>
      <c r="J355" s="69"/>
      <c r="K355" s="69"/>
      <c r="L355" s="69"/>
      <c r="M355" s="69"/>
      <c r="N355" s="15" t="str">
        <f t="shared" si="8"/>
        <v/>
      </c>
    </row>
    <row r="356" spans="2:14" ht="30" customHeight="1" x14ac:dyDescent="0.25">
      <c r="B356" s="30" t="str">
        <f>IF(pre_ge!B355="","",pre_ge!B355)</f>
        <v/>
      </c>
      <c r="C356" s="15" t="str">
        <f>IF(pre_ge!I355="","",pre_ge!I355)</f>
        <v/>
      </c>
      <c r="D356" s="69"/>
      <c r="E356" s="69"/>
      <c r="F356" s="69"/>
      <c r="G356" s="69"/>
      <c r="H356" s="69"/>
      <c r="I356" s="69"/>
      <c r="J356" s="69"/>
      <c r="K356" s="69"/>
      <c r="L356" s="69"/>
      <c r="M356" s="69"/>
      <c r="N356" s="15" t="str">
        <f t="shared" si="8"/>
        <v/>
      </c>
    </row>
    <row r="357" spans="2:14" ht="30" customHeight="1" x14ac:dyDescent="0.25">
      <c r="B357" s="30" t="str">
        <f>IF(pre_ge!B356="","",pre_ge!B356)</f>
        <v/>
      </c>
      <c r="C357" s="15" t="str">
        <f>IF(pre_ge!I356="","",pre_ge!I356)</f>
        <v/>
      </c>
      <c r="D357" s="69"/>
      <c r="E357" s="69"/>
      <c r="F357" s="69"/>
      <c r="G357" s="69"/>
      <c r="H357" s="69"/>
      <c r="I357" s="69"/>
      <c r="J357" s="69"/>
      <c r="K357" s="69"/>
      <c r="L357" s="69"/>
      <c r="M357" s="69"/>
      <c r="N357" s="15" t="str">
        <f t="shared" si="8"/>
        <v/>
      </c>
    </row>
    <row r="358" spans="2:14" ht="30" customHeight="1" x14ac:dyDescent="0.25">
      <c r="B358" s="30" t="str">
        <f>IF(pre_ge!B357="","",pre_ge!B357)</f>
        <v/>
      </c>
      <c r="C358" s="15" t="str">
        <f>IF(pre_ge!I357="","",pre_ge!I357)</f>
        <v/>
      </c>
      <c r="D358" s="69"/>
      <c r="E358" s="69"/>
      <c r="F358" s="69"/>
      <c r="G358" s="69"/>
      <c r="H358" s="69"/>
      <c r="I358" s="69"/>
      <c r="J358" s="69"/>
      <c r="K358" s="69"/>
      <c r="L358" s="69"/>
      <c r="M358" s="69"/>
      <c r="N358" s="15" t="str">
        <f t="shared" si="8"/>
        <v/>
      </c>
    </row>
    <row r="359" spans="2:14" ht="30" customHeight="1" x14ac:dyDescent="0.25">
      <c r="B359" s="30" t="str">
        <f>IF(pre_ge!B358="","",pre_ge!B358)</f>
        <v/>
      </c>
      <c r="C359" s="15" t="str">
        <f>IF(pre_ge!I358="","",pre_ge!I358)</f>
        <v/>
      </c>
      <c r="D359" s="69"/>
      <c r="E359" s="69"/>
      <c r="F359" s="69"/>
      <c r="G359" s="69"/>
      <c r="H359" s="69"/>
      <c r="I359" s="69"/>
      <c r="J359" s="69"/>
      <c r="K359" s="69"/>
      <c r="L359" s="69"/>
      <c r="M359" s="69"/>
      <c r="N359" s="15" t="str">
        <f t="shared" si="8"/>
        <v/>
      </c>
    </row>
    <row r="360" spans="2:14" ht="30" customHeight="1" x14ac:dyDescent="0.25">
      <c r="B360" s="30" t="str">
        <f>IF(pre_ge!B359="","",pre_ge!B359)</f>
        <v/>
      </c>
      <c r="C360" s="15" t="str">
        <f>IF(pre_ge!I359="","",pre_ge!I359)</f>
        <v/>
      </c>
      <c r="D360" s="69"/>
      <c r="E360" s="69"/>
      <c r="F360" s="69"/>
      <c r="G360" s="69"/>
      <c r="H360" s="69"/>
      <c r="I360" s="69"/>
      <c r="J360" s="69"/>
      <c r="K360" s="69"/>
      <c r="L360" s="69"/>
      <c r="M360" s="69"/>
      <c r="N360" s="15" t="str">
        <f t="shared" si="8"/>
        <v/>
      </c>
    </row>
    <row r="361" spans="2:14" ht="30" customHeight="1" x14ac:dyDescent="0.25">
      <c r="B361" s="30" t="str">
        <f>IF(pre_ge!B360="","",pre_ge!B360)</f>
        <v/>
      </c>
      <c r="C361" s="15" t="str">
        <f>IF(pre_ge!I360="","",pre_ge!I360)</f>
        <v/>
      </c>
      <c r="D361" s="69"/>
      <c r="E361" s="69"/>
      <c r="F361" s="69"/>
      <c r="G361" s="69"/>
      <c r="H361" s="69"/>
      <c r="I361" s="69"/>
      <c r="J361" s="69"/>
      <c r="K361" s="69"/>
      <c r="L361" s="69"/>
      <c r="M361" s="69"/>
      <c r="N361" s="15" t="str">
        <f t="shared" si="8"/>
        <v/>
      </c>
    </row>
    <row r="362" spans="2:14" ht="30" customHeight="1" x14ac:dyDescent="0.25">
      <c r="B362" s="30" t="str">
        <f>IF(pre_ge!B361="","",pre_ge!B361)</f>
        <v/>
      </c>
      <c r="C362" s="15" t="str">
        <f>IF(pre_ge!I361="","",pre_ge!I361)</f>
        <v/>
      </c>
      <c r="D362" s="69"/>
      <c r="E362" s="69"/>
      <c r="F362" s="69"/>
      <c r="G362" s="69"/>
      <c r="H362" s="69"/>
      <c r="I362" s="69"/>
      <c r="J362" s="69"/>
      <c r="K362" s="69"/>
      <c r="L362" s="69"/>
      <c r="M362" s="69"/>
      <c r="N362" s="15" t="str">
        <f t="shared" si="8"/>
        <v/>
      </c>
    </row>
    <row r="363" spans="2:14" ht="30" customHeight="1" x14ac:dyDescent="0.25">
      <c r="B363" s="30" t="str">
        <f>IF(pre_ge!B362="","",pre_ge!B362)</f>
        <v/>
      </c>
      <c r="C363" s="15" t="str">
        <f>IF(pre_ge!I362="","",pre_ge!I362)</f>
        <v/>
      </c>
      <c r="D363" s="69"/>
      <c r="E363" s="69"/>
      <c r="F363" s="69"/>
      <c r="G363" s="69"/>
      <c r="H363" s="69"/>
      <c r="I363" s="69"/>
      <c r="J363" s="69"/>
      <c r="K363" s="69"/>
      <c r="L363" s="69"/>
      <c r="M363" s="69"/>
      <c r="N363" s="15" t="str">
        <f t="shared" si="8"/>
        <v/>
      </c>
    </row>
    <row r="364" spans="2:14" ht="30" customHeight="1" x14ac:dyDescent="0.25">
      <c r="B364" s="30" t="str">
        <f>IF(pre_ge!B363="","",pre_ge!B363)</f>
        <v/>
      </c>
      <c r="C364" s="15" t="str">
        <f>IF(pre_ge!I363="","",pre_ge!I363)</f>
        <v/>
      </c>
      <c r="D364" s="69"/>
      <c r="E364" s="69"/>
      <c r="F364" s="69"/>
      <c r="G364" s="69"/>
      <c r="H364" s="69"/>
      <c r="I364" s="69"/>
      <c r="J364" s="69"/>
      <c r="K364" s="69"/>
      <c r="L364" s="69"/>
      <c r="M364" s="69"/>
      <c r="N364" s="15" t="str">
        <f t="shared" si="8"/>
        <v/>
      </c>
    </row>
    <row r="365" spans="2:14" ht="30" customHeight="1" x14ac:dyDescent="0.25">
      <c r="B365" s="30" t="str">
        <f>IF(pre_ge!B364="","",pre_ge!B364)</f>
        <v/>
      </c>
      <c r="C365" s="15" t="str">
        <f>IF(pre_ge!I364="","",pre_ge!I364)</f>
        <v/>
      </c>
      <c r="D365" s="69"/>
      <c r="E365" s="69"/>
      <c r="F365" s="69"/>
      <c r="G365" s="69"/>
      <c r="H365" s="69"/>
      <c r="I365" s="69"/>
      <c r="J365" s="69"/>
      <c r="K365" s="69"/>
      <c r="L365" s="69"/>
      <c r="M365" s="69"/>
      <c r="N365" s="15" t="str">
        <f t="shared" si="8"/>
        <v/>
      </c>
    </row>
    <row r="366" spans="2:14" ht="30" customHeight="1" x14ac:dyDescent="0.25">
      <c r="B366" s="30" t="str">
        <f>IF(pre_ge!B365="","",pre_ge!B365)</f>
        <v/>
      </c>
      <c r="C366" s="15" t="str">
        <f>IF(pre_ge!I365="","",pre_ge!I365)</f>
        <v/>
      </c>
      <c r="D366" s="69"/>
      <c r="E366" s="69"/>
      <c r="F366" s="69"/>
      <c r="G366" s="69"/>
      <c r="H366" s="69"/>
      <c r="I366" s="69"/>
      <c r="J366" s="69"/>
      <c r="K366" s="69"/>
      <c r="L366" s="69"/>
      <c r="M366" s="69"/>
      <c r="N366" s="15" t="str">
        <f t="shared" si="8"/>
        <v/>
      </c>
    </row>
    <row r="367" spans="2:14" ht="30" customHeight="1" x14ac:dyDescent="0.25">
      <c r="B367" s="30" t="str">
        <f>IF(pre_ge!B366="","",pre_ge!B366)</f>
        <v/>
      </c>
      <c r="C367" s="15" t="str">
        <f>IF(pre_ge!I366="","",pre_ge!I366)</f>
        <v/>
      </c>
      <c r="D367" s="69"/>
      <c r="E367" s="69"/>
      <c r="F367" s="69"/>
      <c r="G367" s="69"/>
      <c r="H367" s="69"/>
      <c r="I367" s="69"/>
      <c r="J367" s="69"/>
      <c r="K367" s="69"/>
      <c r="L367" s="69"/>
      <c r="M367" s="69"/>
      <c r="N367" s="15" t="str">
        <f t="shared" si="8"/>
        <v/>
      </c>
    </row>
    <row r="368" spans="2:14" ht="30" customHeight="1" x14ac:dyDescent="0.25">
      <c r="B368" s="30" t="str">
        <f>IF(pre_ge!B367="","",pre_ge!B367)</f>
        <v/>
      </c>
      <c r="C368" s="15" t="str">
        <f>IF(pre_ge!I367="","",pre_ge!I367)</f>
        <v/>
      </c>
      <c r="D368" s="69"/>
      <c r="E368" s="69"/>
      <c r="F368" s="69"/>
      <c r="G368" s="69"/>
      <c r="H368" s="69"/>
      <c r="I368" s="69"/>
      <c r="J368" s="69"/>
      <c r="K368" s="69"/>
      <c r="L368" s="69"/>
      <c r="M368" s="69"/>
      <c r="N368" s="15" t="str">
        <f t="shared" si="8"/>
        <v/>
      </c>
    </row>
    <row r="369" spans="2:14" ht="30" customHeight="1" x14ac:dyDescent="0.25">
      <c r="B369" s="30" t="str">
        <f>IF(pre_ge!B368="","",pre_ge!B368)</f>
        <v/>
      </c>
      <c r="C369" s="15" t="str">
        <f>IF(pre_ge!I368="","",pre_ge!I368)</f>
        <v/>
      </c>
      <c r="D369" s="69"/>
      <c r="E369" s="69"/>
      <c r="F369" s="69"/>
      <c r="G369" s="69"/>
      <c r="H369" s="69"/>
      <c r="I369" s="69"/>
      <c r="J369" s="69"/>
      <c r="K369" s="69"/>
      <c r="L369" s="69"/>
      <c r="M369" s="69"/>
      <c r="N369" s="15" t="str">
        <f t="shared" si="8"/>
        <v/>
      </c>
    </row>
    <row r="370" spans="2:14" ht="30" customHeight="1" x14ac:dyDescent="0.25">
      <c r="B370" s="30" t="str">
        <f>IF(pre_ge!B369="","",pre_ge!B369)</f>
        <v/>
      </c>
      <c r="C370" s="15" t="str">
        <f>IF(pre_ge!I369="","",pre_ge!I369)</f>
        <v/>
      </c>
      <c r="D370" s="69"/>
      <c r="E370" s="69"/>
      <c r="F370" s="69"/>
      <c r="G370" s="69"/>
      <c r="H370" s="69"/>
      <c r="I370" s="69"/>
      <c r="J370" s="69"/>
      <c r="K370" s="69"/>
      <c r="L370" s="69"/>
      <c r="M370" s="69"/>
      <c r="N370" s="15" t="str">
        <f t="shared" si="8"/>
        <v/>
      </c>
    </row>
    <row r="371" spans="2:14" ht="30" customHeight="1" x14ac:dyDescent="0.25">
      <c r="B371" s="30" t="str">
        <f>IF(pre_ge!B370="","",pre_ge!B370)</f>
        <v/>
      </c>
      <c r="C371" s="15" t="str">
        <f>IF(pre_ge!I370="","",pre_ge!I370)</f>
        <v/>
      </c>
      <c r="D371" s="69"/>
      <c r="E371" s="69"/>
      <c r="F371" s="69"/>
      <c r="G371" s="69"/>
      <c r="H371" s="69"/>
      <c r="I371" s="69"/>
      <c r="J371" s="69"/>
      <c r="K371" s="69"/>
      <c r="L371" s="69"/>
      <c r="M371" s="69"/>
      <c r="N371" s="15" t="str">
        <f t="shared" si="8"/>
        <v/>
      </c>
    </row>
    <row r="372" spans="2:14" ht="30" customHeight="1" x14ac:dyDescent="0.25">
      <c r="B372" s="30" t="str">
        <f>IF(pre_ge!B371="","",pre_ge!B371)</f>
        <v/>
      </c>
      <c r="C372" s="15" t="str">
        <f>IF(pre_ge!I371="","",pre_ge!I371)</f>
        <v/>
      </c>
      <c r="D372" s="69"/>
      <c r="E372" s="69"/>
      <c r="F372" s="69"/>
      <c r="G372" s="69"/>
      <c r="H372" s="69"/>
      <c r="I372" s="69"/>
      <c r="J372" s="69"/>
      <c r="K372" s="69"/>
      <c r="L372" s="69"/>
      <c r="M372" s="69"/>
      <c r="N372" s="15" t="str">
        <f t="shared" si="8"/>
        <v/>
      </c>
    </row>
    <row r="373" spans="2:14" ht="30" customHeight="1" x14ac:dyDescent="0.25">
      <c r="B373" s="30" t="str">
        <f>IF(pre_ge!B372="","",pre_ge!B372)</f>
        <v/>
      </c>
      <c r="C373" s="15" t="str">
        <f>IF(pre_ge!I372="","",pre_ge!I372)</f>
        <v/>
      </c>
      <c r="D373" s="69"/>
      <c r="E373" s="69"/>
      <c r="F373" s="69"/>
      <c r="G373" s="69"/>
      <c r="H373" s="69"/>
      <c r="I373" s="69"/>
      <c r="J373" s="69"/>
      <c r="K373" s="69"/>
      <c r="L373" s="69"/>
      <c r="M373" s="69"/>
      <c r="N373" s="15" t="str">
        <f t="shared" si="8"/>
        <v/>
      </c>
    </row>
    <row r="374" spans="2:14" ht="30" customHeight="1" x14ac:dyDescent="0.25">
      <c r="B374" s="30" t="str">
        <f>IF(pre_ge!B373="","",pre_ge!B373)</f>
        <v/>
      </c>
      <c r="C374" s="15" t="str">
        <f>IF(pre_ge!I373="","",pre_ge!I373)</f>
        <v/>
      </c>
      <c r="D374" s="69"/>
      <c r="E374" s="69"/>
      <c r="F374" s="69"/>
      <c r="G374" s="69"/>
      <c r="H374" s="69"/>
      <c r="I374" s="69"/>
      <c r="J374" s="69"/>
      <c r="K374" s="69"/>
      <c r="L374" s="69"/>
      <c r="M374" s="69"/>
      <c r="N374" s="15" t="str">
        <f t="shared" si="8"/>
        <v/>
      </c>
    </row>
    <row r="375" spans="2:14" ht="30" customHeight="1" x14ac:dyDescent="0.25">
      <c r="B375" s="30" t="str">
        <f>IF(pre_ge!B374="","",pre_ge!B374)</f>
        <v/>
      </c>
      <c r="C375" s="15" t="str">
        <f>IF(pre_ge!I374="","",pre_ge!I374)</f>
        <v/>
      </c>
      <c r="D375" s="69"/>
      <c r="E375" s="69"/>
      <c r="F375" s="69"/>
      <c r="G375" s="69"/>
      <c r="H375" s="69"/>
      <c r="I375" s="69"/>
      <c r="J375" s="69"/>
      <c r="K375" s="69"/>
      <c r="L375" s="69"/>
      <c r="M375" s="69"/>
      <c r="N375" s="15" t="str">
        <f t="shared" si="8"/>
        <v/>
      </c>
    </row>
    <row r="376" spans="2:14" ht="30" customHeight="1" x14ac:dyDescent="0.25">
      <c r="B376" s="30" t="str">
        <f>IF(pre_ge!B375="","",pre_ge!B375)</f>
        <v/>
      </c>
      <c r="C376" s="15" t="str">
        <f>IF(pre_ge!I375="","",pre_ge!I375)</f>
        <v/>
      </c>
      <c r="D376" s="69"/>
      <c r="E376" s="69"/>
      <c r="F376" s="69"/>
      <c r="G376" s="69"/>
      <c r="H376" s="69"/>
      <c r="I376" s="69"/>
      <c r="J376" s="69"/>
      <c r="K376" s="69"/>
      <c r="L376" s="69"/>
      <c r="M376" s="69"/>
      <c r="N376" s="15" t="str">
        <f t="shared" si="8"/>
        <v/>
      </c>
    </row>
    <row r="377" spans="2:14" ht="30" customHeight="1" x14ac:dyDescent="0.25">
      <c r="B377" s="30" t="str">
        <f>IF(pre_ge!B376="","",pre_ge!B376)</f>
        <v/>
      </c>
      <c r="C377" s="15" t="str">
        <f>IF(pre_ge!I376="","",pre_ge!I376)</f>
        <v/>
      </c>
      <c r="D377" s="69"/>
      <c r="E377" s="69"/>
      <c r="F377" s="69"/>
      <c r="G377" s="69"/>
      <c r="H377" s="69"/>
      <c r="I377" s="69"/>
      <c r="J377" s="69"/>
      <c r="K377" s="69"/>
      <c r="L377" s="69"/>
      <c r="M377" s="69"/>
      <c r="N377" s="15" t="str">
        <f t="shared" si="8"/>
        <v/>
      </c>
    </row>
    <row r="378" spans="2:14" ht="30" customHeight="1" x14ac:dyDescent="0.25">
      <c r="B378" s="30" t="str">
        <f>IF(pre_ge!B377="","",pre_ge!B377)</f>
        <v/>
      </c>
      <c r="C378" s="15" t="str">
        <f>IF(pre_ge!I377="","",pre_ge!I377)</f>
        <v/>
      </c>
      <c r="D378" s="69"/>
      <c r="E378" s="69"/>
      <c r="F378" s="69"/>
      <c r="G378" s="69"/>
      <c r="H378" s="69"/>
      <c r="I378" s="69"/>
      <c r="J378" s="69"/>
      <c r="K378" s="69"/>
      <c r="L378" s="69"/>
      <c r="M378" s="69"/>
      <c r="N378" s="15" t="str">
        <f t="shared" si="8"/>
        <v/>
      </c>
    </row>
    <row r="379" spans="2:14" ht="30" customHeight="1" x14ac:dyDescent="0.25">
      <c r="B379" s="30" t="str">
        <f>IF(pre_ge!B378="","",pre_ge!B378)</f>
        <v/>
      </c>
      <c r="C379" s="15" t="str">
        <f>IF(pre_ge!I378="","",pre_ge!I378)</f>
        <v/>
      </c>
      <c r="D379" s="69"/>
      <c r="E379" s="69"/>
      <c r="F379" s="69"/>
      <c r="G379" s="69"/>
      <c r="H379" s="69"/>
      <c r="I379" s="69"/>
      <c r="J379" s="69"/>
      <c r="K379" s="69"/>
      <c r="L379" s="69"/>
      <c r="M379" s="69"/>
      <c r="N379" s="15" t="str">
        <f t="shared" si="8"/>
        <v/>
      </c>
    </row>
    <row r="380" spans="2:14" ht="30" customHeight="1" x14ac:dyDescent="0.25">
      <c r="B380" s="30" t="str">
        <f>IF(pre_ge!B379="","",pre_ge!B379)</f>
        <v/>
      </c>
      <c r="C380" s="15" t="str">
        <f>IF(pre_ge!I379="","",pre_ge!I379)</f>
        <v/>
      </c>
      <c r="D380" s="69"/>
      <c r="E380" s="69"/>
      <c r="F380" s="69"/>
      <c r="G380" s="69"/>
      <c r="H380" s="69"/>
      <c r="I380" s="69"/>
      <c r="J380" s="69"/>
      <c r="K380" s="69"/>
      <c r="L380" s="69"/>
      <c r="M380" s="69"/>
      <c r="N380" s="15" t="str">
        <f t="shared" si="8"/>
        <v/>
      </c>
    </row>
    <row r="381" spans="2:14" ht="30" customHeight="1" x14ac:dyDescent="0.25">
      <c r="B381" s="30" t="str">
        <f>IF(pre_ge!B380="","",pre_ge!B380)</f>
        <v/>
      </c>
      <c r="C381" s="15" t="str">
        <f>IF(pre_ge!I380="","",pre_ge!I380)</f>
        <v/>
      </c>
      <c r="D381" s="69"/>
      <c r="E381" s="69"/>
      <c r="F381" s="69"/>
      <c r="G381" s="69"/>
      <c r="H381" s="69"/>
      <c r="I381" s="69"/>
      <c r="J381" s="69"/>
      <c r="K381" s="69"/>
      <c r="L381" s="69"/>
      <c r="M381" s="69"/>
      <c r="N381" s="15" t="str">
        <f t="shared" si="8"/>
        <v/>
      </c>
    </row>
    <row r="382" spans="2:14" ht="30" customHeight="1" x14ac:dyDescent="0.25">
      <c r="B382" s="30" t="str">
        <f>IF(pre_ge!B381="","",pre_ge!B381)</f>
        <v/>
      </c>
      <c r="C382" s="15" t="str">
        <f>IF(pre_ge!I381="","",pre_ge!I381)</f>
        <v/>
      </c>
      <c r="D382" s="69"/>
      <c r="E382" s="69"/>
      <c r="F382" s="69"/>
      <c r="G382" s="69"/>
      <c r="H382" s="69"/>
      <c r="I382" s="69"/>
      <c r="J382" s="69"/>
      <c r="K382" s="69"/>
      <c r="L382" s="69"/>
      <c r="M382" s="69"/>
      <c r="N382" s="15" t="str">
        <f t="shared" si="8"/>
        <v/>
      </c>
    </row>
    <row r="383" spans="2:14" ht="30" customHeight="1" x14ac:dyDescent="0.25">
      <c r="B383" s="30" t="str">
        <f>IF(pre_ge!B382="","",pre_ge!B382)</f>
        <v/>
      </c>
      <c r="C383" s="15" t="str">
        <f>IF(pre_ge!I382="","",pre_ge!I382)</f>
        <v/>
      </c>
      <c r="D383" s="69"/>
      <c r="E383" s="69"/>
      <c r="F383" s="69"/>
      <c r="G383" s="69"/>
      <c r="H383" s="69"/>
      <c r="I383" s="69"/>
      <c r="J383" s="69"/>
      <c r="K383" s="69"/>
      <c r="L383" s="69"/>
      <c r="M383" s="69"/>
      <c r="N383" s="15" t="str">
        <f t="shared" si="8"/>
        <v/>
      </c>
    </row>
    <row r="384" spans="2:14" ht="30" customHeight="1" x14ac:dyDescent="0.25">
      <c r="B384" s="30" t="str">
        <f>IF(pre_ge!B383="","",pre_ge!B383)</f>
        <v/>
      </c>
      <c r="C384" s="15" t="str">
        <f>IF(pre_ge!I383="","",pre_ge!I383)</f>
        <v/>
      </c>
      <c r="D384" s="69"/>
      <c r="E384" s="69"/>
      <c r="F384" s="69"/>
      <c r="G384" s="69"/>
      <c r="H384" s="69"/>
      <c r="I384" s="69"/>
      <c r="J384" s="69"/>
      <c r="K384" s="69"/>
      <c r="L384" s="69"/>
      <c r="M384" s="69"/>
      <c r="N384" s="15" t="str">
        <f t="shared" si="8"/>
        <v/>
      </c>
    </row>
    <row r="385" spans="2:14" ht="30" customHeight="1" x14ac:dyDescent="0.25">
      <c r="B385" s="30" t="str">
        <f>IF(pre_ge!B384="","",pre_ge!B384)</f>
        <v/>
      </c>
      <c r="C385" s="15" t="str">
        <f>IF(pre_ge!I384="","",pre_ge!I384)</f>
        <v/>
      </c>
      <c r="D385" s="69"/>
      <c r="E385" s="69"/>
      <c r="F385" s="69"/>
      <c r="G385" s="69"/>
      <c r="H385" s="69"/>
      <c r="I385" s="69"/>
      <c r="J385" s="69"/>
      <c r="K385" s="69"/>
      <c r="L385" s="69"/>
      <c r="M385" s="69"/>
      <c r="N385" s="15" t="str">
        <f t="shared" si="8"/>
        <v/>
      </c>
    </row>
    <row r="386" spans="2:14" ht="30" customHeight="1" x14ac:dyDescent="0.25">
      <c r="B386" s="30" t="str">
        <f>IF(pre_ge!B385="","",pre_ge!B385)</f>
        <v/>
      </c>
      <c r="C386" s="15" t="str">
        <f>IF(pre_ge!I385="","",pre_ge!I385)</f>
        <v/>
      </c>
      <c r="D386" s="69"/>
      <c r="E386" s="69"/>
      <c r="F386" s="69"/>
      <c r="G386" s="69"/>
      <c r="H386" s="69"/>
      <c r="I386" s="69"/>
      <c r="J386" s="69"/>
      <c r="K386" s="69"/>
      <c r="L386" s="69"/>
      <c r="M386" s="69"/>
      <c r="N386" s="15" t="str">
        <f t="shared" si="8"/>
        <v/>
      </c>
    </row>
    <row r="387" spans="2:14" ht="30" customHeight="1" x14ac:dyDescent="0.25">
      <c r="B387" s="30" t="str">
        <f>IF(pre_ge!B386="","",pre_ge!B386)</f>
        <v/>
      </c>
      <c r="C387" s="15" t="str">
        <f>IF(pre_ge!I386="","",pre_ge!I386)</f>
        <v/>
      </c>
      <c r="D387" s="69"/>
      <c r="E387" s="69"/>
      <c r="F387" s="69"/>
      <c r="G387" s="69"/>
      <c r="H387" s="69"/>
      <c r="I387" s="69"/>
      <c r="J387" s="69"/>
      <c r="K387" s="69"/>
      <c r="L387" s="69"/>
      <c r="M387" s="69"/>
      <c r="N387" s="15" t="str">
        <f t="shared" si="8"/>
        <v/>
      </c>
    </row>
    <row r="388" spans="2:14" ht="30" customHeight="1" x14ac:dyDescent="0.25">
      <c r="B388" s="30" t="str">
        <f>IF(pre_ge!B387="","",pre_ge!B387)</f>
        <v/>
      </c>
      <c r="C388" s="15" t="str">
        <f>IF(pre_ge!I387="","",pre_ge!I387)</f>
        <v/>
      </c>
      <c r="D388" s="69"/>
      <c r="E388" s="69"/>
      <c r="F388" s="69"/>
      <c r="G388" s="69"/>
      <c r="H388" s="69"/>
      <c r="I388" s="69"/>
      <c r="J388" s="69"/>
      <c r="K388" s="69"/>
      <c r="L388" s="69"/>
      <c r="M388" s="69"/>
      <c r="N388" s="15" t="str">
        <f t="shared" si="8"/>
        <v/>
      </c>
    </row>
    <row r="389" spans="2:14" ht="30" customHeight="1" x14ac:dyDescent="0.25">
      <c r="B389" s="30" t="str">
        <f>IF(pre_ge!B388="","",pre_ge!B388)</f>
        <v/>
      </c>
      <c r="C389" s="15" t="str">
        <f>IF(pre_ge!I388="","",pre_ge!I388)</f>
        <v/>
      </c>
      <c r="D389" s="69"/>
      <c r="E389" s="69"/>
      <c r="F389" s="69"/>
      <c r="G389" s="69"/>
      <c r="H389" s="69"/>
      <c r="I389" s="69"/>
      <c r="J389" s="69"/>
      <c r="K389" s="69"/>
      <c r="L389" s="69"/>
      <c r="M389" s="69"/>
      <c r="N389" s="15" t="str">
        <f t="shared" si="8"/>
        <v/>
      </c>
    </row>
    <row r="390" spans="2:14" ht="30" customHeight="1" x14ac:dyDescent="0.25">
      <c r="B390" s="30" t="str">
        <f>IF(pre_ge!B389="","",pre_ge!B389)</f>
        <v/>
      </c>
      <c r="C390" s="15" t="str">
        <f>IF(pre_ge!I389="","",pre_ge!I389)</f>
        <v/>
      </c>
      <c r="D390" s="69"/>
      <c r="E390" s="69"/>
      <c r="F390" s="69"/>
      <c r="G390" s="69"/>
      <c r="H390" s="69"/>
      <c r="I390" s="69"/>
      <c r="J390" s="69"/>
      <c r="K390" s="69"/>
      <c r="L390" s="69"/>
      <c r="M390" s="69"/>
      <c r="N390" s="15" t="str">
        <f t="shared" si="8"/>
        <v/>
      </c>
    </row>
    <row r="391" spans="2:14" ht="30" customHeight="1" x14ac:dyDescent="0.25">
      <c r="B391" s="30" t="str">
        <f>IF(pre_ge!B390="","",pre_ge!B390)</f>
        <v/>
      </c>
      <c r="C391" s="15" t="str">
        <f>IF(pre_ge!I390="","",pre_ge!I390)</f>
        <v/>
      </c>
      <c r="D391" s="69"/>
      <c r="E391" s="69"/>
      <c r="F391" s="69"/>
      <c r="G391" s="69"/>
      <c r="H391" s="69"/>
      <c r="I391" s="69"/>
      <c r="J391" s="69"/>
      <c r="K391" s="69"/>
      <c r="L391" s="69"/>
      <c r="M391" s="69"/>
      <c r="N391" s="15" t="str">
        <f t="shared" si="8"/>
        <v/>
      </c>
    </row>
    <row r="392" spans="2:14" ht="30" customHeight="1" x14ac:dyDescent="0.25">
      <c r="B392" s="30" t="str">
        <f>IF(pre_ge!B391="","",pre_ge!B391)</f>
        <v/>
      </c>
      <c r="C392" s="15" t="str">
        <f>IF(pre_ge!I391="","",pre_ge!I391)</f>
        <v/>
      </c>
      <c r="D392" s="69"/>
      <c r="E392" s="69"/>
      <c r="F392" s="69"/>
      <c r="G392" s="69"/>
      <c r="H392" s="69"/>
      <c r="I392" s="69"/>
      <c r="J392" s="69"/>
      <c r="K392" s="69"/>
      <c r="L392" s="69"/>
      <c r="M392" s="69"/>
      <c r="N392" s="15" t="str">
        <f t="shared" si="8"/>
        <v/>
      </c>
    </row>
    <row r="393" spans="2:14" ht="30" customHeight="1" x14ac:dyDescent="0.25">
      <c r="B393" s="30" t="str">
        <f>IF(pre_ge!B392="","",pre_ge!B392)</f>
        <v/>
      </c>
      <c r="C393" s="15" t="str">
        <f>IF(pre_ge!I392="","",pre_ge!I392)</f>
        <v/>
      </c>
      <c r="D393" s="69"/>
      <c r="E393" s="69"/>
      <c r="F393" s="69"/>
      <c r="G393" s="69"/>
      <c r="H393" s="69"/>
      <c r="I393" s="69"/>
      <c r="J393" s="69"/>
      <c r="K393" s="69"/>
      <c r="L393" s="69"/>
      <c r="M393" s="69"/>
      <c r="N393" s="15" t="str">
        <f t="shared" si="8"/>
        <v/>
      </c>
    </row>
    <row r="394" spans="2:14" ht="30" customHeight="1" x14ac:dyDescent="0.25">
      <c r="B394" s="30" t="str">
        <f>IF(pre_ge!B393="","",pre_ge!B393)</f>
        <v/>
      </c>
      <c r="C394" s="15" t="str">
        <f>IF(pre_ge!I393="","",pre_ge!I393)</f>
        <v/>
      </c>
      <c r="D394" s="69"/>
      <c r="E394" s="69"/>
      <c r="F394" s="69"/>
      <c r="G394" s="69"/>
      <c r="H394" s="69"/>
      <c r="I394" s="69"/>
      <c r="J394" s="69"/>
      <c r="K394" s="69"/>
      <c r="L394" s="69"/>
      <c r="M394" s="69"/>
      <c r="N394" s="15" t="str">
        <f t="shared" si="8"/>
        <v/>
      </c>
    </row>
    <row r="395" spans="2:14" ht="30" customHeight="1" x14ac:dyDescent="0.25">
      <c r="B395" s="30" t="str">
        <f>IF(pre_ge!B394="","",pre_ge!B394)</f>
        <v/>
      </c>
      <c r="C395" s="15" t="str">
        <f>IF(pre_ge!I394="","",pre_ge!I394)</f>
        <v/>
      </c>
      <c r="D395" s="69"/>
      <c r="E395" s="69"/>
      <c r="F395" s="69"/>
      <c r="G395" s="69"/>
      <c r="H395" s="69"/>
      <c r="I395" s="69"/>
      <c r="J395" s="69"/>
      <c r="K395" s="69"/>
      <c r="L395" s="69"/>
      <c r="M395" s="69"/>
      <c r="N395" s="15" t="str">
        <f t="shared" ref="N395:N458" si="9">IFERROR(AVERAGE(D395:M395),"")</f>
        <v/>
      </c>
    </row>
    <row r="396" spans="2:14" ht="30" customHeight="1" x14ac:dyDescent="0.25">
      <c r="B396" s="30" t="str">
        <f>IF(pre_ge!B395="","",pre_ge!B395)</f>
        <v/>
      </c>
      <c r="C396" s="15" t="str">
        <f>IF(pre_ge!I395="","",pre_ge!I395)</f>
        <v/>
      </c>
      <c r="D396" s="69"/>
      <c r="E396" s="69"/>
      <c r="F396" s="69"/>
      <c r="G396" s="69"/>
      <c r="H396" s="69"/>
      <c r="I396" s="69"/>
      <c r="J396" s="69"/>
      <c r="K396" s="69"/>
      <c r="L396" s="69"/>
      <c r="M396" s="69"/>
      <c r="N396" s="15" t="str">
        <f t="shared" si="9"/>
        <v/>
      </c>
    </row>
    <row r="397" spans="2:14" ht="30" customHeight="1" x14ac:dyDescent="0.25">
      <c r="B397" s="30" t="str">
        <f>IF(pre_ge!B396="","",pre_ge!B396)</f>
        <v/>
      </c>
      <c r="C397" s="15" t="str">
        <f>IF(pre_ge!I396="","",pre_ge!I396)</f>
        <v/>
      </c>
      <c r="D397" s="69"/>
      <c r="E397" s="69"/>
      <c r="F397" s="69"/>
      <c r="G397" s="69"/>
      <c r="H397" s="69"/>
      <c r="I397" s="69"/>
      <c r="J397" s="69"/>
      <c r="K397" s="69"/>
      <c r="L397" s="69"/>
      <c r="M397" s="69"/>
      <c r="N397" s="15" t="str">
        <f t="shared" si="9"/>
        <v/>
      </c>
    </row>
    <row r="398" spans="2:14" ht="30" customHeight="1" x14ac:dyDescent="0.25">
      <c r="B398" s="30" t="str">
        <f>IF(pre_ge!B397="","",pre_ge!B397)</f>
        <v/>
      </c>
      <c r="C398" s="15" t="str">
        <f>IF(pre_ge!I397="","",pre_ge!I397)</f>
        <v/>
      </c>
      <c r="D398" s="69"/>
      <c r="E398" s="69"/>
      <c r="F398" s="69"/>
      <c r="G398" s="69"/>
      <c r="H398" s="69"/>
      <c r="I398" s="69"/>
      <c r="J398" s="69"/>
      <c r="K398" s="69"/>
      <c r="L398" s="69"/>
      <c r="M398" s="69"/>
      <c r="N398" s="15" t="str">
        <f t="shared" si="9"/>
        <v/>
      </c>
    </row>
    <row r="399" spans="2:14" ht="30" customHeight="1" x14ac:dyDescent="0.25">
      <c r="B399" s="30" t="str">
        <f>IF(pre_ge!B398="","",pre_ge!B398)</f>
        <v/>
      </c>
      <c r="C399" s="15" t="str">
        <f>IF(pre_ge!I398="","",pre_ge!I398)</f>
        <v/>
      </c>
      <c r="D399" s="69"/>
      <c r="E399" s="69"/>
      <c r="F399" s="69"/>
      <c r="G399" s="69"/>
      <c r="H399" s="69"/>
      <c r="I399" s="69"/>
      <c r="J399" s="69"/>
      <c r="K399" s="69"/>
      <c r="L399" s="69"/>
      <c r="M399" s="69"/>
      <c r="N399" s="15" t="str">
        <f t="shared" si="9"/>
        <v/>
      </c>
    </row>
    <row r="400" spans="2:14" ht="30" customHeight="1" x14ac:dyDescent="0.25">
      <c r="B400" s="30" t="str">
        <f>IF(pre_ge!B399="","",pre_ge!B399)</f>
        <v/>
      </c>
      <c r="C400" s="15" t="str">
        <f>IF(pre_ge!I399="","",pre_ge!I399)</f>
        <v/>
      </c>
      <c r="D400" s="69"/>
      <c r="E400" s="69"/>
      <c r="F400" s="69"/>
      <c r="G400" s="69"/>
      <c r="H400" s="69"/>
      <c r="I400" s="69"/>
      <c r="J400" s="69"/>
      <c r="K400" s="69"/>
      <c r="L400" s="69"/>
      <c r="M400" s="69"/>
      <c r="N400" s="15" t="str">
        <f t="shared" si="9"/>
        <v/>
      </c>
    </row>
    <row r="401" spans="2:14" ht="30" customHeight="1" x14ac:dyDescent="0.25">
      <c r="B401" s="30" t="str">
        <f>IF(pre_ge!B400="","",pre_ge!B400)</f>
        <v/>
      </c>
      <c r="C401" s="15" t="str">
        <f>IF(pre_ge!I400="","",pre_ge!I400)</f>
        <v/>
      </c>
      <c r="D401" s="69"/>
      <c r="E401" s="69"/>
      <c r="F401" s="69"/>
      <c r="G401" s="69"/>
      <c r="H401" s="69"/>
      <c r="I401" s="69"/>
      <c r="J401" s="69"/>
      <c r="K401" s="69"/>
      <c r="L401" s="69"/>
      <c r="M401" s="69"/>
      <c r="N401" s="15" t="str">
        <f t="shared" si="9"/>
        <v/>
      </c>
    </row>
    <row r="402" spans="2:14" ht="30" customHeight="1" x14ac:dyDescent="0.25">
      <c r="B402" s="30" t="str">
        <f>IF(pre_ge!B401="","",pre_ge!B401)</f>
        <v/>
      </c>
      <c r="C402" s="15" t="str">
        <f>IF(pre_ge!I401="","",pre_ge!I401)</f>
        <v/>
      </c>
      <c r="D402" s="69"/>
      <c r="E402" s="69"/>
      <c r="F402" s="69"/>
      <c r="G402" s="69"/>
      <c r="H402" s="69"/>
      <c r="I402" s="69"/>
      <c r="J402" s="69"/>
      <c r="K402" s="69"/>
      <c r="L402" s="69"/>
      <c r="M402" s="69"/>
      <c r="N402" s="15" t="str">
        <f t="shared" si="9"/>
        <v/>
      </c>
    </row>
    <row r="403" spans="2:14" ht="30" customHeight="1" x14ac:dyDescent="0.25">
      <c r="B403" s="30" t="str">
        <f>IF(pre_ge!B402="","",pre_ge!B402)</f>
        <v/>
      </c>
      <c r="C403" s="15" t="str">
        <f>IF(pre_ge!I402="","",pre_ge!I402)</f>
        <v/>
      </c>
      <c r="D403" s="69"/>
      <c r="E403" s="69"/>
      <c r="F403" s="69"/>
      <c r="G403" s="69"/>
      <c r="H403" s="69"/>
      <c r="I403" s="69"/>
      <c r="J403" s="69"/>
      <c r="K403" s="69"/>
      <c r="L403" s="69"/>
      <c r="M403" s="69"/>
      <c r="N403" s="15" t="str">
        <f t="shared" si="9"/>
        <v/>
      </c>
    </row>
    <row r="404" spans="2:14" ht="30" customHeight="1" x14ac:dyDescent="0.25">
      <c r="B404" s="30" t="str">
        <f>IF(pre_ge!B403="","",pre_ge!B403)</f>
        <v/>
      </c>
      <c r="C404" s="15" t="str">
        <f>IF(pre_ge!I403="","",pre_ge!I403)</f>
        <v/>
      </c>
      <c r="D404" s="69"/>
      <c r="E404" s="69"/>
      <c r="F404" s="69"/>
      <c r="G404" s="69"/>
      <c r="H404" s="69"/>
      <c r="I404" s="69"/>
      <c r="J404" s="69"/>
      <c r="K404" s="69"/>
      <c r="L404" s="69"/>
      <c r="M404" s="69"/>
      <c r="N404" s="15" t="str">
        <f t="shared" si="9"/>
        <v/>
      </c>
    </row>
    <row r="405" spans="2:14" ht="30" customHeight="1" x14ac:dyDescent="0.25">
      <c r="B405" s="30" t="str">
        <f>IF(pre_ge!B404="","",pre_ge!B404)</f>
        <v/>
      </c>
      <c r="C405" s="15" t="str">
        <f>IF(pre_ge!I404="","",pre_ge!I404)</f>
        <v/>
      </c>
      <c r="D405" s="69"/>
      <c r="E405" s="69"/>
      <c r="F405" s="69"/>
      <c r="G405" s="69"/>
      <c r="H405" s="69"/>
      <c r="I405" s="69"/>
      <c r="J405" s="69"/>
      <c r="K405" s="69"/>
      <c r="L405" s="69"/>
      <c r="M405" s="69"/>
      <c r="N405" s="15" t="str">
        <f t="shared" si="9"/>
        <v/>
      </c>
    </row>
    <row r="406" spans="2:14" ht="30" customHeight="1" x14ac:dyDescent="0.25">
      <c r="B406" s="30" t="str">
        <f>IF(pre_ge!B405="","",pre_ge!B405)</f>
        <v/>
      </c>
      <c r="C406" s="15" t="str">
        <f>IF(pre_ge!I405="","",pre_ge!I405)</f>
        <v/>
      </c>
      <c r="D406" s="69"/>
      <c r="E406" s="69"/>
      <c r="F406" s="69"/>
      <c r="G406" s="69"/>
      <c r="H406" s="69"/>
      <c r="I406" s="69"/>
      <c r="J406" s="69"/>
      <c r="K406" s="69"/>
      <c r="L406" s="69"/>
      <c r="M406" s="69"/>
      <c r="N406" s="15" t="str">
        <f t="shared" si="9"/>
        <v/>
      </c>
    </row>
    <row r="407" spans="2:14" ht="30" customHeight="1" x14ac:dyDescent="0.25">
      <c r="B407" s="30" t="str">
        <f>IF(pre_ge!B406="","",pre_ge!B406)</f>
        <v/>
      </c>
      <c r="C407" s="15" t="str">
        <f>IF(pre_ge!I406="","",pre_ge!I406)</f>
        <v/>
      </c>
      <c r="D407" s="69"/>
      <c r="E407" s="69"/>
      <c r="F407" s="69"/>
      <c r="G407" s="69"/>
      <c r="H407" s="69"/>
      <c r="I407" s="69"/>
      <c r="J407" s="69"/>
      <c r="K407" s="69"/>
      <c r="L407" s="69"/>
      <c r="M407" s="69"/>
      <c r="N407" s="15" t="str">
        <f t="shared" si="9"/>
        <v/>
      </c>
    </row>
    <row r="408" spans="2:14" ht="30" customHeight="1" x14ac:dyDescent="0.25">
      <c r="B408" s="30" t="str">
        <f>IF(pre_ge!B407="","",pre_ge!B407)</f>
        <v/>
      </c>
      <c r="C408" s="15" t="str">
        <f>IF(pre_ge!I407="","",pre_ge!I407)</f>
        <v/>
      </c>
      <c r="D408" s="69"/>
      <c r="E408" s="69"/>
      <c r="F408" s="69"/>
      <c r="G408" s="69"/>
      <c r="H408" s="69"/>
      <c r="I408" s="69"/>
      <c r="J408" s="69"/>
      <c r="K408" s="69"/>
      <c r="L408" s="69"/>
      <c r="M408" s="69"/>
      <c r="N408" s="15" t="str">
        <f t="shared" si="9"/>
        <v/>
      </c>
    </row>
    <row r="409" spans="2:14" ht="30" customHeight="1" x14ac:dyDescent="0.25">
      <c r="B409" s="30" t="str">
        <f>IF(pre_ge!B408="","",pre_ge!B408)</f>
        <v/>
      </c>
      <c r="C409" s="15" t="str">
        <f>IF(pre_ge!I408="","",pre_ge!I408)</f>
        <v/>
      </c>
      <c r="D409" s="69"/>
      <c r="E409" s="69"/>
      <c r="F409" s="69"/>
      <c r="G409" s="69"/>
      <c r="H409" s="69"/>
      <c r="I409" s="69"/>
      <c r="J409" s="69"/>
      <c r="K409" s="69"/>
      <c r="L409" s="69"/>
      <c r="M409" s="69"/>
      <c r="N409" s="15" t="str">
        <f t="shared" si="9"/>
        <v/>
      </c>
    </row>
    <row r="410" spans="2:14" ht="30" customHeight="1" x14ac:dyDescent="0.25">
      <c r="B410" s="30" t="str">
        <f>IF(pre_ge!B409="","",pre_ge!B409)</f>
        <v/>
      </c>
      <c r="C410" s="15" t="str">
        <f>IF(pre_ge!I409="","",pre_ge!I409)</f>
        <v/>
      </c>
      <c r="D410" s="69"/>
      <c r="E410" s="69"/>
      <c r="F410" s="69"/>
      <c r="G410" s="69"/>
      <c r="H410" s="69"/>
      <c r="I410" s="69"/>
      <c r="J410" s="69"/>
      <c r="K410" s="69"/>
      <c r="L410" s="69"/>
      <c r="M410" s="69"/>
      <c r="N410" s="15" t="str">
        <f t="shared" si="9"/>
        <v/>
      </c>
    </row>
    <row r="411" spans="2:14" ht="30" customHeight="1" x14ac:dyDescent="0.25">
      <c r="B411" s="30" t="str">
        <f>IF(pre_ge!B410="","",pre_ge!B410)</f>
        <v/>
      </c>
      <c r="C411" s="15" t="str">
        <f>IF(pre_ge!I410="","",pre_ge!I410)</f>
        <v/>
      </c>
      <c r="D411" s="69"/>
      <c r="E411" s="69"/>
      <c r="F411" s="69"/>
      <c r="G411" s="69"/>
      <c r="H411" s="69"/>
      <c r="I411" s="69"/>
      <c r="J411" s="69"/>
      <c r="K411" s="69"/>
      <c r="L411" s="69"/>
      <c r="M411" s="69"/>
      <c r="N411" s="15" t="str">
        <f t="shared" si="9"/>
        <v/>
      </c>
    </row>
    <row r="412" spans="2:14" ht="30" customHeight="1" x14ac:dyDescent="0.25">
      <c r="B412" s="30" t="str">
        <f>IF(pre_ge!B411="","",pre_ge!B411)</f>
        <v/>
      </c>
      <c r="C412" s="15" t="str">
        <f>IF(pre_ge!I411="","",pre_ge!I411)</f>
        <v/>
      </c>
      <c r="D412" s="69"/>
      <c r="E412" s="69"/>
      <c r="F412" s="69"/>
      <c r="G412" s="69"/>
      <c r="H412" s="69"/>
      <c r="I412" s="69"/>
      <c r="J412" s="69"/>
      <c r="K412" s="69"/>
      <c r="L412" s="69"/>
      <c r="M412" s="69"/>
      <c r="N412" s="15" t="str">
        <f t="shared" si="9"/>
        <v/>
      </c>
    </row>
    <row r="413" spans="2:14" ht="30" customHeight="1" x14ac:dyDescent="0.25">
      <c r="B413" s="30" t="str">
        <f>IF(pre_ge!B412="","",pre_ge!B412)</f>
        <v/>
      </c>
      <c r="C413" s="15" t="str">
        <f>IF(pre_ge!I412="","",pre_ge!I412)</f>
        <v/>
      </c>
      <c r="D413" s="69"/>
      <c r="E413" s="69"/>
      <c r="F413" s="69"/>
      <c r="G413" s="69"/>
      <c r="H413" s="69"/>
      <c r="I413" s="69"/>
      <c r="J413" s="69"/>
      <c r="K413" s="69"/>
      <c r="L413" s="69"/>
      <c r="M413" s="69"/>
      <c r="N413" s="15" t="str">
        <f t="shared" si="9"/>
        <v/>
      </c>
    </row>
    <row r="414" spans="2:14" ht="30" customHeight="1" x14ac:dyDescent="0.25">
      <c r="B414" s="30" t="str">
        <f>IF(pre_ge!B413="","",pre_ge!B413)</f>
        <v/>
      </c>
      <c r="C414" s="15" t="str">
        <f>IF(pre_ge!I413="","",pre_ge!I413)</f>
        <v/>
      </c>
      <c r="D414" s="69"/>
      <c r="E414" s="69"/>
      <c r="F414" s="69"/>
      <c r="G414" s="69"/>
      <c r="H414" s="69"/>
      <c r="I414" s="69"/>
      <c r="J414" s="69"/>
      <c r="K414" s="69"/>
      <c r="L414" s="69"/>
      <c r="M414" s="69"/>
      <c r="N414" s="15" t="str">
        <f t="shared" si="9"/>
        <v/>
      </c>
    </row>
    <row r="415" spans="2:14" ht="30" customHeight="1" x14ac:dyDescent="0.25">
      <c r="B415" s="30" t="str">
        <f>IF(pre_ge!B414="","",pre_ge!B414)</f>
        <v/>
      </c>
      <c r="C415" s="15" t="str">
        <f>IF(pre_ge!I414="","",pre_ge!I414)</f>
        <v/>
      </c>
      <c r="D415" s="69"/>
      <c r="E415" s="69"/>
      <c r="F415" s="69"/>
      <c r="G415" s="69"/>
      <c r="H415" s="69"/>
      <c r="I415" s="69"/>
      <c r="J415" s="69"/>
      <c r="K415" s="69"/>
      <c r="L415" s="69"/>
      <c r="M415" s="69"/>
      <c r="N415" s="15" t="str">
        <f t="shared" si="9"/>
        <v/>
      </c>
    </row>
    <row r="416" spans="2:14" ht="30" customHeight="1" x14ac:dyDescent="0.25">
      <c r="B416" s="30" t="str">
        <f>IF(pre_ge!B415="","",pre_ge!B415)</f>
        <v/>
      </c>
      <c r="C416" s="15" t="str">
        <f>IF(pre_ge!I415="","",pre_ge!I415)</f>
        <v/>
      </c>
      <c r="D416" s="69"/>
      <c r="E416" s="69"/>
      <c r="F416" s="69"/>
      <c r="G416" s="69"/>
      <c r="H416" s="69"/>
      <c r="I416" s="69"/>
      <c r="J416" s="69"/>
      <c r="K416" s="69"/>
      <c r="L416" s="69"/>
      <c r="M416" s="69"/>
      <c r="N416" s="15" t="str">
        <f t="shared" si="9"/>
        <v/>
      </c>
    </row>
    <row r="417" spans="2:14" ht="30" customHeight="1" x14ac:dyDescent="0.25">
      <c r="B417" s="30" t="str">
        <f>IF(pre_ge!B416="","",pre_ge!B416)</f>
        <v/>
      </c>
      <c r="C417" s="15" t="str">
        <f>IF(pre_ge!I416="","",pre_ge!I416)</f>
        <v/>
      </c>
      <c r="D417" s="69"/>
      <c r="E417" s="69"/>
      <c r="F417" s="69"/>
      <c r="G417" s="69"/>
      <c r="H417" s="69"/>
      <c r="I417" s="69"/>
      <c r="J417" s="69"/>
      <c r="K417" s="69"/>
      <c r="L417" s="69"/>
      <c r="M417" s="69"/>
      <c r="N417" s="15" t="str">
        <f t="shared" si="9"/>
        <v/>
      </c>
    </row>
    <row r="418" spans="2:14" ht="30" customHeight="1" x14ac:dyDescent="0.25">
      <c r="B418" s="30" t="str">
        <f>IF(pre_ge!B417="","",pre_ge!B417)</f>
        <v/>
      </c>
      <c r="C418" s="15" t="str">
        <f>IF(pre_ge!I417="","",pre_ge!I417)</f>
        <v/>
      </c>
      <c r="D418" s="69"/>
      <c r="E418" s="69"/>
      <c r="F418" s="69"/>
      <c r="G418" s="69"/>
      <c r="H418" s="69"/>
      <c r="I418" s="69"/>
      <c r="J418" s="69"/>
      <c r="K418" s="69"/>
      <c r="L418" s="69"/>
      <c r="M418" s="69"/>
      <c r="N418" s="15" t="str">
        <f t="shared" si="9"/>
        <v/>
      </c>
    </row>
    <row r="419" spans="2:14" ht="30" customHeight="1" x14ac:dyDescent="0.25">
      <c r="B419" s="30" t="str">
        <f>IF(pre_ge!B418="","",pre_ge!B418)</f>
        <v/>
      </c>
      <c r="C419" s="15" t="str">
        <f>IF(pre_ge!I418="","",pre_ge!I418)</f>
        <v/>
      </c>
      <c r="D419" s="69"/>
      <c r="E419" s="69"/>
      <c r="F419" s="69"/>
      <c r="G419" s="69"/>
      <c r="H419" s="69"/>
      <c r="I419" s="69"/>
      <c r="J419" s="69"/>
      <c r="K419" s="69"/>
      <c r="L419" s="69"/>
      <c r="M419" s="69"/>
      <c r="N419" s="15" t="str">
        <f t="shared" si="9"/>
        <v/>
      </c>
    </row>
    <row r="420" spans="2:14" ht="30" customHeight="1" x14ac:dyDescent="0.25">
      <c r="B420" s="30" t="str">
        <f>IF(pre_ge!B419="","",pre_ge!B419)</f>
        <v/>
      </c>
      <c r="C420" s="15" t="str">
        <f>IF(pre_ge!I419="","",pre_ge!I419)</f>
        <v/>
      </c>
      <c r="D420" s="69"/>
      <c r="E420" s="69"/>
      <c r="F420" s="69"/>
      <c r="G420" s="69"/>
      <c r="H420" s="69"/>
      <c r="I420" s="69"/>
      <c r="J420" s="69"/>
      <c r="K420" s="69"/>
      <c r="L420" s="69"/>
      <c r="M420" s="69"/>
      <c r="N420" s="15" t="str">
        <f t="shared" si="9"/>
        <v/>
      </c>
    </row>
    <row r="421" spans="2:14" ht="30" customHeight="1" x14ac:dyDescent="0.25">
      <c r="B421" s="30" t="str">
        <f>IF(pre_ge!B420="","",pre_ge!B420)</f>
        <v/>
      </c>
      <c r="C421" s="15" t="str">
        <f>IF(pre_ge!I420="","",pre_ge!I420)</f>
        <v/>
      </c>
      <c r="D421" s="69"/>
      <c r="E421" s="69"/>
      <c r="F421" s="69"/>
      <c r="G421" s="69"/>
      <c r="H421" s="69"/>
      <c r="I421" s="69"/>
      <c r="J421" s="69"/>
      <c r="K421" s="69"/>
      <c r="L421" s="69"/>
      <c r="M421" s="69"/>
      <c r="N421" s="15" t="str">
        <f t="shared" si="9"/>
        <v/>
      </c>
    </row>
    <row r="422" spans="2:14" ht="30" customHeight="1" x14ac:dyDescent="0.25">
      <c r="B422" s="30" t="str">
        <f>IF(pre_ge!B421="","",pre_ge!B421)</f>
        <v/>
      </c>
      <c r="C422" s="15" t="str">
        <f>IF(pre_ge!I421="","",pre_ge!I421)</f>
        <v/>
      </c>
      <c r="D422" s="69"/>
      <c r="E422" s="69"/>
      <c r="F422" s="69"/>
      <c r="G422" s="69"/>
      <c r="H422" s="69"/>
      <c r="I422" s="69"/>
      <c r="J422" s="69"/>
      <c r="K422" s="69"/>
      <c r="L422" s="69"/>
      <c r="M422" s="69"/>
      <c r="N422" s="15" t="str">
        <f t="shared" si="9"/>
        <v/>
      </c>
    </row>
    <row r="423" spans="2:14" ht="30" customHeight="1" x14ac:dyDescent="0.25">
      <c r="B423" s="30" t="str">
        <f>IF(pre_ge!B422="","",pre_ge!B422)</f>
        <v/>
      </c>
      <c r="C423" s="15" t="str">
        <f>IF(pre_ge!I422="","",pre_ge!I422)</f>
        <v/>
      </c>
      <c r="D423" s="69"/>
      <c r="E423" s="69"/>
      <c r="F423" s="69"/>
      <c r="G423" s="69"/>
      <c r="H423" s="69"/>
      <c r="I423" s="69"/>
      <c r="J423" s="69"/>
      <c r="K423" s="69"/>
      <c r="L423" s="69"/>
      <c r="M423" s="69"/>
      <c r="N423" s="15" t="str">
        <f t="shared" si="9"/>
        <v/>
      </c>
    </row>
    <row r="424" spans="2:14" ht="30" customHeight="1" x14ac:dyDescent="0.25">
      <c r="B424" s="30" t="str">
        <f>IF(pre_ge!B423="","",pre_ge!B423)</f>
        <v/>
      </c>
      <c r="C424" s="15" t="str">
        <f>IF(pre_ge!I423="","",pre_ge!I423)</f>
        <v/>
      </c>
      <c r="D424" s="69"/>
      <c r="E424" s="69"/>
      <c r="F424" s="69"/>
      <c r="G424" s="69"/>
      <c r="H424" s="69"/>
      <c r="I424" s="69"/>
      <c r="J424" s="69"/>
      <c r="K424" s="69"/>
      <c r="L424" s="69"/>
      <c r="M424" s="69"/>
      <c r="N424" s="15" t="str">
        <f t="shared" si="9"/>
        <v/>
      </c>
    </row>
    <row r="425" spans="2:14" ht="30" customHeight="1" x14ac:dyDescent="0.25">
      <c r="B425" s="30" t="str">
        <f>IF(pre_ge!B424="","",pre_ge!B424)</f>
        <v/>
      </c>
      <c r="C425" s="15" t="str">
        <f>IF(pre_ge!I424="","",pre_ge!I424)</f>
        <v/>
      </c>
      <c r="D425" s="69"/>
      <c r="E425" s="69"/>
      <c r="F425" s="69"/>
      <c r="G425" s="69"/>
      <c r="H425" s="69"/>
      <c r="I425" s="69"/>
      <c r="J425" s="69"/>
      <c r="K425" s="69"/>
      <c r="L425" s="69"/>
      <c r="M425" s="69"/>
      <c r="N425" s="15" t="str">
        <f t="shared" si="9"/>
        <v/>
      </c>
    </row>
    <row r="426" spans="2:14" ht="30" customHeight="1" x14ac:dyDescent="0.25">
      <c r="B426" s="30" t="str">
        <f>IF(pre_ge!B425="","",pre_ge!B425)</f>
        <v/>
      </c>
      <c r="C426" s="15" t="str">
        <f>IF(pre_ge!I425="","",pre_ge!I425)</f>
        <v/>
      </c>
      <c r="D426" s="69"/>
      <c r="E426" s="69"/>
      <c r="F426" s="69"/>
      <c r="G426" s="69"/>
      <c r="H426" s="69"/>
      <c r="I426" s="69"/>
      <c r="J426" s="69"/>
      <c r="K426" s="69"/>
      <c r="L426" s="69"/>
      <c r="M426" s="69"/>
      <c r="N426" s="15" t="str">
        <f t="shared" si="9"/>
        <v/>
      </c>
    </row>
    <row r="427" spans="2:14" ht="30" customHeight="1" x14ac:dyDescent="0.25">
      <c r="B427" s="30" t="str">
        <f>IF(pre_ge!B426="","",pre_ge!B426)</f>
        <v/>
      </c>
      <c r="C427" s="15" t="str">
        <f>IF(pre_ge!I426="","",pre_ge!I426)</f>
        <v/>
      </c>
      <c r="D427" s="69"/>
      <c r="E427" s="69"/>
      <c r="F427" s="69"/>
      <c r="G427" s="69"/>
      <c r="H427" s="69"/>
      <c r="I427" s="69"/>
      <c r="J427" s="69"/>
      <c r="K427" s="69"/>
      <c r="L427" s="69"/>
      <c r="M427" s="69"/>
      <c r="N427" s="15" t="str">
        <f t="shared" si="9"/>
        <v/>
      </c>
    </row>
    <row r="428" spans="2:14" ht="30" customHeight="1" x14ac:dyDescent="0.25">
      <c r="B428" s="30" t="str">
        <f>IF(pre_ge!B427="","",pre_ge!B427)</f>
        <v/>
      </c>
      <c r="C428" s="15" t="str">
        <f>IF(pre_ge!I427="","",pre_ge!I427)</f>
        <v/>
      </c>
      <c r="D428" s="69"/>
      <c r="E428" s="69"/>
      <c r="F428" s="69"/>
      <c r="G428" s="69"/>
      <c r="H428" s="69"/>
      <c r="I428" s="69"/>
      <c r="J428" s="69"/>
      <c r="K428" s="69"/>
      <c r="L428" s="69"/>
      <c r="M428" s="69"/>
      <c r="N428" s="15" t="str">
        <f t="shared" si="9"/>
        <v/>
      </c>
    </row>
    <row r="429" spans="2:14" ht="30" customHeight="1" x14ac:dyDescent="0.25">
      <c r="B429" s="30" t="str">
        <f>IF(pre_ge!B428="","",pre_ge!B428)</f>
        <v/>
      </c>
      <c r="C429" s="15" t="str">
        <f>IF(pre_ge!I428="","",pre_ge!I428)</f>
        <v/>
      </c>
      <c r="D429" s="69"/>
      <c r="E429" s="69"/>
      <c r="F429" s="69"/>
      <c r="G429" s="69"/>
      <c r="H429" s="69"/>
      <c r="I429" s="69"/>
      <c r="J429" s="69"/>
      <c r="K429" s="69"/>
      <c r="L429" s="69"/>
      <c r="M429" s="69"/>
      <c r="N429" s="15" t="str">
        <f t="shared" si="9"/>
        <v/>
      </c>
    </row>
    <row r="430" spans="2:14" ht="30" customHeight="1" x14ac:dyDescent="0.25">
      <c r="B430" s="30" t="str">
        <f>IF(pre_ge!B429="","",pre_ge!B429)</f>
        <v/>
      </c>
      <c r="C430" s="15" t="str">
        <f>IF(pre_ge!I429="","",pre_ge!I429)</f>
        <v/>
      </c>
      <c r="D430" s="69"/>
      <c r="E430" s="69"/>
      <c r="F430" s="69"/>
      <c r="G430" s="69"/>
      <c r="H430" s="69"/>
      <c r="I430" s="69"/>
      <c r="J430" s="69"/>
      <c r="K430" s="69"/>
      <c r="L430" s="69"/>
      <c r="M430" s="69"/>
      <c r="N430" s="15" t="str">
        <f t="shared" si="9"/>
        <v/>
      </c>
    </row>
    <row r="431" spans="2:14" ht="30" customHeight="1" x14ac:dyDescent="0.25">
      <c r="B431" s="30" t="str">
        <f>IF(pre_ge!B430="","",pre_ge!B430)</f>
        <v/>
      </c>
      <c r="C431" s="15" t="str">
        <f>IF(pre_ge!I430="","",pre_ge!I430)</f>
        <v/>
      </c>
      <c r="D431" s="69"/>
      <c r="E431" s="69"/>
      <c r="F431" s="69"/>
      <c r="G431" s="69"/>
      <c r="H431" s="69"/>
      <c r="I431" s="69"/>
      <c r="J431" s="69"/>
      <c r="K431" s="69"/>
      <c r="L431" s="69"/>
      <c r="M431" s="69"/>
      <c r="N431" s="15" t="str">
        <f t="shared" si="9"/>
        <v/>
      </c>
    </row>
    <row r="432" spans="2:14" ht="30" customHeight="1" x14ac:dyDescent="0.25">
      <c r="B432" s="30" t="str">
        <f>IF(pre_ge!B431="","",pre_ge!B431)</f>
        <v/>
      </c>
      <c r="C432" s="15" t="str">
        <f>IF(pre_ge!I431="","",pre_ge!I431)</f>
        <v/>
      </c>
      <c r="D432" s="69"/>
      <c r="E432" s="69"/>
      <c r="F432" s="69"/>
      <c r="G432" s="69"/>
      <c r="H432" s="69"/>
      <c r="I432" s="69"/>
      <c r="J432" s="69"/>
      <c r="K432" s="69"/>
      <c r="L432" s="69"/>
      <c r="M432" s="69"/>
      <c r="N432" s="15" t="str">
        <f t="shared" si="9"/>
        <v/>
      </c>
    </row>
    <row r="433" spans="2:14" ht="30" customHeight="1" x14ac:dyDescent="0.25">
      <c r="B433" s="30" t="str">
        <f>IF(pre_ge!B432="","",pre_ge!B432)</f>
        <v/>
      </c>
      <c r="C433" s="15" t="str">
        <f>IF(pre_ge!I432="","",pre_ge!I432)</f>
        <v/>
      </c>
      <c r="D433" s="69"/>
      <c r="E433" s="69"/>
      <c r="F433" s="69"/>
      <c r="G433" s="69"/>
      <c r="H433" s="69"/>
      <c r="I433" s="69"/>
      <c r="J433" s="69"/>
      <c r="K433" s="69"/>
      <c r="L433" s="69"/>
      <c r="M433" s="69"/>
      <c r="N433" s="15" t="str">
        <f t="shared" si="9"/>
        <v/>
      </c>
    </row>
    <row r="434" spans="2:14" ht="30" customHeight="1" x14ac:dyDescent="0.25">
      <c r="B434" s="30" t="str">
        <f>IF(pre_ge!B433="","",pre_ge!B433)</f>
        <v/>
      </c>
      <c r="C434" s="15" t="str">
        <f>IF(pre_ge!I433="","",pre_ge!I433)</f>
        <v/>
      </c>
      <c r="D434" s="69"/>
      <c r="E434" s="69"/>
      <c r="F434" s="69"/>
      <c r="G434" s="69"/>
      <c r="H434" s="69"/>
      <c r="I434" s="69"/>
      <c r="J434" s="69"/>
      <c r="K434" s="69"/>
      <c r="L434" s="69"/>
      <c r="M434" s="69"/>
      <c r="N434" s="15" t="str">
        <f t="shared" si="9"/>
        <v/>
      </c>
    </row>
    <row r="435" spans="2:14" ht="30" customHeight="1" x14ac:dyDescent="0.25">
      <c r="B435" s="30" t="str">
        <f>IF(pre_ge!B434="","",pre_ge!B434)</f>
        <v/>
      </c>
      <c r="C435" s="15" t="str">
        <f>IF(pre_ge!I434="","",pre_ge!I434)</f>
        <v/>
      </c>
      <c r="D435" s="69"/>
      <c r="E435" s="69"/>
      <c r="F435" s="69"/>
      <c r="G435" s="69"/>
      <c r="H435" s="69"/>
      <c r="I435" s="69"/>
      <c r="J435" s="69"/>
      <c r="K435" s="69"/>
      <c r="L435" s="69"/>
      <c r="M435" s="69"/>
      <c r="N435" s="15" t="str">
        <f t="shared" si="9"/>
        <v/>
      </c>
    </row>
    <row r="436" spans="2:14" ht="30" customHeight="1" x14ac:dyDescent="0.25">
      <c r="B436" s="30" t="str">
        <f>IF(pre_ge!B435="","",pre_ge!B435)</f>
        <v/>
      </c>
      <c r="C436" s="15" t="str">
        <f>IF(pre_ge!I435="","",pre_ge!I435)</f>
        <v/>
      </c>
      <c r="D436" s="69"/>
      <c r="E436" s="69"/>
      <c r="F436" s="69"/>
      <c r="G436" s="69"/>
      <c r="H436" s="69"/>
      <c r="I436" s="69"/>
      <c r="J436" s="69"/>
      <c r="K436" s="69"/>
      <c r="L436" s="69"/>
      <c r="M436" s="69"/>
      <c r="N436" s="15" t="str">
        <f t="shared" si="9"/>
        <v/>
      </c>
    </row>
    <row r="437" spans="2:14" ht="30" customHeight="1" x14ac:dyDescent="0.25">
      <c r="B437" s="30" t="str">
        <f>IF(pre_ge!B436="","",pre_ge!B436)</f>
        <v/>
      </c>
      <c r="C437" s="15" t="str">
        <f>IF(pre_ge!I436="","",pre_ge!I436)</f>
        <v/>
      </c>
      <c r="D437" s="69"/>
      <c r="E437" s="69"/>
      <c r="F437" s="69"/>
      <c r="G437" s="69"/>
      <c r="H437" s="69"/>
      <c r="I437" s="69"/>
      <c r="J437" s="69"/>
      <c r="K437" s="69"/>
      <c r="L437" s="69"/>
      <c r="M437" s="69"/>
      <c r="N437" s="15" t="str">
        <f t="shared" si="9"/>
        <v/>
      </c>
    </row>
    <row r="438" spans="2:14" ht="30" customHeight="1" x14ac:dyDescent="0.25">
      <c r="B438" s="30" t="str">
        <f>IF(pre_ge!B437="","",pre_ge!B437)</f>
        <v/>
      </c>
      <c r="C438" s="15" t="str">
        <f>IF(pre_ge!I437="","",pre_ge!I437)</f>
        <v/>
      </c>
      <c r="D438" s="69"/>
      <c r="E438" s="69"/>
      <c r="F438" s="69"/>
      <c r="G438" s="69"/>
      <c r="H438" s="69"/>
      <c r="I438" s="69"/>
      <c r="J438" s="69"/>
      <c r="K438" s="69"/>
      <c r="L438" s="69"/>
      <c r="M438" s="69"/>
      <c r="N438" s="15" t="str">
        <f t="shared" si="9"/>
        <v/>
      </c>
    </row>
    <row r="439" spans="2:14" ht="30" customHeight="1" x14ac:dyDescent="0.25">
      <c r="B439" s="30" t="str">
        <f>IF(pre_ge!B438="","",pre_ge!B438)</f>
        <v/>
      </c>
      <c r="C439" s="15" t="str">
        <f>IF(pre_ge!I438="","",pre_ge!I438)</f>
        <v/>
      </c>
      <c r="D439" s="69"/>
      <c r="E439" s="69"/>
      <c r="F439" s="69"/>
      <c r="G439" s="69"/>
      <c r="H439" s="69"/>
      <c r="I439" s="69"/>
      <c r="J439" s="69"/>
      <c r="K439" s="69"/>
      <c r="L439" s="69"/>
      <c r="M439" s="69"/>
      <c r="N439" s="15" t="str">
        <f t="shared" si="9"/>
        <v/>
      </c>
    </row>
    <row r="440" spans="2:14" ht="30" customHeight="1" x14ac:dyDescent="0.25">
      <c r="B440" s="30" t="str">
        <f>IF(pre_ge!B439="","",pre_ge!B439)</f>
        <v/>
      </c>
      <c r="C440" s="15" t="str">
        <f>IF(pre_ge!I439="","",pre_ge!I439)</f>
        <v/>
      </c>
      <c r="D440" s="69"/>
      <c r="E440" s="69"/>
      <c r="F440" s="69"/>
      <c r="G440" s="69"/>
      <c r="H440" s="69"/>
      <c r="I440" s="69"/>
      <c r="J440" s="69"/>
      <c r="K440" s="69"/>
      <c r="L440" s="69"/>
      <c r="M440" s="69"/>
      <c r="N440" s="15" t="str">
        <f t="shared" si="9"/>
        <v/>
      </c>
    </row>
    <row r="441" spans="2:14" ht="30" customHeight="1" x14ac:dyDescent="0.25">
      <c r="B441" s="30" t="str">
        <f>IF(pre_ge!B440="","",pre_ge!B440)</f>
        <v/>
      </c>
      <c r="C441" s="15" t="str">
        <f>IF(pre_ge!I440="","",pre_ge!I440)</f>
        <v/>
      </c>
      <c r="D441" s="69"/>
      <c r="E441" s="69"/>
      <c r="F441" s="69"/>
      <c r="G441" s="69"/>
      <c r="H441" s="69"/>
      <c r="I441" s="69"/>
      <c r="J441" s="69"/>
      <c r="K441" s="69"/>
      <c r="L441" s="69"/>
      <c r="M441" s="69"/>
      <c r="N441" s="15" t="str">
        <f t="shared" si="9"/>
        <v/>
      </c>
    </row>
    <row r="442" spans="2:14" ht="30" customHeight="1" x14ac:dyDescent="0.25">
      <c r="B442" s="30" t="str">
        <f>IF(pre_ge!B441="","",pre_ge!B441)</f>
        <v/>
      </c>
      <c r="C442" s="15" t="str">
        <f>IF(pre_ge!I441="","",pre_ge!I441)</f>
        <v/>
      </c>
      <c r="D442" s="69"/>
      <c r="E442" s="69"/>
      <c r="F442" s="69"/>
      <c r="G442" s="69"/>
      <c r="H442" s="69"/>
      <c r="I442" s="69"/>
      <c r="J442" s="69"/>
      <c r="K442" s="69"/>
      <c r="L442" s="69"/>
      <c r="M442" s="69"/>
      <c r="N442" s="15" t="str">
        <f t="shared" si="9"/>
        <v/>
      </c>
    </row>
    <row r="443" spans="2:14" ht="30" customHeight="1" x14ac:dyDescent="0.25">
      <c r="B443" s="30" t="str">
        <f>IF(pre_ge!B442="","",pre_ge!B442)</f>
        <v/>
      </c>
      <c r="C443" s="15" t="str">
        <f>IF(pre_ge!I442="","",pre_ge!I442)</f>
        <v/>
      </c>
      <c r="D443" s="69"/>
      <c r="E443" s="69"/>
      <c r="F443" s="69"/>
      <c r="G443" s="69"/>
      <c r="H443" s="69"/>
      <c r="I443" s="69"/>
      <c r="J443" s="69"/>
      <c r="K443" s="69"/>
      <c r="L443" s="69"/>
      <c r="M443" s="69"/>
      <c r="N443" s="15" t="str">
        <f t="shared" si="9"/>
        <v/>
      </c>
    </row>
    <row r="444" spans="2:14" ht="30" customHeight="1" x14ac:dyDescent="0.25">
      <c r="B444" s="30" t="str">
        <f>IF(pre_ge!B443="","",pre_ge!B443)</f>
        <v/>
      </c>
      <c r="C444" s="15" t="str">
        <f>IF(pre_ge!I443="","",pre_ge!I443)</f>
        <v/>
      </c>
      <c r="D444" s="69"/>
      <c r="E444" s="69"/>
      <c r="F444" s="69"/>
      <c r="G444" s="69"/>
      <c r="H444" s="69"/>
      <c r="I444" s="69"/>
      <c r="J444" s="69"/>
      <c r="K444" s="69"/>
      <c r="L444" s="69"/>
      <c r="M444" s="69"/>
      <c r="N444" s="15" t="str">
        <f t="shared" si="9"/>
        <v/>
      </c>
    </row>
    <row r="445" spans="2:14" ht="30" customHeight="1" x14ac:dyDescent="0.25">
      <c r="B445" s="30" t="str">
        <f>IF(pre_ge!B444="","",pre_ge!B444)</f>
        <v/>
      </c>
      <c r="C445" s="15" t="str">
        <f>IF(pre_ge!I444="","",pre_ge!I444)</f>
        <v/>
      </c>
      <c r="D445" s="69"/>
      <c r="E445" s="69"/>
      <c r="F445" s="69"/>
      <c r="G445" s="69"/>
      <c r="H445" s="69"/>
      <c r="I445" s="69"/>
      <c r="J445" s="69"/>
      <c r="K445" s="69"/>
      <c r="L445" s="69"/>
      <c r="M445" s="69"/>
      <c r="N445" s="15" t="str">
        <f t="shared" si="9"/>
        <v/>
      </c>
    </row>
    <row r="446" spans="2:14" ht="30" customHeight="1" x14ac:dyDescent="0.25">
      <c r="B446" s="30" t="str">
        <f>IF(pre_ge!B445="","",pre_ge!B445)</f>
        <v/>
      </c>
      <c r="C446" s="15" t="str">
        <f>IF(pre_ge!I445="","",pre_ge!I445)</f>
        <v/>
      </c>
      <c r="D446" s="69"/>
      <c r="E446" s="69"/>
      <c r="F446" s="69"/>
      <c r="G446" s="69"/>
      <c r="H446" s="69"/>
      <c r="I446" s="69"/>
      <c r="J446" s="69"/>
      <c r="K446" s="69"/>
      <c r="L446" s="69"/>
      <c r="M446" s="69"/>
      <c r="N446" s="15" t="str">
        <f t="shared" si="9"/>
        <v/>
      </c>
    </row>
    <row r="447" spans="2:14" ht="30" customHeight="1" x14ac:dyDescent="0.25">
      <c r="B447" s="30" t="str">
        <f>IF(pre_ge!B446="","",pre_ge!B446)</f>
        <v/>
      </c>
      <c r="C447" s="15" t="str">
        <f>IF(pre_ge!I446="","",pre_ge!I446)</f>
        <v/>
      </c>
      <c r="D447" s="69"/>
      <c r="E447" s="69"/>
      <c r="F447" s="69"/>
      <c r="G447" s="69"/>
      <c r="H447" s="69"/>
      <c r="I447" s="69"/>
      <c r="J447" s="69"/>
      <c r="K447" s="69"/>
      <c r="L447" s="69"/>
      <c r="M447" s="69"/>
      <c r="N447" s="15" t="str">
        <f t="shared" si="9"/>
        <v/>
      </c>
    </row>
    <row r="448" spans="2:14" ht="30" customHeight="1" x14ac:dyDescent="0.25">
      <c r="B448" s="30" t="str">
        <f>IF(pre_ge!B447="","",pre_ge!B447)</f>
        <v/>
      </c>
      <c r="C448" s="15" t="str">
        <f>IF(pre_ge!I447="","",pre_ge!I447)</f>
        <v/>
      </c>
      <c r="D448" s="69"/>
      <c r="E448" s="69"/>
      <c r="F448" s="69"/>
      <c r="G448" s="69"/>
      <c r="H448" s="69"/>
      <c r="I448" s="69"/>
      <c r="J448" s="69"/>
      <c r="K448" s="69"/>
      <c r="L448" s="69"/>
      <c r="M448" s="69"/>
      <c r="N448" s="15" t="str">
        <f t="shared" si="9"/>
        <v/>
      </c>
    </row>
    <row r="449" spans="2:14" ht="30" customHeight="1" x14ac:dyDescent="0.25">
      <c r="B449" s="30" t="str">
        <f>IF(pre_ge!B448="","",pre_ge!B448)</f>
        <v/>
      </c>
      <c r="C449" s="15" t="str">
        <f>IF(pre_ge!I448="","",pre_ge!I448)</f>
        <v/>
      </c>
      <c r="D449" s="69"/>
      <c r="E449" s="69"/>
      <c r="F449" s="69"/>
      <c r="G449" s="69"/>
      <c r="H449" s="69"/>
      <c r="I449" s="69"/>
      <c r="J449" s="69"/>
      <c r="K449" s="69"/>
      <c r="L449" s="69"/>
      <c r="M449" s="69"/>
      <c r="N449" s="15" t="str">
        <f t="shared" si="9"/>
        <v/>
      </c>
    </row>
    <row r="450" spans="2:14" ht="30" customHeight="1" x14ac:dyDescent="0.25">
      <c r="B450" s="30" t="str">
        <f>IF(pre_ge!B449="","",pre_ge!B449)</f>
        <v/>
      </c>
      <c r="C450" s="15" t="str">
        <f>IF(pre_ge!I449="","",pre_ge!I449)</f>
        <v/>
      </c>
      <c r="D450" s="69"/>
      <c r="E450" s="69"/>
      <c r="F450" s="69"/>
      <c r="G450" s="69"/>
      <c r="H450" s="69"/>
      <c r="I450" s="69"/>
      <c r="J450" s="69"/>
      <c r="K450" s="69"/>
      <c r="L450" s="69"/>
      <c r="M450" s="69"/>
      <c r="N450" s="15" t="str">
        <f t="shared" si="9"/>
        <v/>
      </c>
    </row>
    <row r="451" spans="2:14" ht="30" customHeight="1" x14ac:dyDescent="0.25">
      <c r="B451" s="30" t="str">
        <f>IF(pre_ge!B450="","",pre_ge!B450)</f>
        <v/>
      </c>
      <c r="C451" s="15" t="str">
        <f>IF(pre_ge!I450="","",pre_ge!I450)</f>
        <v/>
      </c>
      <c r="D451" s="69"/>
      <c r="E451" s="69"/>
      <c r="F451" s="69"/>
      <c r="G451" s="69"/>
      <c r="H451" s="69"/>
      <c r="I451" s="69"/>
      <c r="J451" s="69"/>
      <c r="K451" s="69"/>
      <c r="L451" s="69"/>
      <c r="M451" s="69"/>
      <c r="N451" s="15" t="str">
        <f t="shared" si="9"/>
        <v/>
      </c>
    </row>
    <row r="452" spans="2:14" ht="30" customHeight="1" x14ac:dyDescent="0.25">
      <c r="B452" s="30" t="str">
        <f>IF(pre_ge!B451="","",pre_ge!B451)</f>
        <v/>
      </c>
      <c r="C452" s="15" t="str">
        <f>IF(pre_ge!I451="","",pre_ge!I451)</f>
        <v/>
      </c>
      <c r="D452" s="69"/>
      <c r="E452" s="69"/>
      <c r="F452" s="69"/>
      <c r="G452" s="69"/>
      <c r="H452" s="69"/>
      <c r="I452" s="69"/>
      <c r="J452" s="69"/>
      <c r="K452" s="69"/>
      <c r="L452" s="69"/>
      <c r="M452" s="69"/>
      <c r="N452" s="15" t="str">
        <f t="shared" si="9"/>
        <v/>
      </c>
    </row>
    <row r="453" spans="2:14" ht="30" customHeight="1" x14ac:dyDescent="0.25">
      <c r="B453" s="30" t="str">
        <f>IF(pre_ge!B452="","",pre_ge!B452)</f>
        <v/>
      </c>
      <c r="C453" s="15" t="str">
        <f>IF(pre_ge!I452="","",pre_ge!I452)</f>
        <v/>
      </c>
      <c r="D453" s="69"/>
      <c r="E453" s="69"/>
      <c r="F453" s="69"/>
      <c r="G453" s="69"/>
      <c r="H453" s="69"/>
      <c r="I453" s="69"/>
      <c r="J453" s="69"/>
      <c r="K453" s="69"/>
      <c r="L453" s="69"/>
      <c r="M453" s="69"/>
      <c r="N453" s="15" t="str">
        <f t="shared" si="9"/>
        <v/>
      </c>
    </row>
    <row r="454" spans="2:14" ht="30" customHeight="1" x14ac:dyDescent="0.25">
      <c r="B454" s="30" t="str">
        <f>IF(pre_ge!B453="","",pre_ge!B453)</f>
        <v/>
      </c>
      <c r="C454" s="15" t="str">
        <f>IF(pre_ge!I453="","",pre_ge!I453)</f>
        <v/>
      </c>
      <c r="D454" s="69"/>
      <c r="E454" s="69"/>
      <c r="F454" s="69"/>
      <c r="G454" s="69"/>
      <c r="H454" s="69"/>
      <c r="I454" s="69"/>
      <c r="J454" s="69"/>
      <c r="K454" s="69"/>
      <c r="L454" s="69"/>
      <c r="M454" s="69"/>
      <c r="N454" s="15" t="str">
        <f t="shared" si="9"/>
        <v/>
      </c>
    </row>
    <row r="455" spans="2:14" ht="30" customHeight="1" x14ac:dyDescent="0.25">
      <c r="B455" s="30" t="str">
        <f>IF(pre_ge!B454="","",pre_ge!B454)</f>
        <v/>
      </c>
      <c r="C455" s="15" t="str">
        <f>IF(pre_ge!I454="","",pre_ge!I454)</f>
        <v/>
      </c>
      <c r="D455" s="69"/>
      <c r="E455" s="69"/>
      <c r="F455" s="69"/>
      <c r="G455" s="69"/>
      <c r="H455" s="69"/>
      <c r="I455" s="69"/>
      <c r="J455" s="69"/>
      <c r="K455" s="69"/>
      <c r="L455" s="69"/>
      <c r="M455" s="69"/>
      <c r="N455" s="15" t="str">
        <f t="shared" si="9"/>
        <v/>
      </c>
    </row>
    <row r="456" spans="2:14" ht="30" customHeight="1" x14ac:dyDescent="0.25">
      <c r="B456" s="30" t="str">
        <f>IF(pre_ge!B455="","",pre_ge!B455)</f>
        <v/>
      </c>
      <c r="C456" s="15" t="str">
        <f>IF(pre_ge!I455="","",pre_ge!I455)</f>
        <v/>
      </c>
      <c r="D456" s="69"/>
      <c r="E456" s="69"/>
      <c r="F456" s="69"/>
      <c r="G456" s="69"/>
      <c r="H456" s="69"/>
      <c r="I456" s="69"/>
      <c r="J456" s="69"/>
      <c r="K456" s="69"/>
      <c r="L456" s="69"/>
      <c r="M456" s="69"/>
      <c r="N456" s="15" t="str">
        <f t="shared" si="9"/>
        <v/>
      </c>
    </row>
    <row r="457" spans="2:14" ht="30" customHeight="1" x14ac:dyDescent="0.25">
      <c r="B457" s="30" t="str">
        <f>IF(pre_ge!B456="","",pre_ge!B456)</f>
        <v/>
      </c>
      <c r="C457" s="15" t="str">
        <f>IF(pre_ge!I456="","",pre_ge!I456)</f>
        <v/>
      </c>
      <c r="D457" s="69"/>
      <c r="E457" s="69"/>
      <c r="F457" s="69"/>
      <c r="G457" s="69"/>
      <c r="H457" s="69"/>
      <c r="I457" s="69"/>
      <c r="J457" s="69"/>
      <c r="K457" s="69"/>
      <c r="L457" s="69"/>
      <c r="M457" s="69"/>
      <c r="N457" s="15" t="str">
        <f t="shared" si="9"/>
        <v/>
      </c>
    </row>
    <row r="458" spans="2:14" ht="30" customHeight="1" x14ac:dyDescent="0.25">
      <c r="B458" s="30" t="str">
        <f>IF(pre_ge!B457="","",pre_ge!B457)</f>
        <v/>
      </c>
      <c r="C458" s="15" t="str">
        <f>IF(pre_ge!I457="","",pre_ge!I457)</f>
        <v/>
      </c>
      <c r="D458" s="69"/>
      <c r="E458" s="69"/>
      <c r="F458" s="69"/>
      <c r="G458" s="69"/>
      <c r="H458" s="69"/>
      <c r="I458" s="69"/>
      <c r="J458" s="69"/>
      <c r="K458" s="69"/>
      <c r="L458" s="69"/>
      <c r="M458" s="69"/>
      <c r="N458" s="15" t="str">
        <f t="shared" si="9"/>
        <v/>
      </c>
    </row>
    <row r="459" spans="2:14" ht="30" customHeight="1" x14ac:dyDescent="0.25">
      <c r="B459" s="30" t="str">
        <f>IF(pre_ge!B458="","",pre_ge!B458)</f>
        <v/>
      </c>
      <c r="C459" s="15" t="str">
        <f>IF(pre_ge!I458="","",pre_ge!I458)</f>
        <v/>
      </c>
      <c r="D459" s="69"/>
      <c r="E459" s="69"/>
      <c r="F459" s="69"/>
      <c r="G459" s="69"/>
      <c r="H459" s="69"/>
      <c r="I459" s="69"/>
      <c r="J459" s="69"/>
      <c r="K459" s="69"/>
      <c r="L459" s="69"/>
      <c r="M459" s="69"/>
      <c r="N459" s="15" t="str">
        <f t="shared" ref="N459:N507" si="10">IFERROR(AVERAGE(D459:M459),"")</f>
        <v/>
      </c>
    </row>
    <row r="460" spans="2:14" ht="30" customHeight="1" x14ac:dyDescent="0.25">
      <c r="B460" s="30" t="str">
        <f>IF(pre_ge!B459="","",pre_ge!B459)</f>
        <v/>
      </c>
      <c r="C460" s="15" t="str">
        <f>IF(pre_ge!I459="","",pre_ge!I459)</f>
        <v/>
      </c>
      <c r="D460" s="69"/>
      <c r="E460" s="69"/>
      <c r="F460" s="69"/>
      <c r="G460" s="69"/>
      <c r="H460" s="69"/>
      <c r="I460" s="69"/>
      <c r="J460" s="69"/>
      <c r="K460" s="69"/>
      <c r="L460" s="69"/>
      <c r="M460" s="69"/>
      <c r="N460" s="15" t="str">
        <f t="shared" si="10"/>
        <v/>
      </c>
    </row>
    <row r="461" spans="2:14" ht="30" customHeight="1" x14ac:dyDescent="0.25">
      <c r="B461" s="30" t="str">
        <f>IF(pre_ge!B460="","",pre_ge!B460)</f>
        <v/>
      </c>
      <c r="C461" s="15" t="str">
        <f>IF(pre_ge!I460="","",pre_ge!I460)</f>
        <v/>
      </c>
      <c r="D461" s="69"/>
      <c r="E461" s="69"/>
      <c r="F461" s="69"/>
      <c r="G461" s="69"/>
      <c r="H461" s="69"/>
      <c r="I461" s="69"/>
      <c r="J461" s="69"/>
      <c r="K461" s="69"/>
      <c r="L461" s="69"/>
      <c r="M461" s="69"/>
      <c r="N461" s="15" t="str">
        <f t="shared" si="10"/>
        <v/>
      </c>
    </row>
    <row r="462" spans="2:14" ht="30" customHeight="1" x14ac:dyDescent="0.25">
      <c r="B462" s="30" t="str">
        <f>IF(pre_ge!B461="","",pre_ge!B461)</f>
        <v/>
      </c>
      <c r="C462" s="15" t="str">
        <f>IF(pre_ge!I461="","",pre_ge!I461)</f>
        <v/>
      </c>
      <c r="D462" s="69"/>
      <c r="E462" s="69"/>
      <c r="F462" s="69"/>
      <c r="G462" s="69"/>
      <c r="H462" s="69"/>
      <c r="I462" s="69"/>
      <c r="J462" s="69"/>
      <c r="K462" s="69"/>
      <c r="L462" s="69"/>
      <c r="M462" s="69"/>
      <c r="N462" s="15" t="str">
        <f t="shared" si="10"/>
        <v/>
      </c>
    </row>
    <row r="463" spans="2:14" ht="30" customHeight="1" x14ac:dyDescent="0.25">
      <c r="B463" s="30" t="str">
        <f>IF(pre_ge!B462="","",pre_ge!B462)</f>
        <v/>
      </c>
      <c r="C463" s="15" t="str">
        <f>IF(pre_ge!I462="","",pre_ge!I462)</f>
        <v/>
      </c>
      <c r="D463" s="69"/>
      <c r="E463" s="69"/>
      <c r="F463" s="69"/>
      <c r="G463" s="69"/>
      <c r="H463" s="69"/>
      <c r="I463" s="69"/>
      <c r="J463" s="69"/>
      <c r="K463" s="69"/>
      <c r="L463" s="69"/>
      <c r="M463" s="69"/>
      <c r="N463" s="15" t="str">
        <f t="shared" si="10"/>
        <v/>
      </c>
    </row>
    <row r="464" spans="2:14" ht="30" customHeight="1" x14ac:dyDescent="0.25">
      <c r="B464" s="30" t="str">
        <f>IF(pre_ge!B463="","",pre_ge!B463)</f>
        <v/>
      </c>
      <c r="C464" s="15" t="str">
        <f>IF(pre_ge!I463="","",pre_ge!I463)</f>
        <v/>
      </c>
      <c r="D464" s="69"/>
      <c r="E464" s="69"/>
      <c r="F464" s="69"/>
      <c r="G464" s="69"/>
      <c r="H464" s="69"/>
      <c r="I464" s="69"/>
      <c r="J464" s="69"/>
      <c r="K464" s="69"/>
      <c r="L464" s="69"/>
      <c r="M464" s="69"/>
      <c r="N464" s="15" t="str">
        <f t="shared" si="10"/>
        <v/>
      </c>
    </row>
    <row r="465" spans="2:14" ht="30" customHeight="1" x14ac:dyDescent="0.25">
      <c r="B465" s="30" t="str">
        <f>IF(pre_ge!B464="","",pre_ge!B464)</f>
        <v/>
      </c>
      <c r="C465" s="15" t="str">
        <f>IF(pre_ge!I464="","",pre_ge!I464)</f>
        <v/>
      </c>
      <c r="D465" s="69"/>
      <c r="E465" s="69"/>
      <c r="F465" s="69"/>
      <c r="G465" s="69"/>
      <c r="H465" s="69"/>
      <c r="I465" s="69"/>
      <c r="J465" s="69"/>
      <c r="K465" s="69"/>
      <c r="L465" s="69"/>
      <c r="M465" s="69"/>
      <c r="N465" s="15" t="str">
        <f t="shared" si="10"/>
        <v/>
      </c>
    </row>
    <row r="466" spans="2:14" ht="30" customHeight="1" x14ac:dyDescent="0.25">
      <c r="B466" s="30" t="str">
        <f>IF(pre_ge!B465="","",pre_ge!B465)</f>
        <v/>
      </c>
      <c r="C466" s="15" t="str">
        <f>IF(pre_ge!I465="","",pre_ge!I465)</f>
        <v/>
      </c>
      <c r="D466" s="69"/>
      <c r="E466" s="69"/>
      <c r="F466" s="69"/>
      <c r="G466" s="69"/>
      <c r="H466" s="69"/>
      <c r="I466" s="69"/>
      <c r="J466" s="69"/>
      <c r="K466" s="69"/>
      <c r="L466" s="69"/>
      <c r="M466" s="69"/>
      <c r="N466" s="15" t="str">
        <f t="shared" si="10"/>
        <v/>
      </c>
    </row>
    <row r="467" spans="2:14" ht="30" customHeight="1" x14ac:dyDescent="0.25">
      <c r="B467" s="30" t="str">
        <f>IF(pre_ge!B466="","",pre_ge!B466)</f>
        <v/>
      </c>
      <c r="C467" s="15" t="str">
        <f>IF(pre_ge!I466="","",pre_ge!I466)</f>
        <v/>
      </c>
      <c r="D467" s="69"/>
      <c r="E467" s="69"/>
      <c r="F467" s="69"/>
      <c r="G467" s="69"/>
      <c r="H467" s="69"/>
      <c r="I467" s="69"/>
      <c r="J467" s="69"/>
      <c r="K467" s="69"/>
      <c r="L467" s="69"/>
      <c r="M467" s="69"/>
      <c r="N467" s="15" t="str">
        <f t="shared" si="10"/>
        <v/>
      </c>
    </row>
    <row r="468" spans="2:14" ht="30" customHeight="1" x14ac:dyDescent="0.25">
      <c r="B468" s="30" t="str">
        <f>IF(pre_ge!B467="","",pre_ge!B467)</f>
        <v/>
      </c>
      <c r="C468" s="15" t="str">
        <f>IF(pre_ge!I467="","",pre_ge!I467)</f>
        <v/>
      </c>
      <c r="D468" s="69"/>
      <c r="E468" s="69"/>
      <c r="F468" s="69"/>
      <c r="G468" s="69"/>
      <c r="H468" s="69"/>
      <c r="I468" s="69"/>
      <c r="J468" s="69"/>
      <c r="K468" s="69"/>
      <c r="L468" s="69"/>
      <c r="M468" s="69"/>
      <c r="N468" s="15" t="str">
        <f t="shared" si="10"/>
        <v/>
      </c>
    </row>
    <row r="469" spans="2:14" ht="30" customHeight="1" x14ac:dyDescent="0.25">
      <c r="B469" s="30" t="str">
        <f>IF(pre_ge!B468="","",pre_ge!B468)</f>
        <v/>
      </c>
      <c r="C469" s="15" t="str">
        <f>IF(pre_ge!I468="","",pre_ge!I468)</f>
        <v/>
      </c>
      <c r="D469" s="69"/>
      <c r="E469" s="69"/>
      <c r="F469" s="69"/>
      <c r="G469" s="69"/>
      <c r="H469" s="69"/>
      <c r="I469" s="69"/>
      <c r="J469" s="69"/>
      <c r="K469" s="69"/>
      <c r="L469" s="69"/>
      <c r="M469" s="69"/>
      <c r="N469" s="15" t="str">
        <f t="shared" si="10"/>
        <v/>
      </c>
    </row>
    <row r="470" spans="2:14" ht="30" customHeight="1" x14ac:dyDescent="0.25">
      <c r="B470" s="30" t="str">
        <f>IF(pre_ge!B469="","",pre_ge!B469)</f>
        <v/>
      </c>
      <c r="C470" s="15" t="str">
        <f>IF(pre_ge!I469="","",pre_ge!I469)</f>
        <v/>
      </c>
      <c r="D470" s="69"/>
      <c r="E470" s="69"/>
      <c r="F470" s="69"/>
      <c r="G470" s="69"/>
      <c r="H470" s="69"/>
      <c r="I470" s="69"/>
      <c r="J470" s="69"/>
      <c r="K470" s="69"/>
      <c r="L470" s="69"/>
      <c r="M470" s="69"/>
      <c r="N470" s="15" t="str">
        <f t="shared" si="10"/>
        <v/>
      </c>
    </row>
    <row r="471" spans="2:14" ht="30" customHeight="1" x14ac:dyDescent="0.25">
      <c r="B471" s="30" t="str">
        <f>IF(pre_ge!B470="","",pre_ge!B470)</f>
        <v/>
      </c>
      <c r="C471" s="15" t="str">
        <f>IF(pre_ge!I470="","",pre_ge!I470)</f>
        <v/>
      </c>
      <c r="D471" s="69"/>
      <c r="E471" s="69"/>
      <c r="F471" s="69"/>
      <c r="G471" s="69"/>
      <c r="H471" s="69"/>
      <c r="I471" s="69"/>
      <c r="J471" s="69"/>
      <c r="K471" s="69"/>
      <c r="L471" s="69"/>
      <c r="M471" s="69"/>
      <c r="N471" s="15" t="str">
        <f t="shared" si="10"/>
        <v/>
      </c>
    </row>
    <row r="472" spans="2:14" ht="30" customHeight="1" x14ac:dyDescent="0.25">
      <c r="B472" s="30" t="str">
        <f>IF(pre_ge!B471="","",pre_ge!B471)</f>
        <v/>
      </c>
      <c r="C472" s="15" t="str">
        <f>IF(pre_ge!I471="","",pre_ge!I471)</f>
        <v/>
      </c>
      <c r="D472" s="69"/>
      <c r="E472" s="69"/>
      <c r="F472" s="69"/>
      <c r="G472" s="69"/>
      <c r="H472" s="69"/>
      <c r="I472" s="69"/>
      <c r="J472" s="69"/>
      <c r="K472" s="69"/>
      <c r="L472" s="69"/>
      <c r="M472" s="69"/>
      <c r="N472" s="15" t="str">
        <f t="shared" si="10"/>
        <v/>
      </c>
    </row>
    <row r="473" spans="2:14" ht="30" customHeight="1" x14ac:dyDescent="0.25">
      <c r="B473" s="30" t="str">
        <f>IF(pre_ge!B472="","",pre_ge!B472)</f>
        <v/>
      </c>
      <c r="C473" s="15" t="str">
        <f>IF(pre_ge!I472="","",pre_ge!I472)</f>
        <v/>
      </c>
      <c r="D473" s="69"/>
      <c r="E473" s="69"/>
      <c r="F473" s="69"/>
      <c r="G473" s="69"/>
      <c r="H473" s="69"/>
      <c r="I473" s="69"/>
      <c r="J473" s="69"/>
      <c r="K473" s="69"/>
      <c r="L473" s="69"/>
      <c r="M473" s="69"/>
      <c r="N473" s="15" t="str">
        <f t="shared" si="10"/>
        <v/>
      </c>
    </row>
    <row r="474" spans="2:14" ht="30" customHeight="1" x14ac:dyDescent="0.25">
      <c r="B474" s="30" t="str">
        <f>IF(pre_ge!B473="","",pre_ge!B473)</f>
        <v/>
      </c>
      <c r="C474" s="15" t="str">
        <f>IF(pre_ge!I473="","",pre_ge!I473)</f>
        <v/>
      </c>
      <c r="D474" s="69"/>
      <c r="E474" s="69"/>
      <c r="F474" s="69"/>
      <c r="G474" s="69"/>
      <c r="H474" s="69"/>
      <c r="I474" s="69"/>
      <c r="J474" s="69"/>
      <c r="K474" s="69"/>
      <c r="L474" s="69"/>
      <c r="M474" s="69"/>
      <c r="N474" s="15" t="str">
        <f t="shared" si="10"/>
        <v/>
      </c>
    </row>
    <row r="475" spans="2:14" ht="30" customHeight="1" x14ac:dyDescent="0.25">
      <c r="B475" s="30" t="str">
        <f>IF(pre_ge!B474="","",pre_ge!B474)</f>
        <v/>
      </c>
      <c r="C475" s="15" t="str">
        <f>IF(pre_ge!I474="","",pre_ge!I474)</f>
        <v/>
      </c>
      <c r="D475" s="69"/>
      <c r="E475" s="69"/>
      <c r="F475" s="69"/>
      <c r="G475" s="69"/>
      <c r="H475" s="69"/>
      <c r="I475" s="69"/>
      <c r="J475" s="69"/>
      <c r="K475" s="69"/>
      <c r="L475" s="69"/>
      <c r="M475" s="69"/>
      <c r="N475" s="15" t="str">
        <f t="shared" si="10"/>
        <v/>
      </c>
    </row>
    <row r="476" spans="2:14" ht="30" customHeight="1" x14ac:dyDescent="0.25">
      <c r="B476" s="30" t="str">
        <f>IF(pre_ge!B475="","",pre_ge!B475)</f>
        <v/>
      </c>
      <c r="C476" s="15" t="str">
        <f>IF(pre_ge!I475="","",pre_ge!I475)</f>
        <v/>
      </c>
      <c r="D476" s="69"/>
      <c r="E476" s="69"/>
      <c r="F476" s="69"/>
      <c r="G476" s="69"/>
      <c r="H476" s="69"/>
      <c r="I476" s="69"/>
      <c r="J476" s="69"/>
      <c r="K476" s="69"/>
      <c r="L476" s="69"/>
      <c r="M476" s="69"/>
      <c r="N476" s="15" t="str">
        <f t="shared" si="10"/>
        <v/>
      </c>
    </row>
    <row r="477" spans="2:14" ht="30" customHeight="1" x14ac:dyDescent="0.25">
      <c r="B477" s="30" t="str">
        <f>IF(pre_ge!B476="","",pre_ge!B476)</f>
        <v/>
      </c>
      <c r="C477" s="15" t="str">
        <f>IF(pre_ge!I476="","",pre_ge!I476)</f>
        <v/>
      </c>
      <c r="D477" s="69"/>
      <c r="E477" s="69"/>
      <c r="F477" s="69"/>
      <c r="G477" s="69"/>
      <c r="H477" s="69"/>
      <c r="I477" s="69"/>
      <c r="J477" s="69"/>
      <c r="K477" s="69"/>
      <c r="L477" s="69"/>
      <c r="M477" s="69"/>
      <c r="N477" s="15" t="str">
        <f t="shared" si="10"/>
        <v/>
      </c>
    </row>
    <row r="478" spans="2:14" ht="30" customHeight="1" x14ac:dyDescent="0.25">
      <c r="B478" s="30" t="str">
        <f>IF(pre_ge!B477="","",pre_ge!B477)</f>
        <v/>
      </c>
      <c r="C478" s="15" t="str">
        <f>IF(pre_ge!I477="","",pre_ge!I477)</f>
        <v/>
      </c>
      <c r="D478" s="69"/>
      <c r="E478" s="69"/>
      <c r="F478" s="69"/>
      <c r="G478" s="69"/>
      <c r="H478" s="69"/>
      <c r="I478" s="69"/>
      <c r="J478" s="69"/>
      <c r="K478" s="69"/>
      <c r="L478" s="69"/>
      <c r="M478" s="69"/>
      <c r="N478" s="15" t="str">
        <f t="shared" si="10"/>
        <v/>
      </c>
    </row>
    <row r="479" spans="2:14" ht="30" customHeight="1" x14ac:dyDescent="0.25">
      <c r="B479" s="30" t="str">
        <f>IF(pre_ge!B478="","",pre_ge!B478)</f>
        <v/>
      </c>
      <c r="C479" s="15" t="str">
        <f>IF(pre_ge!I478="","",pre_ge!I478)</f>
        <v/>
      </c>
      <c r="D479" s="69"/>
      <c r="E479" s="69"/>
      <c r="F479" s="69"/>
      <c r="G479" s="69"/>
      <c r="H479" s="69"/>
      <c r="I479" s="69"/>
      <c r="J479" s="69"/>
      <c r="K479" s="69"/>
      <c r="L479" s="69"/>
      <c r="M479" s="69"/>
      <c r="N479" s="15" t="str">
        <f t="shared" si="10"/>
        <v/>
      </c>
    </row>
    <row r="480" spans="2:14" ht="30" customHeight="1" x14ac:dyDescent="0.25">
      <c r="B480" s="30" t="str">
        <f>IF(pre_ge!B479="","",pre_ge!B479)</f>
        <v/>
      </c>
      <c r="C480" s="15" t="str">
        <f>IF(pre_ge!I479="","",pre_ge!I479)</f>
        <v/>
      </c>
      <c r="D480" s="69"/>
      <c r="E480" s="69"/>
      <c r="F480" s="69"/>
      <c r="G480" s="69"/>
      <c r="H480" s="69"/>
      <c r="I480" s="69"/>
      <c r="J480" s="69"/>
      <c r="K480" s="69"/>
      <c r="L480" s="69"/>
      <c r="M480" s="69"/>
      <c r="N480" s="15" t="str">
        <f t="shared" si="10"/>
        <v/>
      </c>
    </row>
    <row r="481" spans="2:14" ht="30" customHeight="1" x14ac:dyDescent="0.25">
      <c r="B481" s="30" t="str">
        <f>IF(pre_ge!B480="","",pre_ge!B480)</f>
        <v/>
      </c>
      <c r="C481" s="15" t="str">
        <f>IF(pre_ge!I480="","",pre_ge!I480)</f>
        <v/>
      </c>
      <c r="D481" s="69"/>
      <c r="E481" s="69"/>
      <c r="F481" s="69"/>
      <c r="G481" s="69"/>
      <c r="H481" s="69"/>
      <c r="I481" s="69"/>
      <c r="J481" s="69"/>
      <c r="K481" s="69"/>
      <c r="L481" s="69"/>
      <c r="M481" s="69"/>
      <c r="N481" s="15" t="str">
        <f t="shared" si="10"/>
        <v/>
      </c>
    </row>
    <row r="482" spans="2:14" ht="30" customHeight="1" x14ac:dyDescent="0.25">
      <c r="B482" s="30" t="str">
        <f>IF(pre_ge!B481="","",pre_ge!B481)</f>
        <v/>
      </c>
      <c r="C482" s="15" t="str">
        <f>IF(pre_ge!I481="","",pre_ge!I481)</f>
        <v/>
      </c>
      <c r="D482" s="69"/>
      <c r="E482" s="69"/>
      <c r="F482" s="69"/>
      <c r="G482" s="69"/>
      <c r="H482" s="69"/>
      <c r="I482" s="69"/>
      <c r="J482" s="69"/>
      <c r="K482" s="69"/>
      <c r="L482" s="69"/>
      <c r="M482" s="69"/>
      <c r="N482" s="15" t="str">
        <f t="shared" si="10"/>
        <v/>
      </c>
    </row>
    <row r="483" spans="2:14" ht="30" customHeight="1" x14ac:dyDescent="0.25">
      <c r="B483" s="30" t="str">
        <f>IF(pre_ge!B482="","",pre_ge!B482)</f>
        <v/>
      </c>
      <c r="C483" s="15" t="str">
        <f>IF(pre_ge!I482="","",pre_ge!I482)</f>
        <v/>
      </c>
      <c r="D483" s="69"/>
      <c r="E483" s="69"/>
      <c r="F483" s="69"/>
      <c r="G483" s="69"/>
      <c r="H483" s="69"/>
      <c r="I483" s="69"/>
      <c r="J483" s="69"/>
      <c r="K483" s="69"/>
      <c r="L483" s="69"/>
      <c r="M483" s="69"/>
      <c r="N483" s="15" t="str">
        <f t="shared" si="10"/>
        <v/>
      </c>
    </row>
    <row r="484" spans="2:14" ht="30" customHeight="1" x14ac:dyDescent="0.25">
      <c r="B484" s="30" t="str">
        <f>IF(pre_ge!B483="","",pre_ge!B483)</f>
        <v/>
      </c>
      <c r="C484" s="15" t="str">
        <f>IF(pre_ge!I483="","",pre_ge!I483)</f>
        <v/>
      </c>
      <c r="D484" s="69"/>
      <c r="E484" s="69"/>
      <c r="F484" s="69"/>
      <c r="G484" s="69"/>
      <c r="H484" s="69"/>
      <c r="I484" s="69"/>
      <c r="J484" s="69"/>
      <c r="K484" s="69"/>
      <c r="L484" s="69"/>
      <c r="M484" s="69"/>
      <c r="N484" s="15" t="str">
        <f t="shared" si="10"/>
        <v/>
      </c>
    </row>
    <row r="485" spans="2:14" ht="30" customHeight="1" x14ac:dyDescent="0.25">
      <c r="B485" s="30" t="str">
        <f>IF(pre_ge!B484="","",pre_ge!B484)</f>
        <v/>
      </c>
      <c r="C485" s="15" t="str">
        <f>IF(pre_ge!I484="","",pre_ge!I484)</f>
        <v/>
      </c>
      <c r="D485" s="69"/>
      <c r="E485" s="69"/>
      <c r="F485" s="69"/>
      <c r="G485" s="69"/>
      <c r="H485" s="69"/>
      <c r="I485" s="69"/>
      <c r="J485" s="69"/>
      <c r="K485" s="69"/>
      <c r="L485" s="69"/>
      <c r="M485" s="69"/>
      <c r="N485" s="15" t="str">
        <f t="shared" si="10"/>
        <v/>
      </c>
    </row>
    <row r="486" spans="2:14" ht="30" customHeight="1" x14ac:dyDescent="0.25">
      <c r="B486" s="30" t="str">
        <f>IF(pre_ge!B485="","",pre_ge!B485)</f>
        <v/>
      </c>
      <c r="C486" s="15" t="str">
        <f>IF(pre_ge!I485="","",pre_ge!I485)</f>
        <v/>
      </c>
      <c r="D486" s="69"/>
      <c r="E486" s="69"/>
      <c r="F486" s="69"/>
      <c r="G486" s="69"/>
      <c r="H486" s="69"/>
      <c r="I486" s="69"/>
      <c r="J486" s="69"/>
      <c r="K486" s="69"/>
      <c r="L486" s="69"/>
      <c r="M486" s="69"/>
      <c r="N486" s="15" t="str">
        <f t="shared" si="10"/>
        <v/>
      </c>
    </row>
    <row r="487" spans="2:14" ht="30" customHeight="1" x14ac:dyDescent="0.25">
      <c r="B487" s="30" t="str">
        <f>IF(pre_ge!B486="","",pre_ge!B486)</f>
        <v/>
      </c>
      <c r="C487" s="15" t="str">
        <f>IF(pre_ge!I486="","",pre_ge!I486)</f>
        <v/>
      </c>
      <c r="D487" s="69"/>
      <c r="E487" s="69"/>
      <c r="F487" s="69"/>
      <c r="G487" s="69"/>
      <c r="H487" s="69"/>
      <c r="I487" s="69"/>
      <c r="J487" s="69"/>
      <c r="K487" s="69"/>
      <c r="L487" s="69"/>
      <c r="M487" s="69"/>
      <c r="N487" s="15" t="str">
        <f t="shared" si="10"/>
        <v/>
      </c>
    </row>
    <row r="488" spans="2:14" ht="30" customHeight="1" x14ac:dyDescent="0.25">
      <c r="B488" s="30" t="str">
        <f>IF(pre_ge!B487="","",pre_ge!B487)</f>
        <v/>
      </c>
      <c r="C488" s="15" t="str">
        <f>IF(pre_ge!I487="","",pre_ge!I487)</f>
        <v/>
      </c>
      <c r="D488" s="69"/>
      <c r="E488" s="69"/>
      <c r="F488" s="69"/>
      <c r="G488" s="69"/>
      <c r="H488" s="69"/>
      <c r="I488" s="69"/>
      <c r="J488" s="69"/>
      <c r="K488" s="69"/>
      <c r="L488" s="69"/>
      <c r="M488" s="69"/>
      <c r="N488" s="15" t="str">
        <f t="shared" si="10"/>
        <v/>
      </c>
    </row>
    <row r="489" spans="2:14" ht="30" customHeight="1" x14ac:dyDescent="0.25">
      <c r="B489" s="30" t="str">
        <f>IF(pre_ge!B488="","",pre_ge!B488)</f>
        <v/>
      </c>
      <c r="C489" s="15" t="str">
        <f>IF(pre_ge!I488="","",pre_ge!I488)</f>
        <v/>
      </c>
      <c r="D489" s="69"/>
      <c r="E489" s="69"/>
      <c r="F489" s="69"/>
      <c r="G489" s="69"/>
      <c r="H489" s="69"/>
      <c r="I489" s="69"/>
      <c r="J489" s="69"/>
      <c r="K489" s="69"/>
      <c r="L489" s="69"/>
      <c r="M489" s="69"/>
      <c r="N489" s="15" t="str">
        <f t="shared" si="10"/>
        <v/>
      </c>
    </row>
    <row r="490" spans="2:14" ht="30" customHeight="1" x14ac:dyDescent="0.25">
      <c r="B490" s="30" t="str">
        <f>IF(pre_ge!B489="","",pre_ge!B489)</f>
        <v/>
      </c>
      <c r="C490" s="15" t="str">
        <f>IF(pre_ge!I489="","",pre_ge!I489)</f>
        <v/>
      </c>
      <c r="D490" s="69"/>
      <c r="E490" s="69"/>
      <c r="F490" s="69"/>
      <c r="G490" s="69"/>
      <c r="H490" s="69"/>
      <c r="I490" s="69"/>
      <c r="J490" s="69"/>
      <c r="K490" s="69"/>
      <c r="L490" s="69"/>
      <c r="M490" s="69"/>
      <c r="N490" s="15" t="str">
        <f t="shared" si="10"/>
        <v/>
      </c>
    </row>
    <row r="491" spans="2:14" ht="30" customHeight="1" x14ac:dyDescent="0.25">
      <c r="B491" s="30" t="str">
        <f>IF(pre_ge!B490="","",pre_ge!B490)</f>
        <v/>
      </c>
      <c r="C491" s="15" t="str">
        <f>IF(pre_ge!I490="","",pre_ge!I490)</f>
        <v/>
      </c>
      <c r="D491" s="69"/>
      <c r="E491" s="69"/>
      <c r="F491" s="69"/>
      <c r="G491" s="69"/>
      <c r="H491" s="69"/>
      <c r="I491" s="69"/>
      <c r="J491" s="69"/>
      <c r="K491" s="69"/>
      <c r="L491" s="69"/>
      <c r="M491" s="69"/>
      <c r="N491" s="15" t="str">
        <f t="shared" si="10"/>
        <v/>
      </c>
    </row>
    <row r="492" spans="2:14" ht="30" customHeight="1" x14ac:dyDescent="0.25">
      <c r="B492" s="30" t="str">
        <f>IF(pre_ge!B491="","",pre_ge!B491)</f>
        <v/>
      </c>
      <c r="C492" s="15" t="str">
        <f>IF(pre_ge!I491="","",pre_ge!I491)</f>
        <v/>
      </c>
      <c r="D492" s="69"/>
      <c r="E492" s="69"/>
      <c r="F492" s="69"/>
      <c r="G492" s="69"/>
      <c r="H492" s="69"/>
      <c r="I492" s="69"/>
      <c r="J492" s="69"/>
      <c r="K492" s="69"/>
      <c r="L492" s="69"/>
      <c r="M492" s="69"/>
      <c r="N492" s="15" t="str">
        <f t="shared" si="10"/>
        <v/>
      </c>
    </row>
    <row r="493" spans="2:14" ht="30" customHeight="1" x14ac:dyDescent="0.25">
      <c r="B493" s="30" t="str">
        <f>IF(pre_ge!B492="","",pre_ge!B492)</f>
        <v/>
      </c>
      <c r="C493" s="15" t="str">
        <f>IF(pre_ge!I492="","",pre_ge!I492)</f>
        <v/>
      </c>
      <c r="D493" s="69"/>
      <c r="E493" s="69"/>
      <c r="F493" s="69"/>
      <c r="G493" s="69"/>
      <c r="H493" s="69"/>
      <c r="I493" s="69"/>
      <c r="J493" s="69"/>
      <c r="K493" s="69"/>
      <c r="L493" s="69"/>
      <c r="M493" s="69"/>
      <c r="N493" s="15" t="str">
        <f t="shared" si="10"/>
        <v/>
      </c>
    </row>
    <row r="494" spans="2:14" ht="30" customHeight="1" x14ac:dyDescent="0.25">
      <c r="B494" s="30" t="str">
        <f>IF(pre_ge!B493="","",pre_ge!B493)</f>
        <v/>
      </c>
      <c r="C494" s="15" t="str">
        <f>IF(pre_ge!I493="","",pre_ge!I493)</f>
        <v/>
      </c>
      <c r="D494" s="69"/>
      <c r="E494" s="69"/>
      <c r="F494" s="69"/>
      <c r="G494" s="69"/>
      <c r="H494" s="69"/>
      <c r="I494" s="69"/>
      <c r="J494" s="69"/>
      <c r="K494" s="69"/>
      <c r="L494" s="69"/>
      <c r="M494" s="69"/>
      <c r="N494" s="15" t="str">
        <f t="shared" si="10"/>
        <v/>
      </c>
    </row>
    <row r="495" spans="2:14" ht="30" customHeight="1" x14ac:dyDescent="0.25">
      <c r="B495" s="30" t="str">
        <f>IF(pre_ge!B494="","",pre_ge!B494)</f>
        <v/>
      </c>
      <c r="C495" s="15" t="str">
        <f>IF(pre_ge!I494="","",pre_ge!I494)</f>
        <v/>
      </c>
      <c r="D495" s="69"/>
      <c r="E495" s="69"/>
      <c r="F495" s="69"/>
      <c r="G495" s="69"/>
      <c r="H495" s="69"/>
      <c r="I495" s="69"/>
      <c r="J495" s="69"/>
      <c r="K495" s="69"/>
      <c r="L495" s="69"/>
      <c r="M495" s="69"/>
      <c r="N495" s="15" t="str">
        <f t="shared" si="10"/>
        <v/>
      </c>
    </row>
    <row r="496" spans="2:14" ht="30" customHeight="1" x14ac:dyDescent="0.25">
      <c r="B496" s="30" t="str">
        <f>IF(pre_ge!B495="","",pre_ge!B495)</f>
        <v/>
      </c>
      <c r="C496" s="15" t="str">
        <f>IF(pre_ge!I495="","",pre_ge!I495)</f>
        <v/>
      </c>
      <c r="D496" s="69"/>
      <c r="E496" s="69"/>
      <c r="F496" s="69"/>
      <c r="G496" s="69"/>
      <c r="H496" s="69"/>
      <c r="I496" s="69"/>
      <c r="J496" s="69"/>
      <c r="K496" s="69"/>
      <c r="L496" s="69"/>
      <c r="M496" s="69"/>
      <c r="N496" s="15" t="str">
        <f t="shared" si="10"/>
        <v/>
      </c>
    </row>
    <row r="497" spans="2:14" ht="30" customHeight="1" x14ac:dyDescent="0.25">
      <c r="B497" s="30" t="str">
        <f>IF(pre_ge!B496="","",pre_ge!B496)</f>
        <v/>
      </c>
      <c r="C497" s="15" t="str">
        <f>IF(pre_ge!I496="","",pre_ge!I496)</f>
        <v/>
      </c>
      <c r="D497" s="69"/>
      <c r="E497" s="69"/>
      <c r="F497" s="69"/>
      <c r="G497" s="69"/>
      <c r="H497" s="69"/>
      <c r="I497" s="69"/>
      <c r="J497" s="69"/>
      <c r="K497" s="69"/>
      <c r="L497" s="69"/>
      <c r="M497" s="69"/>
      <c r="N497" s="15" t="str">
        <f t="shared" si="10"/>
        <v/>
      </c>
    </row>
    <row r="498" spans="2:14" ht="30" customHeight="1" x14ac:dyDescent="0.25">
      <c r="B498" s="30" t="str">
        <f>IF(pre_ge!B497="","",pre_ge!B497)</f>
        <v/>
      </c>
      <c r="C498" s="15" t="str">
        <f>IF(pre_ge!I497="","",pre_ge!I497)</f>
        <v/>
      </c>
      <c r="D498" s="69"/>
      <c r="E498" s="69"/>
      <c r="F498" s="69"/>
      <c r="G498" s="69"/>
      <c r="H498" s="69"/>
      <c r="I498" s="69"/>
      <c r="J498" s="69"/>
      <c r="K498" s="69"/>
      <c r="L498" s="69"/>
      <c r="M498" s="69"/>
      <c r="N498" s="15" t="str">
        <f t="shared" si="10"/>
        <v/>
      </c>
    </row>
    <row r="499" spans="2:14" ht="30" customHeight="1" x14ac:dyDescent="0.25">
      <c r="B499" s="30" t="str">
        <f>IF(pre_ge!B498="","",pre_ge!B498)</f>
        <v/>
      </c>
      <c r="C499" s="15" t="str">
        <f>IF(pre_ge!I498="","",pre_ge!I498)</f>
        <v/>
      </c>
      <c r="D499" s="69"/>
      <c r="E499" s="69"/>
      <c r="F499" s="69"/>
      <c r="G499" s="69"/>
      <c r="H499" s="69"/>
      <c r="I499" s="69"/>
      <c r="J499" s="69"/>
      <c r="K499" s="69"/>
      <c r="L499" s="69"/>
      <c r="M499" s="69"/>
      <c r="N499" s="15" t="str">
        <f t="shared" si="10"/>
        <v/>
      </c>
    </row>
    <row r="500" spans="2:14" ht="30" customHeight="1" x14ac:dyDescent="0.25">
      <c r="B500" s="30" t="str">
        <f>IF(pre_ge!B499="","",pre_ge!B499)</f>
        <v/>
      </c>
      <c r="C500" s="15" t="str">
        <f>IF(pre_ge!I499="","",pre_ge!I499)</f>
        <v/>
      </c>
      <c r="D500" s="69"/>
      <c r="E500" s="69"/>
      <c r="F500" s="69"/>
      <c r="G500" s="69"/>
      <c r="H500" s="69"/>
      <c r="I500" s="69"/>
      <c r="J500" s="69"/>
      <c r="K500" s="69"/>
      <c r="L500" s="69"/>
      <c r="M500" s="69"/>
      <c r="N500" s="15" t="str">
        <f t="shared" si="10"/>
        <v/>
      </c>
    </row>
    <row r="501" spans="2:14" ht="30" customHeight="1" x14ac:dyDescent="0.25">
      <c r="B501" s="30" t="str">
        <f>IF(pre_ge!B500="","",pre_ge!B500)</f>
        <v/>
      </c>
      <c r="C501" s="15" t="str">
        <f>IF(pre_ge!I500="","",pre_ge!I500)</f>
        <v/>
      </c>
      <c r="D501" s="69"/>
      <c r="E501" s="69"/>
      <c r="F501" s="69"/>
      <c r="G501" s="69"/>
      <c r="H501" s="69"/>
      <c r="I501" s="69"/>
      <c r="J501" s="69"/>
      <c r="K501" s="69"/>
      <c r="L501" s="69"/>
      <c r="M501" s="69"/>
      <c r="N501" s="15" t="str">
        <f t="shared" si="10"/>
        <v/>
      </c>
    </row>
    <row r="502" spans="2:14" ht="30" customHeight="1" x14ac:dyDescent="0.25">
      <c r="B502" s="30" t="str">
        <f>IF(pre_ge!B501="","",pre_ge!B501)</f>
        <v/>
      </c>
      <c r="C502" s="15" t="str">
        <f>IF(pre_ge!I501="","",pre_ge!I501)</f>
        <v/>
      </c>
      <c r="D502" s="69"/>
      <c r="E502" s="69"/>
      <c r="F502" s="69"/>
      <c r="G502" s="69"/>
      <c r="H502" s="69"/>
      <c r="I502" s="69"/>
      <c r="J502" s="69"/>
      <c r="K502" s="69"/>
      <c r="L502" s="69"/>
      <c r="M502" s="69"/>
      <c r="N502" s="15" t="str">
        <f t="shared" si="10"/>
        <v/>
      </c>
    </row>
    <row r="503" spans="2:14" ht="30" customHeight="1" x14ac:dyDescent="0.25">
      <c r="B503" s="30" t="str">
        <f>IF(pre_ge!B502="","",pre_ge!B502)</f>
        <v/>
      </c>
      <c r="C503" s="15" t="str">
        <f>IF(pre_ge!I502="","",pre_ge!I502)</f>
        <v/>
      </c>
      <c r="D503" s="69"/>
      <c r="E503" s="69"/>
      <c r="F503" s="69"/>
      <c r="G503" s="69"/>
      <c r="H503" s="69"/>
      <c r="I503" s="69"/>
      <c r="J503" s="69"/>
      <c r="K503" s="69"/>
      <c r="L503" s="69"/>
      <c r="M503" s="69"/>
      <c r="N503" s="15" t="str">
        <f t="shared" si="10"/>
        <v/>
      </c>
    </row>
    <row r="504" spans="2:14" ht="30" customHeight="1" x14ac:dyDescent="0.25">
      <c r="B504" s="30" t="str">
        <f>IF(pre_ge!B503="","",pre_ge!B503)</f>
        <v/>
      </c>
      <c r="C504" s="15" t="str">
        <f>IF(pre_ge!I503="","",pre_ge!I503)</f>
        <v/>
      </c>
      <c r="D504" s="69"/>
      <c r="E504" s="69"/>
      <c r="F504" s="69"/>
      <c r="G504" s="69"/>
      <c r="H504" s="69"/>
      <c r="I504" s="69"/>
      <c r="J504" s="69"/>
      <c r="K504" s="69"/>
      <c r="L504" s="69"/>
      <c r="M504" s="69"/>
      <c r="N504" s="15" t="str">
        <f t="shared" si="10"/>
        <v/>
      </c>
    </row>
    <row r="505" spans="2:14" ht="30" customHeight="1" x14ac:dyDescent="0.25">
      <c r="B505" s="30" t="str">
        <f>IF(pre_ge!B504="","",pre_ge!B504)</f>
        <v/>
      </c>
      <c r="C505" s="15" t="str">
        <f>IF(pre_ge!I504="","",pre_ge!I504)</f>
        <v/>
      </c>
      <c r="D505" s="69"/>
      <c r="E505" s="69"/>
      <c r="F505" s="69"/>
      <c r="G505" s="69"/>
      <c r="H505" s="69"/>
      <c r="I505" s="69"/>
      <c r="J505" s="69"/>
      <c r="K505" s="69"/>
      <c r="L505" s="69"/>
      <c r="M505" s="69"/>
      <c r="N505" s="15" t="str">
        <f t="shared" si="10"/>
        <v/>
      </c>
    </row>
    <row r="506" spans="2:14" ht="30" customHeight="1" x14ac:dyDescent="0.25">
      <c r="B506" s="30" t="str">
        <f>IF(pre_ge!B505="","",pre_ge!B505)</f>
        <v/>
      </c>
      <c r="C506" s="15" t="str">
        <f>IF(pre_ge!I505="","",pre_ge!I505)</f>
        <v/>
      </c>
      <c r="D506" s="69"/>
      <c r="E506" s="69"/>
      <c r="F506" s="69"/>
      <c r="G506" s="69"/>
      <c r="H506" s="69"/>
      <c r="I506" s="69"/>
      <c r="J506" s="69"/>
      <c r="K506" s="69"/>
      <c r="L506" s="69"/>
      <c r="M506" s="69"/>
      <c r="N506" s="15" t="str">
        <f t="shared" si="10"/>
        <v/>
      </c>
    </row>
    <row r="507" spans="2:14" ht="30" customHeight="1" x14ac:dyDescent="0.25">
      <c r="B507" s="30" t="str">
        <f>IF(pre_ge!B506="","",pre_ge!B506)</f>
        <v/>
      </c>
      <c r="C507" s="15" t="str">
        <f>IF(pre_ge!I506="","",pre_ge!I506)</f>
        <v/>
      </c>
      <c r="D507" s="69"/>
      <c r="E507" s="69"/>
      <c r="F507" s="69"/>
      <c r="G507" s="69"/>
      <c r="H507" s="69"/>
      <c r="I507" s="69"/>
      <c r="J507" s="69"/>
      <c r="K507" s="69"/>
      <c r="L507" s="69"/>
      <c r="M507" s="69"/>
      <c r="N507" s="15" t="str">
        <f t="shared" si="10"/>
        <v/>
      </c>
    </row>
    <row r="508" spans="2:14" x14ac:dyDescent="0.25">
      <c r="B508" s="17" t="s">
        <v>122</v>
      </c>
      <c r="C508" s="17" t="s">
        <v>122</v>
      </c>
      <c r="D508" s="1">
        <v>1E-3</v>
      </c>
      <c r="E508" s="1">
        <v>9.990000000000001E-4</v>
      </c>
      <c r="F508" s="1">
        <v>9.9799999999999997E-4</v>
      </c>
      <c r="G508" s="1">
        <v>9.9700000000000006E-4</v>
      </c>
      <c r="H508" s="1">
        <v>9.9599999999999992E-4</v>
      </c>
      <c r="I508" s="1">
        <v>9.9500000000000001E-4</v>
      </c>
      <c r="J508" s="1">
        <v>9.9400000000000096E-4</v>
      </c>
      <c r="K508" s="1">
        <v>9.9300000000000104E-4</v>
      </c>
      <c r="L508" s="1">
        <v>9.9200000000000091E-4</v>
      </c>
      <c r="M508" s="1">
        <v>9.9100000000000099E-4</v>
      </c>
      <c r="N508" s="17" t="s">
        <v>122</v>
      </c>
    </row>
  </sheetData>
  <sheetProtection password="9004" sheet="1" objects="1" scenarios="1"/>
  <conditionalFormatting sqref="D8:M507">
    <cfRule type="expression" dxfId="5" priority="1">
      <formula>D8=""</formula>
    </cfRule>
    <cfRule type="expression" dxfId="4" priority="2">
      <formula>$B8=""</formula>
    </cfRule>
    <cfRule type="expression" dxfId="3" priority="3">
      <formula>$C8&gt;D8</formula>
    </cfRule>
    <cfRule type="expression" dxfId="2" priority="4">
      <formula>$C8&lt;D8</formula>
    </cfRule>
  </conditionalFormatting>
  <printOptions horizontalCentered="1"/>
  <pageMargins left="0.23622047244094491" right="0.23622047244094491" top="0.74803149606299213" bottom="0.74803149606299213" header="0.31496062992125984" footer="0.31496062992125984"/>
  <pageSetup paperSize="9" scale="81" orientation="portrait" r:id="rId1"/>
  <headerFooter>
    <oddHeader>&amp;CFORMAÇÃO DE PREÇO PARA PRODUTO
Formação De Preço Por Custo</oddHeader>
    <oddFooter>&amp;LImpresso em &amp;D as &amp;T&amp;RPágina &amp;P de &amp;N páginas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07"/>
  <sheetViews>
    <sheetView showGridLines="0" zoomScaleNormal="100" zoomScaleSheetLayoutView="80" workbookViewId="0"/>
  </sheetViews>
  <sheetFormatPr defaultRowHeight="15" x14ac:dyDescent="0.25"/>
  <cols>
    <col min="1" max="1" width="2.7109375" style="1" customWidth="1"/>
    <col min="2" max="2" width="28.7109375" style="1" customWidth="1"/>
    <col min="3" max="5" width="19.28515625" style="1" customWidth="1"/>
    <col min="6" max="6" width="21" style="1" customWidth="1"/>
    <col min="7" max="8" width="19.28515625" style="1" customWidth="1"/>
    <col min="9" max="10" width="15.42578125" style="1" hidden="1" customWidth="1"/>
    <col min="11" max="11" width="15.42578125" style="1" customWidth="1"/>
    <col min="12" max="16384" width="9.140625" style="1"/>
  </cols>
  <sheetData>
    <row r="1" spans="2:10" s="5" customFormat="1" ht="30" customHeight="1" x14ac:dyDescent="0.25"/>
    <row r="2" spans="2:10" s="6" customFormat="1" ht="24.95" customHeight="1" x14ac:dyDescent="0.25"/>
    <row r="4" spans="2:10" ht="21" x14ac:dyDescent="0.35">
      <c r="B4" s="4" t="s">
        <v>169</v>
      </c>
    </row>
    <row r="6" spans="2:10" ht="30" customHeight="1" x14ac:dyDescent="0.25">
      <c r="B6" s="71" t="s">
        <v>117</v>
      </c>
      <c r="C6" s="71" t="s">
        <v>153</v>
      </c>
      <c r="D6" s="71" t="s">
        <v>167</v>
      </c>
      <c r="E6" s="71" t="s">
        <v>133</v>
      </c>
      <c r="F6" s="71" t="s">
        <v>168</v>
      </c>
      <c r="G6" s="71" t="s">
        <v>164</v>
      </c>
      <c r="H6" s="71" t="s">
        <v>165</v>
      </c>
      <c r="I6" s="34" t="s">
        <v>166</v>
      </c>
      <c r="J6" s="34" t="s">
        <v>152</v>
      </c>
    </row>
    <row r="7" spans="2:10" ht="30" customHeight="1" x14ac:dyDescent="0.25">
      <c r="B7" s="30" t="str">
        <f>IF(pre_ge!B7="","",pre_ge!B7)</f>
        <v>Pizza de Mussarela</v>
      </c>
      <c r="C7" s="15">
        <f>IF($B7="","",IFERROR(VLOOKUP($B7,pre_ge!$B$7:$L$506,8,FALSE),""))</f>
        <v>21.5607259925</v>
      </c>
      <c r="D7" s="15">
        <f>IF($B7="","",IFERROR(VLOOKUP($B7,pre_ge!$B$7:$L$506,4,FALSE),""))</f>
        <v>13.087983333333334</v>
      </c>
      <c r="E7" s="15">
        <f>IF($B7="","",IFERROR(VLOOKUP($B7,pre_ge!$B$7:$L$506,9,FALSE),""))</f>
        <v>12.313425833333334</v>
      </c>
      <c r="F7" s="36">
        <f>IFERROR(ROUND((peq_ge!$F$10*J7)/E7,0),"")</f>
        <v>52</v>
      </c>
      <c r="G7" s="112">
        <v>52</v>
      </c>
      <c r="H7" s="111" t="str">
        <f>IF(B7="","",IF(F7&gt;G7,"Não","Sim"))</f>
        <v>Sim</v>
      </c>
      <c r="I7" s="2">
        <f>IF(B7="","",E7*G7)</f>
        <v>640.29814333333331</v>
      </c>
      <c r="J7" s="2">
        <f>IFERROR(VLOOKUP($B7,cad_pro!$C$9:$E$508,2,FALSE)/SUMIF(cad_pro!$D$9:$D$508,"&gt;"&amp;0),"")</f>
        <v>6.6666666666666666E-2</v>
      </c>
    </row>
    <row r="8" spans="2:10" ht="30" customHeight="1" x14ac:dyDescent="0.25">
      <c r="B8" s="30" t="str">
        <f>IF(pre_ge!B8="","",pre_ge!B8)</f>
        <v>Pizza de Calabresa</v>
      </c>
      <c r="C8" s="15">
        <f>IF($B8="","",IFERROR(VLOOKUP($B8,pre_ge!$B$7:$L$506,8,FALSE),""))</f>
        <v>21.996288111000002</v>
      </c>
      <c r="D8" s="15">
        <f>IF($B8="","",IFERROR(VLOOKUP($B8,pre_ge!$B$7:$L$506,4,FALSE),""))</f>
        <v>13.258683333333334</v>
      </c>
      <c r="E8" s="15">
        <f>IF($B8="","",IFERROR(VLOOKUP($B8,pre_ge!$B$7:$L$506,9,FALSE),""))</f>
        <v>12.522827666666668</v>
      </c>
      <c r="F8" s="36">
        <f>IFERROR(ROUND((peq_ge!$F$10*J8)/E8,0),"")</f>
        <v>103</v>
      </c>
      <c r="G8" s="112">
        <v>87</v>
      </c>
      <c r="H8" s="111" t="str">
        <f t="shared" ref="H8:H71" si="0">IF(B8="","",IF(F8&gt;G8,"Não","Sim"))</f>
        <v>Não</v>
      </c>
      <c r="I8" s="2">
        <f t="shared" ref="I8:I11" si="1">IF(B8="","",E8*G8)</f>
        <v>1089.4860070000002</v>
      </c>
      <c r="J8" s="2">
        <f>IFERROR(VLOOKUP($B8,cad_pro!$C$9:$E$508,2,FALSE)/SUMIF(cad_pro!$D$9:$D$508,"&gt;"&amp;0),"")</f>
        <v>0.13333333333333333</v>
      </c>
    </row>
    <row r="9" spans="2:10" ht="30" customHeight="1" x14ac:dyDescent="0.25">
      <c r="B9" s="30" t="str">
        <f>IF(pre_ge!B9="","",pre_ge!B9)</f>
        <v>Pizza de Presunto</v>
      </c>
      <c r="C9" s="15">
        <f>IF($B9="","",IFERROR(VLOOKUP($B9,pre_ge!$B$7:$L$506,8,FALSE),""))</f>
        <v>23.2034663365</v>
      </c>
      <c r="D9" s="15">
        <f>IF($B9="","",IFERROR(VLOOKUP($B9,pre_ge!$B$7:$L$506,4,FALSE),""))</f>
        <v>13.529483333333333</v>
      </c>
      <c r="E9" s="15">
        <f>IF($B9="","",IFERROR(VLOOKUP($B9,pre_ge!$B$7:$L$506,9,FALSE),""))</f>
        <v>13.323869833333333</v>
      </c>
      <c r="F9" s="36">
        <f>IFERROR(ROUND((peq_ge!$F$10*J9)/E9,0),"")</f>
        <v>145</v>
      </c>
      <c r="G9" s="67">
        <v>145</v>
      </c>
      <c r="H9" s="111" t="str">
        <f t="shared" si="0"/>
        <v>Sim</v>
      </c>
      <c r="I9" s="2">
        <f t="shared" si="1"/>
        <v>1931.9611258333334</v>
      </c>
      <c r="J9" s="2">
        <f>IFERROR(VLOOKUP($B9,cad_pro!$C$9:$E$508,2,FALSE)/SUMIF(cad_pro!$D$9:$D$508,"&gt;"&amp;0),"")</f>
        <v>0.2</v>
      </c>
    </row>
    <row r="10" spans="2:10" ht="30" customHeight="1" x14ac:dyDescent="0.25">
      <c r="B10" s="30" t="str">
        <f>IF(pre_ge!B10="","",pre_ge!B10)</f>
        <v>Pizza Marguerita</v>
      </c>
      <c r="C10" s="15">
        <f>IF($B10="","",IFERROR(VLOOKUP($B10,pre_ge!$B$7:$L$506,8,FALSE),""))</f>
        <v>22.206566329499999</v>
      </c>
      <c r="D10" s="15">
        <f>IF($B10="","",IFERROR(VLOOKUP($B10,pre_ge!$B$7:$L$506,4,FALSE),""))</f>
        <v>13.127883333333333</v>
      </c>
      <c r="E10" s="15">
        <f>IF($B10="","",IFERROR(VLOOKUP($B10,pre_ge!$B$7:$L$506,9,FALSE),""))</f>
        <v>12.856496166666666</v>
      </c>
      <c r="F10" s="36">
        <f>IFERROR(ROUND((peq_ge!$F$10*J10)/E10,0),"")</f>
        <v>200</v>
      </c>
      <c r="G10" s="67">
        <v>250</v>
      </c>
      <c r="H10" s="111" t="str">
        <f t="shared" si="0"/>
        <v>Sim</v>
      </c>
      <c r="I10" s="2">
        <f t="shared" si="1"/>
        <v>3214.1240416666665</v>
      </c>
      <c r="J10" s="2">
        <f>IFERROR(VLOOKUP($B10,cad_pro!$C$9:$E$508,2,FALSE)/SUMIF(cad_pro!$D$9:$D$508,"&gt;"&amp;0),"")</f>
        <v>0.26666666666666666</v>
      </c>
    </row>
    <row r="11" spans="2:10" ht="30" customHeight="1" x14ac:dyDescent="0.25">
      <c r="B11" s="30" t="str">
        <f>IF(pre_ge!B11="","",pre_ge!B11)</f>
        <v>Pizza Portuguesa</v>
      </c>
      <c r="C11" s="15">
        <f>IF($B11="","",IFERROR(VLOOKUP($B11,pre_ge!$B$7:$L$506,8,FALSE),""))</f>
        <v>24.669389725000002</v>
      </c>
      <c r="D11" s="15">
        <f>IF($B11="","",IFERROR(VLOOKUP($B11,pre_ge!$B$7:$L$506,4,FALSE),""))</f>
        <v>14.451483333333336</v>
      </c>
      <c r="E11" s="15">
        <f>IF($B11="","",IFERROR(VLOOKUP($B11,pre_ge!$B$7:$L$506,9,FALSE),""))</f>
        <v>13.649575</v>
      </c>
      <c r="F11" s="36">
        <f>IFERROR(ROUND((peq_ge!$F$10*J11)/E11,0),"")</f>
        <v>235</v>
      </c>
      <c r="G11" s="67">
        <v>194</v>
      </c>
      <c r="H11" s="111" t="str">
        <f t="shared" si="0"/>
        <v>Não</v>
      </c>
      <c r="I11" s="2">
        <f t="shared" si="1"/>
        <v>2648.01755</v>
      </c>
      <c r="J11" s="2">
        <f>IFERROR(VLOOKUP($B11,cad_pro!$C$9:$E$508,2,FALSE)/SUMIF(cad_pro!$D$9:$D$508,"&gt;"&amp;0),"")</f>
        <v>0.33333333333333331</v>
      </c>
    </row>
    <row r="12" spans="2:10" ht="30" customHeight="1" x14ac:dyDescent="0.25">
      <c r="B12" s="30" t="str">
        <f>IF(pre_ge!B12="","",pre_ge!B12)</f>
        <v/>
      </c>
      <c r="C12" s="15" t="str">
        <f>IF($B12="","",IFERROR(VLOOKUP($B12,pre_ge!$B$7:$L$506,8,FALSE),""))</f>
        <v/>
      </c>
      <c r="D12" s="15" t="str">
        <f>IF($B12="","",IFERROR(VLOOKUP($B12,pre_ge!$B$7:$L$506,4,FALSE),""))</f>
        <v/>
      </c>
      <c r="E12" s="15" t="str">
        <f>IF($B12="","",IFERROR(VLOOKUP($B12,pre_ge!$B$7:$L$506,9,FALSE),""))</f>
        <v/>
      </c>
      <c r="F12" s="36" t="str">
        <f>IFERROR(ROUND((peq_ge!$F$10*J12)/E12,0),"")</f>
        <v/>
      </c>
      <c r="G12" s="67"/>
      <c r="H12" s="111" t="str">
        <f t="shared" si="0"/>
        <v/>
      </c>
      <c r="I12" s="2" t="str">
        <f t="shared" ref="I12:I75" si="2">IF(B12="","",E12*G12)</f>
        <v/>
      </c>
      <c r="J12" s="2" t="str">
        <f>IFERROR(VLOOKUP($B12,cad_pro!$C$9:$E$508,2,FALSE)/SUMIF(cad_pro!$D$9:$D$508,"&gt;"&amp;0),"")</f>
        <v/>
      </c>
    </row>
    <row r="13" spans="2:10" ht="30" customHeight="1" x14ac:dyDescent="0.25">
      <c r="B13" s="30" t="str">
        <f>IF(pre_ge!B13="","",pre_ge!B13)</f>
        <v/>
      </c>
      <c r="C13" s="15" t="str">
        <f>IF($B13="","",IFERROR(VLOOKUP($B13,pre_ge!$B$7:$L$506,8,FALSE),""))</f>
        <v/>
      </c>
      <c r="D13" s="15" t="str">
        <f>IF($B13="","",IFERROR(VLOOKUP($B13,pre_ge!$B$7:$L$506,4,FALSE),""))</f>
        <v/>
      </c>
      <c r="E13" s="15" t="str">
        <f>IF($B13="","",IFERROR(VLOOKUP($B13,pre_ge!$B$7:$L$506,9,FALSE),""))</f>
        <v/>
      </c>
      <c r="F13" s="36" t="str">
        <f>IFERROR(ROUND((peq_ge!$F$10*J13)/E13,0),"")</f>
        <v/>
      </c>
      <c r="G13" s="67"/>
      <c r="H13" s="111" t="str">
        <f t="shared" si="0"/>
        <v/>
      </c>
      <c r="I13" s="2" t="str">
        <f t="shared" si="2"/>
        <v/>
      </c>
      <c r="J13" s="2" t="str">
        <f>IFERROR(VLOOKUP($B13,cad_pro!$C$9:$E$508,2,FALSE)/SUMIF(cad_pro!$D$9:$D$508,"&gt;"&amp;0),"")</f>
        <v/>
      </c>
    </row>
    <row r="14" spans="2:10" ht="30" customHeight="1" x14ac:dyDescent="0.25">
      <c r="B14" s="30" t="str">
        <f>IF(pre_ge!B14="","",pre_ge!B14)</f>
        <v/>
      </c>
      <c r="C14" s="15" t="str">
        <f>IF($B14="","",IFERROR(VLOOKUP($B14,pre_ge!$B$7:$L$506,8,FALSE),""))</f>
        <v/>
      </c>
      <c r="D14" s="15" t="str">
        <f>IF($B14="","",IFERROR(VLOOKUP($B14,pre_ge!$B$7:$L$506,4,FALSE),""))</f>
        <v/>
      </c>
      <c r="E14" s="15" t="str">
        <f>IF($B14="","",IFERROR(VLOOKUP($B14,pre_ge!$B$7:$L$506,9,FALSE),""))</f>
        <v/>
      </c>
      <c r="F14" s="36" t="str">
        <f>IFERROR(ROUND((peq_ge!$F$10*J14)/E14,0),"")</f>
        <v/>
      </c>
      <c r="G14" s="67"/>
      <c r="H14" s="111" t="str">
        <f t="shared" si="0"/>
        <v/>
      </c>
      <c r="I14" s="2" t="str">
        <f t="shared" si="2"/>
        <v/>
      </c>
      <c r="J14" s="2" t="str">
        <f>IFERROR(VLOOKUP($B14,cad_pro!$C$9:$E$508,2,FALSE)/SUMIF(cad_pro!$D$9:$D$508,"&gt;"&amp;0),"")</f>
        <v/>
      </c>
    </row>
    <row r="15" spans="2:10" ht="30" customHeight="1" x14ac:dyDescent="0.25">
      <c r="B15" s="30" t="str">
        <f>IF(pre_ge!B15="","",pre_ge!B15)</f>
        <v/>
      </c>
      <c r="C15" s="15" t="str">
        <f>IF($B15="","",IFERROR(VLOOKUP($B15,pre_ge!$B$7:$L$506,8,FALSE),""))</f>
        <v/>
      </c>
      <c r="D15" s="15" t="str">
        <f>IF($B15="","",IFERROR(VLOOKUP($B15,pre_ge!$B$7:$L$506,4,FALSE),""))</f>
        <v/>
      </c>
      <c r="E15" s="15" t="str">
        <f>IF($B15="","",IFERROR(VLOOKUP($B15,pre_ge!$B$7:$L$506,9,FALSE),""))</f>
        <v/>
      </c>
      <c r="F15" s="36" t="str">
        <f>IFERROR(ROUND((peq_ge!$F$10*J15)/E15,0),"")</f>
        <v/>
      </c>
      <c r="G15" s="67"/>
      <c r="H15" s="111" t="str">
        <f t="shared" si="0"/>
        <v/>
      </c>
      <c r="I15" s="2" t="str">
        <f t="shared" si="2"/>
        <v/>
      </c>
      <c r="J15" s="2" t="str">
        <f>IFERROR(VLOOKUP($B15,cad_pro!$C$9:$E$508,2,FALSE)/SUMIF(cad_pro!$D$9:$D$508,"&gt;"&amp;0),"")</f>
        <v/>
      </c>
    </row>
    <row r="16" spans="2:10" ht="30" customHeight="1" x14ac:dyDescent="0.25">
      <c r="B16" s="30" t="str">
        <f>IF(pre_ge!B16="","",pre_ge!B16)</f>
        <v/>
      </c>
      <c r="C16" s="15" t="str">
        <f>IF($B16="","",IFERROR(VLOOKUP($B16,pre_ge!$B$7:$L$506,8,FALSE),""))</f>
        <v/>
      </c>
      <c r="D16" s="15" t="str">
        <f>IF($B16="","",IFERROR(VLOOKUP($B16,pre_ge!$B$7:$L$506,4,FALSE),""))</f>
        <v/>
      </c>
      <c r="E16" s="15" t="str">
        <f>IF($B16="","",IFERROR(VLOOKUP($B16,pre_ge!$B$7:$L$506,9,FALSE),""))</f>
        <v/>
      </c>
      <c r="F16" s="36" t="str">
        <f>IFERROR(ROUND((peq_ge!$F$10*J16)/E16,0),"")</f>
        <v/>
      </c>
      <c r="G16" s="67"/>
      <c r="H16" s="111" t="str">
        <f t="shared" si="0"/>
        <v/>
      </c>
      <c r="I16" s="2" t="str">
        <f t="shared" si="2"/>
        <v/>
      </c>
      <c r="J16" s="2" t="str">
        <f>IFERROR(VLOOKUP($B16,cad_pro!$C$9:$E$508,2,FALSE)/SUMIF(cad_pro!$D$9:$D$508,"&gt;"&amp;0),"")</f>
        <v/>
      </c>
    </row>
    <row r="17" spans="2:10" ht="30" customHeight="1" x14ac:dyDescent="0.25">
      <c r="B17" s="30" t="str">
        <f>IF(pre_ge!B17="","",pre_ge!B17)</f>
        <v/>
      </c>
      <c r="C17" s="15" t="str">
        <f>IF($B17="","",IFERROR(VLOOKUP($B17,pre_ge!$B$7:$L$506,8,FALSE),""))</f>
        <v/>
      </c>
      <c r="D17" s="15" t="str">
        <f>IF($B17="","",IFERROR(VLOOKUP($B17,pre_ge!$B$7:$L$506,4,FALSE),""))</f>
        <v/>
      </c>
      <c r="E17" s="15" t="str">
        <f>IF($B17="","",IFERROR(VLOOKUP($B17,pre_ge!$B$7:$L$506,9,FALSE),""))</f>
        <v/>
      </c>
      <c r="F17" s="36" t="str">
        <f>IFERROR(ROUND((peq_ge!$F$10*J17)/E17,0),"")</f>
        <v/>
      </c>
      <c r="G17" s="67"/>
      <c r="H17" s="111" t="str">
        <f t="shared" si="0"/>
        <v/>
      </c>
      <c r="I17" s="2" t="str">
        <f t="shared" si="2"/>
        <v/>
      </c>
      <c r="J17" s="2" t="str">
        <f>IFERROR(VLOOKUP($B17,cad_pro!$C$9:$E$508,2,FALSE)/SUMIF(cad_pro!$D$9:$D$508,"&gt;"&amp;0),"")</f>
        <v/>
      </c>
    </row>
    <row r="18" spans="2:10" ht="30" customHeight="1" x14ac:dyDescent="0.25">
      <c r="B18" s="30" t="str">
        <f>IF(pre_ge!B18="","",pre_ge!B18)</f>
        <v/>
      </c>
      <c r="C18" s="15" t="str">
        <f>IF($B18="","",IFERROR(VLOOKUP($B18,pre_ge!$B$7:$L$506,8,FALSE),""))</f>
        <v/>
      </c>
      <c r="D18" s="15" t="str">
        <f>IF($B18="","",IFERROR(VLOOKUP($B18,pre_ge!$B$7:$L$506,4,FALSE),""))</f>
        <v/>
      </c>
      <c r="E18" s="15" t="str">
        <f>IF($B18="","",IFERROR(VLOOKUP($B18,pre_ge!$B$7:$L$506,9,FALSE),""))</f>
        <v/>
      </c>
      <c r="F18" s="36" t="str">
        <f>IFERROR(ROUND((peq_ge!$F$10*J18)/E18,0),"")</f>
        <v/>
      </c>
      <c r="G18" s="67"/>
      <c r="H18" s="111" t="str">
        <f t="shared" si="0"/>
        <v/>
      </c>
      <c r="I18" s="2" t="str">
        <f t="shared" si="2"/>
        <v/>
      </c>
      <c r="J18" s="2" t="str">
        <f>IFERROR(VLOOKUP($B18,cad_pro!$C$9:$E$508,2,FALSE)/SUMIF(cad_pro!$D$9:$D$508,"&gt;"&amp;0),"")</f>
        <v/>
      </c>
    </row>
    <row r="19" spans="2:10" ht="30" customHeight="1" x14ac:dyDescent="0.25">
      <c r="B19" s="30" t="str">
        <f>IF(pre_ge!B19="","",pre_ge!B19)</f>
        <v/>
      </c>
      <c r="C19" s="15" t="str">
        <f>IF($B19="","",IFERROR(VLOOKUP($B19,pre_ge!$B$7:$L$506,8,FALSE),""))</f>
        <v/>
      </c>
      <c r="D19" s="15" t="str">
        <f>IF($B19="","",IFERROR(VLOOKUP($B19,pre_ge!$B$7:$L$506,4,FALSE),""))</f>
        <v/>
      </c>
      <c r="E19" s="15" t="str">
        <f>IF($B19="","",IFERROR(VLOOKUP($B19,pre_ge!$B$7:$L$506,9,FALSE),""))</f>
        <v/>
      </c>
      <c r="F19" s="36" t="str">
        <f>IFERROR(ROUND((peq_ge!$F$10*J19)/E19,0),"")</f>
        <v/>
      </c>
      <c r="G19" s="67"/>
      <c r="H19" s="111" t="str">
        <f t="shared" si="0"/>
        <v/>
      </c>
      <c r="I19" s="2" t="str">
        <f t="shared" si="2"/>
        <v/>
      </c>
      <c r="J19" s="2" t="str">
        <f>IFERROR(VLOOKUP($B19,cad_pro!$C$9:$E$508,2,FALSE)/SUMIF(cad_pro!$D$9:$D$508,"&gt;"&amp;0),"")</f>
        <v/>
      </c>
    </row>
    <row r="20" spans="2:10" ht="30" customHeight="1" x14ac:dyDescent="0.25">
      <c r="B20" s="30" t="str">
        <f>IF(pre_ge!B20="","",pre_ge!B20)</f>
        <v/>
      </c>
      <c r="C20" s="15" t="str">
        <f>IF($B20="","",IFERROR(VLOOKUP($B20,pre_ge!$B$7:$L$506,8,FALSE),""))</f>
        <v/>
      </c>
      <c r="D20" s="15" t="str">
        <f>IF($B20="","",IFERROR(VLOOKUP($B20,pre_ge!$B$7:$L$506,4,FALSE),""))</f>
        <v/>
      </c>
      <c r="E20" s="15" t="str">
        <f>IF($B20="","",IFERROR(VLOOKUP($B20,pre_ge!$B$7:$L$506,9,FALSE),""))</f>
        <v/>
      </c>
      <c r="F20" s="36" t="str">
        <f>IFERROR(ROUND((peq_ge!$F$10*J20)/E20,0),"")</f>
        <v/>
      </c>
      <c r="G20" s="67"/>
      <c r="H20" s="111" t="str">
        <f t="shared" si="0"/>
        <v/>
      </c>
      <c r="I20" s="2" t="str">
        <f t="shared" si="2"/>
        <v/>
      </c>
      <c r="J20" s="2" t="str">
        <f>IFERROR(VLOOKUP($B20,cad_pro!$C$9:$E$508,2,FALSE)/SUMIF(cad_pro!$D$9:$D$508,"&gt;"&amp;0),"")</f>
        <v/>
      </c>
    </row>
    <row r="21" spans="2:10" ht="30" customHeight="1" x14ac:dyDescent="0.25">
      <c r="B21" s="30" t="str">
        <f>IF(pre_ge!B21="","",pre_ge!B21)</f>
        <v/>
      </c>
      <c r="C21" s="15" t="str">
        <f>IF($B21="","",IFERROR(VLOOKUP($B21,pre_ge!$B$7:$L$506,8,FALSE),""))</f>
        <v/>
      </c>
      <c r="D21" s="15" t="str">
        <f>IF($B21="","",IFERROR(VLOOKUP($B21,pre_ge!$B$7:$L$506,4,FALSE),""))</f>
        <v/>
      </c>
      <c r="E21" s="15" t="str">
        <f>IF($B21="","",IFERROR(VLOOKUP($B21,pre_ge!$B$7:$L$506,9,FALSE),""))</f>
        <v/>
      </c>
      <c r="F21" s="36" t="str">
        <f>IFERROR(ROUND((peq_ge!$F$10*J21)/E21,0),"")</f>
        <v/>
      </c>
      <c r="G21" s="67"/>
      <c r="H21" s="111" t="str">
        <f t="shared" si="0"/>
        <v/>
      </c>
      <c r="I21" s="2" t="str">
        <f t="shared" si="2"/>
        <v/>
      </c>
      <c r="J21" s="2" t="str">
        <f>IFERROR(VLOOKUP($B21,cad_pro!$C$9:$E$508,2,FALSE)/SUMIF(cad_pro!$D$9:$D$508,"&gt;"&amp;0),"")</f>
        <v/>
      </c>
    </row>
    <row r="22" spans="2:10" ht="30" customHeight="1" x14ac:dyDescent="0.25">
      <c r="B22" s="30" t="str">
        <f>IF(pre_ge!B22="","",pre_ge!B22)</f>
        <v/>
      </c>
      <c r="C22" s="15" t="str">
        <f>IF($B22="","",IFERROR(VLOOKUP($B22,pre_ge!$B$7:$L$506,8,FALSE),""))</f>
        <v/>
      </c>
      <c r="D22" s="15" t="str">
        <f>IF($B22="","",IFERROR(VLOOKUP($B22,pre_ge!$B$7:$L$506,4,FALSE),""))</f>
        <v/>
      </c>
      <c r="E22" s="15" t="str">
        <f>IF($B22="","",IFERROR(VLOOKUP($B22,pre_ge!$B$7:$L$506,9,FALSE),""))</f>
        <v/>
      </c>
      <c r="F22" s="36" t="str">
        <f>IFERROR(ROUND((peq_ge!$F$10*J22)/E22,0),"")</f>
        <v/>
      </c>
      <c r="G22" s="67"/>
      <c r="H22" s="111" t="str">
        <f t="shared" si="0"/>
        <v/>
      </c>
      <c r="I22" s="2" t="str">
        <f t="shared" si="2"/>
        <v/>
      </c>
      <c r="J22" s="2" t="str">
        <f>IFERROR(VLOOKUP($B22,cad_pro!$C$9:$E$508,2,FALSE)/SUMIF(cad_pro!$D$9:$D$508,"&gt;"&amp;0),"")</f>
        <v/>
      </c>
    </row>
    <row r="23" spans="2:10" ht="30" customHeight="1" x14ac:dyDescent="0.25">
      <c r="B23" s="30" t="str">
        <f>IF(pre_ge!B23="","",pre_ge!B23)</f>
        <v/>
      </c>
      <c r="C23" s="15" t="str">
        <f>IF($B23="","",IFERROR(VLOOKUP($B23,pre_ge!$B$7:$L$506,8,FALSE),""))</f>
        <v/>
      </c>
      <c r="D23" s="15" t="str">
        <f>IF($B23="","",IFERROR(VLOOKUP($B23,pre_ge!$B$7:$L$506,4,FALSE),""))</f>
        <v/>
      </c>
      <c r="E23" s="15" t="str">
        <f>IF($B23="","",IFERROR(VLOOKUP($B23,pre_ge!$B$7:$L$506,9,FALSE),""))</f>
        <v/>
      </c>
      <c r="F23" s="36" t="str">
        <f>IFERROR(ROUND((peq_ge!$F$10*J23)/E23,0),"")</f>
        <v/>
      </c>
      <c r="G23" s="67"/>
      <c r="H23" s="111" t="str">
        <f t="shared" si="0"/>
        <v/>
      </c>
      <c r="I23" s="2" t="str">
        <f t="shared" si="2"/>
        <v/>
      </c>
      <c r="J23" s="2" t="str">
        <f>IFERROR(VLOOKUP($B23,cad_pro!$C$9:$E$508,2,FALSE)/SUMIF(cad_pro!$D$9:$D$508,"&gt;"&amp;0),"")</f>
        <v/>
      </c>
    </row>
    <row r="24" spans="2:10" ht="30" customHeight="1" x14ac:dyDescent="0.25">
      <c r="B24" s="30" t="str">
        <f>IF(pre_ge!B24="","",pre_ge!B24)</f>
        <v/>
      </c>
      <c r="C24" s="15" t="str">
        <f>IF($B24="","",IFERROR(VLOOKUP($B24,pre_ge!$B$7:$L$506,8,FALSE),""))</f>
        <v/>
      </c>
      <c r="D24" s="15" t="str">
        <f>IF($B24="","",IFERROR(VLOOKUP($B24,pre_ge!$B$7:$L$506,4,FALSE),""))</f>
        <v/>
      </c>
      <c r="E24" s="15" t="str">
        <f>IF($B24="","",IFERROR(VLOOKUP($B24,pre_ge!$B$7:$L$506,9,FALSE),""))</f>
        <v/>
      </c>
      <c r="F24" s="36" t="str">
        <f>IFERROR(ROUND((peq_ge!$F$10*J24)/E24,0),"")</f>
        <v/>
      </c>
      <c r="G24" s="67"/>
      <c r="H24" s="111" t="str">
        <f t="shared" si="0"/>
        <v/>
      </c>
      <c r="I24" s="2" t="str">
        <f t="shared" si="2"/>
        <v/>
      </c>
      <c r="J24" s="2" t="str">
        <f>IFERROR(VLOOKUP($B24,cad_pro!$C$9:$E$508,2,FALSE)/SUMIF(cad_pro!$D$9:$D$508,"&gt;"&amp;0),"")</f>
        <v/>
      </c>
    </row>
    <row r="25" spans="2:10" ht="30" customHeight="1" x14ac:dyDescent="0.25">
      <c r="B25" s="30" t="str">
        <f>IF(pre_ge!B25="","",pre_ge!B25)</f>
        <v/>
      </c>
      <c r="C25" s="15" t="str">
        <f>IF($B25="","",IFERROR(VLOOKUP($B25,pre_ge!$B$7:$L$506,8,FALSE),""))</f>
        <v/>
      </c>
      <c r="D25" s="15" t="str">
        <f>IF($B25="","",IFERROR(VLOOKUP($B25,pre_ge!$B$7:$L$506,4,FALSE),""))</f>
        <v/>
      </c>
      <c r="E25" s="15" t="str">
        <f>IF($B25="","",IFERROR(VLOOKUP($B25,pre_ge!$B$7:$L$506,9,FALSE),""))</f>
        <v/>
      </c>
      <c r="F25" s="36" t="str">
        <f>IFERROR(ROUND((peq_ge!$F$10*J25)/E25,0),"")</f>
        <v/>
      </c>
      <c r="G25" s="67"/>
      <c r="H25" s="111" t="str">
        <f t="shared" si="0"/>
        <v/>
      </c>
      <c r="I25" s="2" t="str">
        <f t="shared" si="2"/>
        <v/>
      </c>
      <c r="J25" s="2" t="str">
        <f>IFERROR(VLOOKUP($B25,cad_pro!$C$9:$E$508,2,FALSE)/SUMIF(cad_pro!$D$9:$D$508,"&gt;"&amp;0),"")</f>
        <v/>
      </c>
    </row>
    <row r="26" spans="2:10" ht="30" customHeight="1" x14ac:dyDescent="0.25">
      <c r="B26" s="30" t="str">
        <f>IF(pre_ge!B26="","",pre_ge!B26)</f>
        <v/>
      </c>
      <c r="C26" s="15" t="str">
        <f>IF($B26="","",IFERROR(VLOOKUP($B26,pre_ge!$B$7:$L$506,8,FALSE),""))</f>
        <v/>
      </c>
      <c r="D26" s="15" t="str">
        <f>IF($B26="","",IFERROR(VLOOKUP($B26,pre_ge!$B$7:$L$506,4,FALSE),""))</f>
        <v/>
      </c>
      <c r="E26" s="15" t="str">
        <f>IF($B26="","",IFERROR(VLOOKUP($B26,pre_ge!$B$7:$L$506,9,FALSE),""))</f>
        <v/>
      </c>
      <c r="F26" s="36" t="str">
        <f>IFERROR(ROUND((peq_ge!$F$10*J26)/E26,0),"")</f>
        <v/>
      </c>
      <c r="G26" s="67"/>
      <c r="H26" s="111" t="str">
        <f t="shared" si="0"/>
        <v/>
      </c>
      <c r="I26" s="2" t="str">
        <f t="shared" si="2"/>
        <v/>
      </c>
      <c r="J26" s="2" t="str">
        <f>IFERROR(VLOOKUP($B26,cad_pro!$C$9:$E$508,2,FALSE)/SUMIF(cad_pro!$D$9:$D$508,"&gt;"&amp;0),"")</f>
        <v/>
      </c>
    </row>
    <row r="27" spans="2:10" ht="30" customHeight="1" x14ac:dyDescent="0.25">
      <c r="B27" s="30" t="str">
        <f>IF(pre_ge!B27="","",pre_ge!B27)</f>
        <v/>
      </c>
      <c r="C27" s="15" t="str">
        <f>IF($B27="","",IFERROR(VLOOKUP($B27,pre_ge!$B$7:$L$506,8,FALSE),""))</f>
        <v/>
      </c>
      <c r="D27" s="15" t="str">
        <f>IF($B27="","",IFERROR(VLOOKUP($B27,pre_ge!$B$7:$L$506,4,FALSE),""))</f>
        <v/>
      </c>
      <c r="E27" s="15" t="str">
        <f>IF($B27="","",IFERROR(VLOOKUP($B27,pre_ge!$B$7:$L$506,9,FALSE),""))</f>
        <v/>
      </c>
      <c r="F27" s="36" t="str">
        <f>IFERROR(ROUND((peq_ge!$F$10*J27)/E27,0),"")</f>
        <v/>
      </c>
      <c r="G27" s="67"/>
      <c r="H27" s="111" t="str">
        <f t="shared" si="0"/>
        <v/>
      </c>
      <c r="I27" s="2" t="str">
        <f t="shared" si="2"/>
        <v/>
      </c>
      <c r="J27" s="2" t="str">
        <f>IFERROR(VLOOKUP($B27,cad_pro!$C$9:$E$508,2,FALSE)/SUMIF(cad_pro!$D$9:$D$508,"&gt;"&amp;0),"")</f>
        <v/>
      </c>
    </row>
    <row r="28" spans="2:10" ht="30" customHeight="1" x14ac:dyDescent="0.25">
      <c r="B28" s="30" t="str">
        <f>IF(pre_ge!B28="","",pre_ge!B28)</f>
        <v/>
      </c>
      <c r="C28" s="15" t="str">
        <f>IF($B28="","",IFERROR(VLOOKUP($B28,pre_ge!$B$7:$L$506,8,FALSE),""))</f>
        <v/>
      </c>
      <c r="D28" s="15" t="str">
        <f>IF($B28="","",IFERROR(VLOOKUP($B28,pre_ge!$B$7:$L$506,4,FALSE),""))</f>
        <v/>
      </c>
      <c r="E28" s="15" t="str">
        <f>IF($B28="","",IFERROR(VLOOKUP($B28,pre_ge!$B$7:$L$506,9,FALSE),""))</f>
        <v/>
      </c>
      <c r="F28" s="36" t="str">
        <f>IFERROR(ROUND((peq_ge!$F$10*J28)/E28,0),"")</f>
        <v/>
      </c>
      <c r="G28" s="67"/>
      <c r="H28" s="111" t="str">
        <f t="shared" si="0"/>
        <v/>
      </c>
      <c r="I28" s="2" t="str">
        <f t="shared" si="2"/>
        <v/>
      </c>
      <c r="J28" s="2" t="str">
        <f>IFERROR(VLOOKUP($B28,cad_pro!$C$9:$E$508,2,FALSE)/SUMIF(cad_pro!$D$9:$D$508,"&gt;"&amp;0),"")</f>
        <v/>
      </c>
    </row>
    <row r="29" spans="2:10" ht="30" customHeight="1" x14ac:dyDescent="0.25">
      <c r="B29" s="30" t="str">
        <f>IF(pre_ge!B29="","",pre_ge!B29)</f>
        <v/>
      </c>
      <c r="C29" s="15" t="str">
        <f>IF($B29="","",IFERROR(VLOOKUP($B29,pre_ge!$B$7:$L$506,8,FALSE),""))</f>
        <v/>
      </c>
      <c r="D29" s="15" t="str">
        <f>IF($B29="","",IFERROR(VLOOKUP($B29,pre_ge!$B$7:$L$506,4,FALSE),""))</f>
        <v/>
      </c>
      <c r="E29" s="15" t="str">
        <f>IF($B29="","",IFERROR(VLOOKUP($B29,pre_ge!$B$7:$L$506,9,FALSE),""))</f>
        <v/>
      </c>
      <c r="F29" s="36" t="str">
        <f>IFERROR(ROUND((peq_ge!$F$10*J29)/E29,0),"")</f>
        <v/>
      </c>
      <c r="G29" s="67"/>
      <c r="H29" s="111" t="str">
        <f t="shared" si="0"/>
        <v/>
      </c>
      <c r="I29" s="2" t="str">
        <f t="shared" si="2"/>
        <v/>
      </c>
      <c r="J29" s="2" t="str">
        <f>IFERROR(VLOOKUP($B29,cad_pro!$C$9:$E$508,2,FALSE)/SUMIF(cad_pro!$D$9:$D$508,"&gt;"&amp;0),"")</f>
        <v/>
      </c>
    </row>
    <row r="30" spans="2:10" ht="30" customHeight="1" x14ac:dyDescent="0.25">
      <c r="B30" s="30" t="str">
        <f>IF(pre_ge!B30="","",pre_ge!B30)</f>
        <v/>
      </c>
      <c r="C30" s="15" t="str">
        <f>IF($B30="","",IFERROR(VLOOKUP($B30,pre_ge!$B$7:$L$506,8,FALSE),""))</f>
        <v/>
      </c>
      <c r="D30" s="15" t="str">
        <f>IF($B30="","",IFERROR(VLOOKUP($B30,pre_ge!$B$7:$L$506,4,FALSE),""))</f>
        <v/>
      </c>
      <c r="E30" s="15" t="str">
        <f>IF($B30="","",IFERROR(VLOOKUP($B30,pre_ge!$B$7:$L$506,9,FALSE),""))</f>
        <v/>
      </c>
      <c r="F30" s="36" t="str">
        <f>IFERROR(ROUND((peq_ge!$F$10*J30)/E30,0),"")</f>
        <v/>
      </c>
      <c r="G30" s="67"/>
      <c r="H30" s="111" t="str">
        <f t="shared" si="0"/>
        <v/>
      </c>
      <c r="I30" s="2" t="str">
        <f t="shared" si="2"/>
        <v/>
      </c>
      <c r="J30" s="2" t="str">
        <f>IFERROR(VLOOKUP($B30,cad_pro!$C$9:$E$508,2,FALSE)/SUMIF(cad_pro!$D$9:$D$508,"&gt;"&amp;0),"")</f>
        <v/>
      </c>
    </row>
    <row r="31" spans="2:10" ht="30" customHeight="1" x14ac:dyDescent="0.25">
      <c r="B31" s="30" t="str">
        <f>IF(pre_ge!B31="","",pre_ge!B31)</f>
        <v/>
      </c>
      <c r="C31" s="15" t="str">
        <f>IF($B31="","",IFERROR(VLOOKUP($B31,pre_ge!$B$7:$L$506,8,FALSE),""))</f>
        <v/>
      </c>
      <c r="D31" s="15" t="str">
        <f>IF($B31="","",IFERROR(VLOOKUP($B31,pre_ge!$B$7:$L$506,4,FALSE),""))</f>
        <v/>
      </c>
      <c r="E31" s="15" t="str">
        <f>IF($B31="","",IFERROR(VLOOKUP($B31,pre_ge!$B$7:$L$506,9,FALSE),""))</f>
        <v/>
      </c>
      <c r="F31" s="36" t="str">
        <f>IFERROR(ROUND((peq_ge!$F$10*J31)/E31,0),"")</f>
        <v/>
      </c>
      <c r="G31" s="67"/>
      <c r="H31" s="111" t="str">
        <f t="shared" si="0"/>
        <v/>
      </c>
      <c r="I31" s="2" t="str">
        <f t="shared" si="2"/>
        <v/>
      </c>
      <c r="J31" s="2" t="str">
        <f>IFERROR(VLOOKUP($B31,cad_pro!$C$9:$E$508,2,FALSE)/SUMIF(cad_pro!$D$9:$D$508,"&gt;"&amp;0),"")</f>
        <v/>
      </c>
    </row>
    <row r="32" spans="2:10" ht="30" customHeight="1" x14ac:dyDescent="0.25">
      <c r="B32" s="30" t="str">
        <f>IF(pre_ge!B32="","",pre_ge!B32)</f>
        <v/>
      </c>
      <c r="C32" s="15" t="str">
        <f>IF($B32="","",IFERROR(VLOOKUP($B32,pre_ge!$B$7:$L$506,8,FALSE),""))</f>
        <v/>
      </c>
      <c r="D32" s="15" t="str">
        <f>IF($B32="","",IFERROR(VLOOKUP($B32,pre_ge!$B$7:$L$506,4,FALSE),""))</f>
        <v/>
      </c>
      <c r="E32" s="15" t="str">
        <f>IF($B32="","",IFERROR(VLOOKUP($B32,pre_ge!$B$7:$L$506,9,FALSE),""))</f>
        <v/>
      </c>
      <c r="F32" s="36" t="str">
        <f>IFERROR(ROUND((peq_ge!$F$10*J32)/E32,0),"")</f>
        <v/>
      </c>
      <c r="G32" s="67"/>
      <c r="H32" s="111" t="str">
        <f t="shared" si="0"/>
        <v/>
      </c>
      <c r="I32" s="2" t="str">
        <f t="shared" si="2"/>
        <v/>
      </c>
      <c r="J32" s="2" t="str">
        <f>IFERROR(VLOOKUP($B32,cad_pro!$C$9:$E$508,2,FALSE)/SUMIF(cad_pro!$D$9:$D$508,"&gt;"&amp;0),"")</f>
        <v/>
      </c>
    </row>
    <row r="33" spans="2:10" ht="30" customHeight="1" x14ac:dyDescent="0.25">
      <c r="B33" s="30" t="str">
        <f>IF(pre_ge!B33="","",pre_ge!B33)</f>
        <v/>
      </c>
      <c r="C33" s="15" t="str">
        <f>IF($B33="","",IFERROR(VLOOKUP($B33,pre_ge!$B$7:$L$506,8,FALSE),""))</f>
        <v/>
      </c>
      <c r="D33" s="15" t="str">
        <f>IF($B33="","",IFERROR(VLOOKUP($B33,pre_ge!$B$7:$L$506,4,FALSE),""))</f>
        <v/>
      </c>
      <c r="E33" s="15" t="str">
        <f>IF($B33="","",IFERROR(VLOOKUP($B33,pre_ge!$B$7:$L$506,9,FALSE),""))</f>
        <v/>
      </c>
      <c r="F33" s="36" t="str">
        <f>IFERROR(ROUND((peq_ge!$F$10*J33)/E33,0),"")</f>
        <v/>
      </c>
      <c r="G33" s="67"/>
      <c r="H33" s="111" t="str">
        <f t="shared" si="0"/>
        <v/>
      </c>
      <c r="I33" s="2" t="str">
        <f t="shared" si="2"/>
        <v/>
      </c>
      <c r="J33" s="2" t="str">
        <f>IFERROR(VLOOKUP($B33,cad_pro!$C$9:$E$508,2,FALSE)/SUMIF(cad_pro!$D$9:$D$508,"&gt;"&amp;0),"")</f>
        <v/>
      </c>
    </row>
    <row r="34" spans="2:10" ht="30" customHeight="1" x14ac:dyDescent="0.25">
      <c r="B34" s="30" t="str">
        <f>IF(pre_ge!B34="","",pre_ge!B34)</f>
        <v/>
      </c>
      <c r="C34" s="15" t="str">
        <f>IF($B34="","",IFERROR(VLOOKUP($B34,pre_ge!$B$7:$L$506,8,FALSE),""))</f>
        <v/>
      </c>
      <c r="D34" s="15" t="str">
        <f>IF($B34="","",IFERROR(VLOOKUP($B34,pre_ge!$B$7:$L$506,4,FALSE),""))</f>
        <v/>
      </c>
      <c r="E34" s="15" t="str">
        <f>IF($B34="","",IFERROR(VLOOKUP($B34,pre_ge!$B$7:$L$506,9,FALSE),""))</f>
        <v/>
      </c>
      <c r="F34" s="36" t="str">
        <f>IFERROR(ROUND((peq_ge!$F$10*J34)/E34,0),"")</f>
        <v/>
      </c>
      <c r="G34" s="67"/>
      <c r="H34" s="111" t="str">
        <f t="shared" si="0"/>
        <v/>
      </c>
      <c r="I34" s="2" t="str">
        <f t="shared" si="2"/>
        <v/>
      </c>
      <c r="J34" s="2" t="str">
        <f>IFERROR(VLOOKUP($B34,cad_pro!$C$9:$E$508,2,FALSE)/SUMIF(cad_pro!$D$9:$D$508,"&gt;"&amp;0),"")</f>
        <v/>
      </c>
    </row>
    <row r="35" spans="2:10" ht="30" customHeight="1" x14ac:dyDescent="0.25">
      <c r="B35" s="30" t="str">
        <f>IF(pre_ge!B35="","",pre_ge!B35)</f>
        <v/>
      </c>
      <c r="C35" s="15" t="str">
        <f>IF($B35="","",IFERROR(VLOOKUP($B35,pre_ge!$B$7:$L$506,8,FALSE),""))</f>
        <v/>
      </c>
      <c r="D35" s="15" t="str">
        <f>IF($B35="","",IFERROR(VLOOKUP($B35,pre_ge!$B$7:$L$506,4,FALSE),""))</f>
        <v/>
      </c>
      <c r="E35" s="15" t="str">
        <f>IF($B35="","",IFERROR(VLOOKUP($B35,pre_ge!$B$7:$L$506,9,FALSE),""))</f>
        <v/>
      </c>
      <c r="F35" s="36" t="str">
        <f>IFERROR(ROUND((peq_ge!$F$10*J35)/E35,0),"")</f>
        <v/>
      </c>
      <c r="G35" s="67"/>
      <c r="H35" s="111" t="str">
        <f t="shared" si="0"/>
        <v/>
      </c>
      <c r="I35" s="2" t="str">
        <f t="shared" si="2"/>
        <v/>
      </c>
      <c r="J35" s="2" t="str">
        <f>IFERROR(VLOOKUP($B35,cad_pro!$C$9:$E$508,2,FALSE)/SUMIF(cad_pro!$D$9:$D$508,"&gt;"&amp;0),"")</f>
        <v/>
      </c>
    </row>
    <row r="36" spans="2:10" ht="30" customHeight="1" x14ac:dyDescent="0.25">
      <c r="B36" s="30" t="str">
        <f>IF(pre_ge!B36="","",pre_ge!B36)</f>
        <v/>
      </c>
      <c r="C36" s="15" t="str">
        <f>IF($B36="","",IFERROR(VLOOKUP($B36,pre_ge!$B$7:$L$506,8,FALSE),""))</f>
        <v/>
      </c>
      <c r="D36" s="15" t="str">
        <f>IF($B36="","",IFERROR(VLOOKUP($B36,pre_ge!$B$7:$L$506,4,FALSE),""))</f>
        <v/>
      </c>
      <c r="E36" s="15" t="str">
        <f>IF($B36="","",IFERROR(VLOOKUP($B36,pre_ge!$B$7:$L$506,9,FALSE),""))</f>
        <v/>
      </c>
      <c r="F36" s="36" t="str">
        <f>IFERROR(ROUND((peq_ge!$F$10*J36)/E36,0),"")</f>
        <v/>
      </c>
      <c r="G36" s="67"/>
      <c r="H36" s="111" t="str">
        <f t="shared" si="0"/>
        <v/>
      </c>
      <c r="I36" s="2" t="str">
        <f t="shared" si="2"/>
        <v/>
      </c>
      <c r="J36" s="2" t="str">
        <f>IFERROR(VLOOKUP($B36,cad_pro!$C$9:$E$508,2,FALSE)/SUMIF(cad_pro!$D$9:$D$508,"&gt;"&amp;0),"")</f>
        <v/>
      </c>
    </row>
    <row r="37" spans="2:10" ht="30" customHeight="1" x14ac:dyDescent="0.25">
      <c r="B37" s="30" t="str">
        <f>IF(pre_ge!B37="","",pre_ge!B37)</f>
        <v/>
      </c>
      <c r="C37" s="15" t="str">
        <f>IF($B37="","",IFERROR(VLOOKUP($B37,pre_ge!$B$7:$L$506,8,FALSE),""))</f>
        <v/>
      </c>
      <c r="D37" s="15" t="str">
        <f>IF($B37="","",IFERROR(VLOOKUP($B37,pre_ge!$B$7:$L$506,4,FALSE),""))</f>
        <v/>
      </c>
      <c r="E37" s="15" t="str">
        <f>IF($B37="","",IFERROR(VLOOKUP($B37,pre_ge!$B$7:$L$506,9,FALSE),""))</f>
        <v/>
      </c>
      <c r="F37" s="36" t="str">
        <f>IFERROR(ROUND((peq_ge!$F$10*J37)/E37,0),"")</f>
        <v/>
      </c>
      <c r="G37" s="67"/>
      <c r="H37" s="111" t="str">
        <f t="shared" si="0"/>
        <v/>
      </c>
      <c r="I37" s="2" t="str">
        <f t="shared" si="2"/>
        <v/>
      </c>
      <c r="J37" s="2" t="str">
        <f>IFERROR(VLOOKUP($B37,cad_pro!$C$9:$E$508,2,FALSE)/SUMIF(cad_pro!$D$9:$D$508,"&gt;"&amp;0),"")</f>
        <v/>
      </c>
    </row>
    <row r="38" spans="2:10" ht="30" customHeight="1" x14ac:dyDescent="0.25">
      <c r="B38" s="30" t="str">
        <f>IF(pre_ge!B38="","",pre_ge!B38)</f>
        <v/>
      </c>
      <c r="C38" s="15" t="str">
        <f>IF($B38="","",IFERROR(VLOOKUP($B38,pre_ge!$B$7:$L$506,8,FALSE),""))</f>
        <v/>
      </c>
      <c r="D38" s="15" t="str">
        <f>IF($B38="","",IFERROR(VLOOKUP($B38,pre_ge!$B$7:$L$506,4,FALSE),""))</f>
        <v/>
      </c>
      <c r="E38" s="15" t="str">
        <f>IF($B38="","",IFERROR(VLOOKUP($B38,pre_ge!$B$7:$L$506,9,FALSE),""))</f>
        <v/>
      </c>
      <c r="F38" s="36" t="str">
        <f>IFERROR(ROUND((peq_ge!$F$10*J38)/E38,0),"")</f>
        <v/>
      </c>
      <c r="G38" s="67"/>
      <c r="H38" s="111" t="str">
        <f t="shared" si="0"/>
        <v/>
      </c>
      <c r="I38" s="2" t="str">
        <f t="shared" si="2"/>
        <v/>
      </c>
      <c r="J38" s="2" t="str">
        <f>IFERROR(VLOOKUP($B38,cad_pro!$C$9:$E$508,2,FALSE)/SUMIF(cad_pro!$D$9:$D$508,"&gt;"&amp;0),"")</f>
        <v/>
      </c>
    </row>
    <row r="39" spans="2:10" ht="30" customHeight="1" x14ac:dyDescent="0.25">
      <c r="B39" s="30" t="str">
        <f>IF(pre_ge!B39="","",pre_ge!B39)</f>
        <v/>
      </c>
      <c r="C39" s="15" t="str">
        <f>IF($B39="","",IFERROR(VLOOKUP($B39,pre_ge!$B$7:$L$506,8,FALSE),""))</f>
        <v/>
      </c>
      <c r="D39" s="15" t="str">
        <f>IF($B39="","",IFERROR(VLOOKUP($B39,pre_ge!$B$7:$L$506,4,FALSE),""))</f>
        <v/>
      </c>
      <c r="E39" s="15" t="str">
        <f>IF($B39="","",IFERROR(VLOOKUP($B39,pre_ge!$B$7:$L$506,9,FALSE),""))</f>
        <v/>
      </c>
      <c r="F39" s="36" t="str">
        <f>IFERROR(ROUND((peq_ge!$F$10*J39)/E39,0),"")</f>
        <v/>
      </c>
      <c r="G39" s="67"/>
      <c r="H39" s="111" t="str">
        <f t="shared" si="0"/>
        <v/>
      </c>
      <c r="I39" s="2" t="str">
        <f t="shared" si="2"/>
        <v/>
      </c>
      <c r="J39" s="2" t="str">
        <f>IFERROR(VLOOKUP($B39,cad_pro!$C$9:$E$508,2,FALSE)/SUMIF(cad_pro!$D$9:$D$508,"&gt;"&amp;0),"")</f>
        <v/>
      </c>
    </row>
    <row r="40" spans="2:10" ht="30" customHeight="1" x14ac:dyDescent="0.25">
      <c r="B40" s="30" t="str">
        <f>IF(pre_ge!B40="","",pre_ge!B40)</f>
        <v/>
      </c>
      <c r="C40" s="15" t="str">
        <f>IF($B40="","",IFERROR(VLOOKUP($B40,pre_ge!$B$7:$L$506,8,FALSE),""))</f>
        <v/>
      </c>
      <c r="D40" s="15" t="str">
        <f>IF($B40="","",IFERROR(VLOOKUP($B40,pre_ge!$B$7:$L$506,4,FALSE),""))</f>
        <v/>
      </c>
      <c r="E40" s="15" t="str">
        <f>IF($B40="","",IFERROR(VLOOKUP($B40,pre_ge!$B$7:$L$506,9,FALSE),""))</f>
        <v/>
      </c>
      <c r="F40" s="36" t="str">
        <f>IFERROR(ROUND((peq_ge!$F$10*J40)/E40,0),"")</f>
        <v/>
      </c>
      <c r="G40" s="67"/>
      <c r="H40" s="111" t="str">
        <f t="shared" si="0"/>
        <v/>
      </c>
      <c r="I40" s="2" t="str">
        <f t="shared" si="2"/>
        <v/>
      </c>
      <c r="J40" s="2" t="str">
        <f>IFERROR(VLOOKUP($B40,cad_pro!$C$9:$E$508,2,FALSE)/SUMIF(cad_pro!$D$9:$D$508,"&gt;"&amp;0),"")</f>
        <v/>
      </c>
    </row>
    <row r="41" spans="2:10" ht="30" customHeight="1" x14ac:dyDescent="0.25">
      <c r="B41" s="30" t="str">
        <f>IF(pre_ge!B41="","",pre_ge!B41)</f>
        <v/>
      </c>
      <c r="C41" s="15" t="str">
        <f>IF($B41="","",IFERROR(VLOOKUP($B41,pre_ge!$B$7:$L$506,8,FALSE),""))</f>
        <v/>
      </c>
      <c r="D41" s="15" t="str">
        <f>IF($B41="","",IFERROR(VLOOKUP($B41,pre_ge!$B$7:$L$506,4,FALSE),""))</f>
        <v/>
      </c>
      <c r="E41" s="15" t="str">
        <f>IF($B41="","",IFERROR(VLOOKUP($B41,pre_ge!$B$7:$L$506,9,FALSE),""))</f>
        <v/>
      </c>
      <c r="F41" s="36" t="str">
        <f>IFERROR(ROUND((peq_ge!$F$10*J41)/E41,0),"")</f>
        <v/>
      </c>
      <c r="G41" s="67"/>
      <c r="H41" s="111" t="str">
        <f t="shared" si="0"/>
        <v/>
      </c>
      <c r="I41" s="2" t="str">
        <f t="shared" si="2"/>
        <v/>
      </c>
      <c r="J41" s="2" t="str">
        <f>IFERROR(VLOOKUP($B41,cad_pro!$C$9:$E$508,2,FALSE)/SUMIF(cad_pro!$D$9:$D$508,"&gt;"&amp;0),"")</f>
        <v/>
      </c>
    </row>
    <row r="42" spans="2:10" ht="30" customHeight="1" x14ac:dyDescent="0.25">
      <c r="B42" s="30" t="str">
        <f>IF(pre_ge!B42="","",pre_ge!B42)</f>
        <v/>
      </c>
      <c r="C42" s="15" t="str">
        <f>IF($B42="","",IFERROR(VLOOKUP($B42,pre_ge!$B$7:$L$506,8,FALSE),""))</f>
        <v/>
      </c>
      <c r="D42" s="15" t="str">
        <f>IF($B42="","",IFERROR(VLOOKUP($B42,pre_ge!$B$7:$L$506,4,FALSE),""))</f>
        <v/>
      </c>
      <c r="E42" s="15" t="str">
        <f>IF($B42="","",IFERROR(VLOOKUP($B42,pre_ge!$B$7:$L$506,9,FALSE),""))</f>
        <v/>
      </c>
      <c r="F42" s="36" t="str">
        <f>IFERROR(ROUND((peq_ge!$F$10*J42)/E42,0),"")</f>
        <v/>
      </c>
      <c r="G42" s="67"/>
      <c r="H42" s="111" t="str">
        <f t="shared" si="0"/>
        <v/>
      </c>
      <c r="I42" s="2" t="str">
        <f t="shared" si="2"/>
        <v/>
      </c>
      <c r="J42" s="2" t="str">
        <f>IFERROR(VLOOKUP($B42,cad_pro!$C$9:$E$508,2,FALSE)/SUMIF(cad_pro!$D$9:$D$508,"&gt;"&amp;0),"")</f>
        <v/>
      </c>
    </row>
    <row r="43" spans="2:10" ht="30" customHeight="1" x14ac:dyDescent="0.25">
      <c r="B43" s="30" t="str">
        <f>IF(pre_ge!B43="","",pre_ge!B43)</f>
        <v/>
      </c>
      <c r="C43" s="15" t="str">
        <f>IF($B43="","",IFERROR(VLOOKUP($B43,pre_ge!$B$7:$L$506,8,FALSE),""))</f>
        <v/>
      </c>
      <c r="D43" s="15" t="str">
        <f>IF($B43="","",IFERROR(VLOOKUP($B43,pre_ge!$B$7:$L$506,4,FALSE),""))</f>
        <v/>
      </c>
      <c r="E43" s="15" t="str">
        <f>IF($B43="","",IFERROR(VLOOKUP($B43,pre_ge!$B$7:$L$506,9,FALSE),""))</f>
        <v/>
      </c>
      <c r="F43" s="36" t="str">
        <f>IFERROR(ROUND((peq_ge!$F$10*J43)/E43,0),"")</f>
        <v/>
      </c>
      <c r="G43" s="67"/>
      <c r="H43" s="111" t="str">
        <f t="shared" si="0"/>
        <v/>
      </c>
      <c r="I43" s="2" t="str">
        <f t="shared" si="2"/>
        <v/>
      </c>
      <c r="J43" s="2" t="str">
        <f>IFERROR(VLOOKUP($B43,cad_pro!$C$9:$E$508,2,FALSE)/SUMIF(cad_pro!$D$9:$D$508,"&gt;"&amp;0),"")</f>
        <v/>
      </c>
    </row>
    <row r="44" spans="2:10" ht="30" customHeight="1" x14ac:dyDescent="0.25">
      <c r="B44" s="30" t="str">
        <f>IF(pre_ge!B44="","",pre_ge!B44)</f>
        <v/>
      </c>
      <c r="C44" s="15" t="str">
        <f>IF($B44="","",IFERROR(VLOOKUP($B44,pre_ge!$B$7:$L$506,8,FALSE),""))</f>
        <v/>
      </c>
      <c r="D44" s="15" t="str">
        <f>IF($B44="","",IFERROR(VLOOKUP($B44,pre_ge!$B$7:$L$506,4,FALSE),""))</f>
        <v/>
      </c>
      <c r="E44" s="15" t="str">
        <f>IF($B44="","",IFERROR(VLOOKUP($B44,pre_ge!$B$7:$L$506,9,FALSE),""))</f>
        <v/>
      </c>
      <c r="F44" s="36" t="str">
        <f>IFERROR(ROUND((peq_ge!$F$10*J44)/E44,0),"")</f>
        <v/>
      </c>
      <c r="G44" s="67"/>
      <c r="H44" s="111" t="str">
        <f t="shared" si="0"/>
        <v/>
      </c>
      <c r="I44" s="2" t="str">
        <f t="shared" si="2"/>
        <v/>
      </c>
      <c r="J44" s="2" t="str">
        <f>IFERROR(VLOOKUP($B44,cad_pro!$C$9:$E$508,2,FALSE)/SUMIF(cad_pro!$D$9:$D$508,"&gt;"&amp;0),"")</f>
        <v/>
      </c>
    </row>
    <row r="45" spans="2:10" ht="30" customHeight="1" x14ac:dyDescent="0.25">
      <c r="B45" s="30" t="str">
        <f>IF(pre_ge!B45="","",pre_ge!B45)</f>
        <v/>
      </c>
      <c r="C45" s="15" t="str">
        <f>IF($B45="","",IFERROR(VLOOKUP($B45,pre_ge!$B$7:$L$506,8,FALSE),""))</f>
        <v/>
      </c>
      <c r="D45" s="15" t="str">
        <f>IF($B45="","",IFERROR(VLOOKUP($B45,pre_ge!$B$7:$L$506,4,FALSE),""))</f>
        <v/>
      </c>
      <c r="E45" s="15" t="str">
        <f>IF($B45="","",IFERROR(VLOOKUP($B45,pre_ge!$B$7:$L$506,9,FALSE),""))</f>
        <v/>
      </c>
      <c r="F45" s="36" t="str">
        <f>IFERROR(ROUND((peq_ge!$F$10*J45)/E45,0),"")</f>
        <v/>
      </c>
      <c r="G45" s="67"/>
      <c r="H45" s="111" t="str">
        <f t="shared" si="0"/>
        <v/>
      </c>
      <c r="I45" s="2" t="str">
        <f t="shared" si="2"/>
        <v/>
      </c>
      <c r="J45" s="2" t="str">
        <f>IFERROR(VLOOKUP($B45,cad_pro!$C$9:$E$508,2,FALSE)/SUMIF(cad_pro!$D$9:$D$508,"&gt;"&amp;0),"")</f>
        <v/>
      </c>
    </row>
    <row r="46" spans="2:10" ht="30" customHeight="1" x14ac:dyDescent="0.25">
      <c r="B46" s="30" t="str">
        <f>IF(pre_ge!B46="","",pre_ge!B46)</f>
        <v/>
      </c>
      <c r="C46" s="15" t="str">
        <f>IF($B46="","",IFERROR(VLOOKUP($B46,pre_ge!$B$7:$L$506,8,FALSE),""))</f>
        <v/>
      </c>
      <c r="D46" s="15" t="str">
        <f>IF($B46="","",IFERROR(VLOOKUP($B46,pre_ge!$B$7:$L$506,4,FALSE),""))</f>
        <v/>
      </c>
      <c r="E46" s="15" t="str">
        <f>IF($B46="","",IFERROR(VLOOKUP($B46,pre_ge!$B$7:$L$506,9,FALSE),""))</f>
        <v/>
      </c>
      <c r="F46" s="36" t="str">
        <f>IFERROR(ROUND((peq_ge!$F$10*J46)/E46,0),"")</f>
        <v/>
      </c>
      <c r="G46" s="67"/>
      <c r="H46" s="111" t="str">
        <f t="shared" si="0"/>
        <v/>
      </c>
      <c r="I46" s="2" t="str">
        <f t="shared" si="2"/>
        <v/>
      </c>
      <c r="J46" s="2" t="str">
        <f>IFERROR(VLOOKUP($B46,cad_pro!$C$9:$E$508,2,FALSE)/SUMIF(cad_pro!$D$9:$D$508,"&gt;"&amp;0),"")</f>
        <v/>
      </c>
    </row>
    <row r="47" spans="2:10" ht="30" customHeight="1" x14ac:dyDescent="0.25">
      <c r="B47" s="30" t="str">
        <f>IF(pre_ge!B47="","",pre_ge!B47)</f>
        <v/>
      </c>
      <c r="C47" s="15" t="str">
        <f>IF($B47="","",IFERROR(VLOOKUP($B47,pre_ge!$B$7:$L$506,8,FALSE),""))</f>
        <v/>
      </c>
      <c r="D47" s="15" t="str">
        <f>IF($B47="","",IFERROR(VLOOKUP($B47,pre_ge!$B$7:$L$506,4,FALSE),""))</f>
        <v/>
      </c>
      <c r="E47" s="15" t="str">
        <f>IF($B47="","",IFERROR(VLOOKUP($B47,pre_ge!$B$7:$L$506,9,FALSE),""))</f>
        <v/>
      </c>
      <c r="F47" s="36" t="str">
        <f>IFERROR(ROUND((peq_ge!$F$10*J47)/E47,0),"")</f>
        <v/>
      </c>
      <c r="G47" s="67"/>
      <c r="H47" s="111" t="str">
        <f t="shared" si="0"/>
        <v/>
      </c>
      <c r="I47" s="2" t="str">
        <f t="shared" si="2"/>
        <v/>
      </c>
      <c r="J47" s="2" t="str">
        <f>IFERROR(VLOOKUP($B47,cad_pro!$C$9:$E$508,2,FALSE)/SUMIF(cad_pro!$D$9:$D$508,"&gt;"&amp;0),"")</f>
        <v/>
      </c>
    </row>
    <row r="48" spans="2:10" ht="30" customHeight="1" x14ac:dyDescent="0.25">
      <c r="B48" s="30" t="str">
        <f>IF(pre_ge!B48="","",pre_ge!B48)</f>
        <v/>
      </c>
      <c r="C48" s="15" t="str">
        <f>IF($B48="","",IFERROR(VLOOKUP($B48,pre_ge!$B$7:$L$506,8,FALSE),""))</f>
        <v/>
      </c>
      <c r="D48" s="15" t="str">
        <f>IF($B48="","",IFERROR(VLOOKUP($B48,pre_ge!$B$7:$L$506,4,FALSE),""))</f>
        <v/>
      </c>
      <c r="E48" s="15" t="str">
        <f>IF($B48="","",IFERROR(VLOOKUP($B48,pre_ge!$B$7:$L$506,9,FALSE),""))</f>
        <v/>
      </c>
      <c r="F48" s="36" t="str">
        <f>IFERROR(ROUND((peq_ge!$F$10*J48)/E48,0),"")</f>
        <v/>
      </c>
      <c r="G48" s="67"/>
      <c r="H48" s="111" t="str">
        <f t="shared" si="0"/>
        <v/>
      </c>
      <c r="I48" s="2" t="str">
        <f t="shared" si="2"/>
        <v/>
      </c>
      <c r="J48" s="2" t="str">
        <f>IFERROR(VLOOKUP($B48,cad_pro!$C$9:$E$508,2,FALSE)/SUMIF(cad_pro!$D$9:$D$508,"&gt;"&amp;0),"")</f>
        <v/>
      </c>
    </row>
    <row r="49" spans="2:10" ht="30" customHeight="1" x14ac:dyDescent="0.25">
      <c r="B49" s="30" t="str">
        <f>IF(pre_ge!B49="","",pre_ge!B49)</f>
        <v/>
      </c>
      <c r="C49" s="15" t="str">
        <f>IF($B49="","",IFERROR(VLOOKUP($B49,pre_ge!$B$7:$L$506,8,FALSE),""))</f>
        <v/>
      </c>
      <c r="D49" s="15" t="str">
        <f>IF($B49="","",IFERROR(VLOOKUP($B49,pre_ge!$B$7:$L$506,4,FALSE),""))</f>
        <v/>
      </c>
      <c r="E49" s="15" t="str">
        <f>IF($B49="","",IFERROR(VLOOKUP($B49,pre_ge!$B$7:$L$506,9,FALSE),""))</f>
        <v/>
      </c>
      <c r="F49" s="36" t="str">
        <f>IFERROR(ROUND((peq_ge!$F$10*J49)/E49,0),"")</f>
        <v/>
      </c>
      <c r="G49" s="67"/>
      <c r="H49" s="111" t="str">
        <f t="shared" si="0"/>
        <v/>
      </c>
      <c r="I49" s="2" t="str">
        <f t="shared" si="2"/>
        <v/>
      </c>
      <c r="J49" s="2" t="str">
        <f>IFERROR(VLOOKUP($B49,cad_pro!$C$9:$E$508,2,FALSE)/SUMIF(cad_pro!$D$9:$D$508,"&gt;"&amp;0),"")</f>
        <v/>
      </c>
    </row>
    <row r="50" spans="2:10" ht="30" customHeight="1" x14ac:dyDescent="0.25">
      <c r="B50" s="30" t="str">
        <f>IF(pre_ge!B50="","",pre_ge!B50)</f>
        <v/>
      </c>
      <c r="C50" s="15" t="str">
        <f>IF($B50="","",IFERROR(VLOOKUP($B50,pre_ge!$B$7:$L$506,8,FALSE),""))</f>
        <v/>
      </c>
      <c r="D50" s="15" t="str">
        <f>IF($B50="","",IFERROR(VLOOKUP($B50,pre_ge!$B$7:$L$506,4,FALSE),""))</f>
        <v/>
      </c>
      <c r="E50" s="15" t="str">
        <f>IF($B50="","",IFERROR(VLOOKUP($B50,pre_ge!$B$7:$L$506,9,FALSE),""))</f>
        <v/>
      </c>
      <c r="F50" s="36" t="str">
        <f>IFERROR(ROUND((peq_ge!$F$10*J50)/E50,0),"")</f>
        <v/>
      </c>
      <c r="G50" s="67"/>
      <c r="H50" s="111" t="str">
        <f t="shared" si="0"/>
        <v/>
      </c>
      <c r="I50" s="2" t="str">
        <f t="shared" si="2"/>
        <v/>
      </c>
      <c r="J50" s="2" t="str">
        <f>IFERROR(VLOOKUP($B50,cad_pro!$C$9:$E$508,2,FALSE)/SUMIF(cad_pro!$D$9:$D$508,"&gt;"&amp;0),"")</f>
        <v/>
      </c>
    </row>
    <row r="51" spans="2:10" ht="30" customHeight="1" x14ac:dyDescent="0.25">
      <c r="B51" s="30" t="str">
        <f>IF(pre_ge!B51="","",pre_ge!B51)</f>
        <v/>
      </c>
      <c r="C51" s="15" t="str">
        <f>IF($B51="","",IFERROR(VLOOKUP($B51,pre_ge!$B$7:$L$506,8,FALSE),""))</f>
        <v/>
      </c>
      <c r="D51" s="15" t="str">
        <f>IF($B51="","",IFERROR(VLOOKUP($B51,pre_ge!$B$7:$L$506,4,FALSE),""))</f>
        <v/>
      </c>
      <c r="E51" s="15" t="str">
        <f>IF($B51="","",IFERROR(VLOOKUP($B51,pre_ge!$B$7:$L$506,9,FALSE),""))</f>
        <v/>
      </c>
      <c r="F51" s="36" t="str">
        <f>IFERROR(ROUND((peq_ge!$F$10*J51)/E51,0),"")</f>
        <v/>
      </c>
      <c r="G51" s="67"/>
      <c r="H51" s="111" t="str">
        <f t="shared" si="0"/>
        <v/>
      </c>
      <c r="I51" s="2" t="str">
        <f t="shared" si="2"/>
        <v/>
      </c>
      <c r="J51" s="2" t="str">
        <f>IFERROR(VLOOKUP($B51,cad_pro!$C$9:$E$508,2,FALSE)/SUMIF(cad_pro!$D$9:$D$508,"&gt;"&amp;0),"")</f>
        <v/>
      </c>
    </row>
    <row r="52" spans="2:10" ht="30" customHeight="1" x14ac:dyDescent="0.25">
      <c r="B52" s="30" t="str">
        <f>IF(pre_ge!B52="","",pre_ge!B52)</f>
        <v/>
      </c>
      <c r="C52" s="15" t="str">
        <f>IF($B52="","",IFERROR(VLOOKUP($B52,pre_ge!$B$7:$L$506,8,FALSE),""))</f>
        <v/>
      </c>
      <c r="D52" s="15" t="str">
        <f>IF($B52="","",IFERROR(VLOOKUP($B52,pre_ge!$B$7:$L$506,4,FALSE),""))</f>
        <v/>
      </c>
      <c r="E52" s="15" t="str">
        <f>IF($B52="","",IFERROR(VLOOKUP($B52,pre_ge!$B$7:$L$506,9,FALSE),""))</f>
        <v/>
      </c>
      <c r="F52" s="36" t="str">
        <f>IFERROR(ROUND((peq_ge!$F$10*J52)/E52,0),"")</f>
        <v/>
      </c>
      <c r="G52" s="67"/>
      <c r="H52" s="111" t="str">
        <f t="shared" si="0"/>
        <v/>
      </c>
      <c r="I52" s="2" t="str">
        <f t="shared" si="2"/>
        <v/>
      </c>
      <c r="J52" s="2" t="str">
        <f>IFERROR(VLOOKUP($B52,cad_pro!$C$9:$E$508,2,FALSE)/SUMIF(cad_pro!$D$9:$D$508,"&gt;"&amp;0),"")</f>
        <v/>
      </c>
    </row>
    <row r="53" spans="2:10" ht="30" customHeight="1" x14ac:dyDescent="0.25">
      <c r="B53" s="30" t="str">
        <f>IF(pre_ge!B53="","",pre_ge!B53)</f>
        <v/>
      </c>
      <c r="C53" s="15" t="str">
        <f>IF($B53="","",IFERROR(VLOOKUP($B53,pre_ge!$B$7:$L$506,8,FALSE),""))</f>
        <v/>
      </c>
      <c r="D53" s="15" t="str">
        <f>IF($B53="","",IFERROR(VLOOKUP($B53,pre_ge!$B$7:$L$506,4,FALSE),""))</f>
        <v/>
      </c>
      <c r="E53" s="15" t="str">
        <f>IF($B53="","",IFERROR(VLOOKUP($B53,pre_ge!$B$7:$L$506,9,FALSE),""))</f>
        <v/>
      </c>
      <c r="F53" s="36" t="str">
        <f>IFERROR(ROUND((peq_ge!$F$10*J53)/E53,0),"")</f>
        <v/>
      </c>
      <c r="G53" s="67"/>
      <c r="H53" s="111" t="str">
        <f t="shared" si="0"/>
        <v/>
      </c>
      <c r="I53" s="2" t="str">
        <f t="shared" si="2"/>
        <v/>
      </c>
      <c r="J53" s="2" t="str">
        <f>IFERROR(VLOOKUP($B53,cad_pro!$C$9:$E$508,2,FALSE)/SUMIF(cad_pro!$D$9:$D$508,"&gt;"&amp;0),"")</f>
        <v/>
      </c>
    </row>
    <row r="54" spans="2:10" ht="30" customHeight="1" x14ac:dyDescent="0.25">
      <c r="B54" s="30" t="str">
        <f>IF(pre_ge!B54="","",pre_ge!B54)</f>
        <v/>
      </c>
      <c r="C54" s="15" t="str">
        <f>IF($B54="","",IFERROR(VLOOKUP($B54,pre_ge!$B$7:$L$506,8,FALSE),""))</f>
        <v/>
      </c>
      <c r="D54" s="15" t="str">
        <f>IF($B54="","",IFERROR(VLOOKUP($B54,pre_ge!$B$7:$L$506,4,FALSE),""))</f>
        <v/>
      </c>
      <c r="E54" s="15" t="str">
        <f>IF($B54="","",IFERROR(VLOOKUP($B54,pre_ge!$B$7:$L$506,9,FALSE),""))</f>
        <v/>
      </c>
      <c r="F54" s="36" t="str">
        <f>IFERROR(ROUND((peq_ge!$F$10*J54)/E54,0),"")</f>
        <v/>
      </c>
      <c r="G54" s="67"/>
      <c r="H54" s="111" t="str">
        <f t="shared" si="0"/>
        <v/>
      </c>
      <c r="I54" s="2" t="str">
        <f t="shared" si="2"/>
        <v/>
      </c>
      <c r="J54" s="2" t="str">
        <f>IFERROR(VLOOKUP($B54,cad_pro!$C$9:$E$508,2,FALSE)/SUMIF(cad_pro!$D$9:$D$508,"&gt;"&amp;0),"")</f>
        <v/>
      </c>
    </row>
    <row r="55" spans="2:10" ht="30" customHeight="1" x14ac:dyDescent="0.25">
      <c r="B55" s="30" t="str">
        <f>IF(pre_ge!B55="","",pre_ge!B55)</f>
        <v/>
      </c>
      <c r="C55" s="15" t="str">
        <f>IF($B55="","",IFERROR(VLOOKUP($B55,pre_ge!$B$7:$L$506,8,FALSE),""))</f>
        <v/>
      </c>
      <c r="D55" s="15" t="str">
        <f>IF($B55="","",IFERROR(VLOOKUP($B55,pre_ge!$B$7:$L$506,4,FALSE),""))</f>
        <v/>
      </c>
      <c r="E55" s="15" t="str">
        <f>IF($B55="","",IFERROR(VLOOKUP($B55,pre_ge!$B$7:$L$506,9,FALSE),""))</f>
        <v/>
      </c>
      <c r="F55" s="36" t="str">
        <f>IFERROR(ROUND((peq_ge!$F$10*J55)/E55,0),"")</f>
        <v/>
      </c>
      <c r="G55" s="67"/>
      <c r="H55" s="111" t="str">
        <f t="shared" si="0"/>
        <v/>
      </c>
      <c r="I55" s="2" t="str">
        <f t="shared" si="2"/>
        <v/>
      </c>
      <c r="J55" s="2" t="str">
        <f>IFERROR(VLOOKUP($B55,cad_pro!$C$9:$E$508,2,FALSE)/SUMIF(cad_pro!$D$9:$D$508,"&gt;"&amp;0),"")</f>
        <v/>
      </c>
    </row>
    <row r="56" spans="2:10" ht="30" customHeight="1" x14ac:dyDescent="0.25">
      <c r="B56" s="30" t="str">
        <f>IF(pre_ge!B56="","",pre_ge!B56)</f>
        <v/>
      </c>
      <c r="C56" s="15" t="str">
        <f>IF($B56="","",IFERROR(VLOOKUP($B56,pre_ge!$B$7:$L$506,8,FALSE),""))</f>
        <v/>
      </c>
      <c r="D56" s="15" t="str">
        <f>IF($B56="","",IFERROR(VLOOKUP($B56,pre_ge!$B$7:$L$506,4,FALSE),""))</f>
        <v/>
      </c>
      <c r="E56" s="15" t="str">
        <f>IF($B56="","",IFERROR(VLOOKUP($B56,pre_ge!$B$7:$L$506,9,FALSE),""))</f>
        <v/>
      </c>
      <c r="F56" s="36" t="str">
        <f>IFERROR(ROUND((peq_ge!$F$10*J56)/E56,0),"")</f>
        <v/>
      </c>
      <c r="G56" s="67"/>
      <c r="H56" s="111" t="str">
        <f t="shared" si="0"/>
        <v/>
      </c>
      <c r="I56" s="2" t="str">
        <f t="shared" si="2"/>
        <v/>
      </c>
      <c r="J56" s="2" t="str">
        <f>IFERROR(VLOOKUP($B56,cad_pro!$C$9:$E$508,2,FALSE)/SUMIF(cad_pro!$D$9:$D$508,"&gt;"&amp;0),"")</f>
        <v/>
      </c>
    </row>
    <row r="57" spans="2:10" ht="30" customHeight="1" x14ac:dyDescent="0.25">
      <c r="B57" s="30" t="str">
        <f>IF(pre_ge!B57="","",pre_ge!B57)</f>
        <v/>
      </c>
      <c r="C57" s="15" t="str">
        <f>IF($B57="","",IFERROR(VLOOKUP($B57,pre_ge!$B$7:$L$506,8,FALSE),""))</f>
        <v/>
      </c>
      <c r="D57" s="15" t="str">
        <f>IF($B57="","",IFERROR(VLOOKUP($B57,pre_ge!$B$7:$L$506,4,FALSE),""))</f>
        <v/>
      </c>
      <c r="E57" s="15" t="str">
        <f>IF($B57="","",IFERROR(VLOOKUP($B57,pre_ge!$B$7:$L$506,9,FALSE),""))</f>
        <v/>
      </c>
      <c r="F57" s="36" t="str">
        <f>IFERROR(ROUND((peq_ge!$F$10*J57)/E57,0),"")</f>
        <v/>
      </c>
      <c r="G57" s="67"/>
      <c r="H57" s="111" t="str">
        <f t="shared" si="0"/>
        <v/>
      </c>
      <c r="I57" s="2" t="str">
        <f t="shared" si="2"/>
        <v/>
      </c>
      <c r="J57" s="2" t="str">
        <f>IFERROR(VLOOKUP($B57,cad_pro!$C$9:$E$508,2,FALSE)/SUMIF(cad_pro!$D$9:$D$508,"&gt;"&amp;0),"")</f>
        <v/>
      </c>
    </row>
    <row r="58" spans="2:10" ht="30" customHeight="1" x14ac:dyDescent="0.25">
      <c r="B58" s="30" t="str">
        <f>IF(pre_ge!B58="","",pre_ge!B58)</f>
        <v/>
      </c>
      <c r="C58" s="15" t="str">
        <f>IF($B58="","",IFERROR(VLOOKUP($B58,pre_ge!$B$7:$L$506,8,FALSE),""))</f>
        <v/>
      </c>
      <c r="D58" s="15" t="str">
        <f>IF($B58="","",IFERROR(VLOOKUP($B58,pre_ge!$B$7:$L$506,4,FALSE),""))</f>
        <v/>
      </c>
      <c r="E58" s="15" t="str">
        <f>IF($B58="","",IFERROR(VLOOKUP($B58,pre_ge!$B$7:$L$506,9,FALSE),""))</f>
        <v/>
      </c>
      <c r="F58" s="36" t="str">
        <f>IFERROR(ROUND((peq_ge!$F$10*J58)/E58,0),"")</f>
        <v/>
      </c>
      <c r="G58" s="67"/>
      <c r="H58" s="111" t="str">
        <f t="shared" si="0"/>
        <v/>
      </c>
      <c r="I58" s="2" t="str">
        <f t="shared" si="2"/>
        <v/>
      </c>
      <c r="J58" s="2" t="str">
        <f>IFERROR(VLOOKUP($B58,cad_pro!$C$9:$E$508,2,FALSE)/SUMIF(cad_pro!$D$9:$D$508,"&gt;"&amp;0),"")</f>
        <v/>
      </c>
    </row>
    <row r="59" spans="2:10" ht="30" customHeight="1" x14ac:dyDescent="0.25">
      <c r="B59" s="30" t="str">
        <f>IF(pre_ge!B59="","",pre_ge!B59)</f>
        <v/>
      </c>
      <c r="C59" s="15" t="str">
        <f>IF($B59="","",IFERROR(VLOOKUP($B59,pre_ge!$B$7:$L$506,8,FALSE),""))</f>
        <v/>
      </c>
      <c r="D59" s="15" t="str">
        <f>IF($B59="","",IFERROR(VLOOKUP($B59,pre_ge!$B$7:$L$506,4,FALSE),""))</f>
        <v/>
      </c>
      <c r="E59" s="15" t="str">
        <f>IF($B59="","",IFERROR(VLOOKUP($B59,pre_ge!$B$7:$L$506,9,FALSE),""))</f>
        <v/>
      </c>
      <c r="F59" s="36" t="str">
        <f>IFERROR(ROUND((peq_ge!$F$10*J59)/E59,0),"")</f>
        <v/>
      </c>
      <c r="G59" s="67"/>
      <c r="H59" s="111" t="str">
        <f t="shared" si="0"/>
        <v/>
      </c>
      <c r="I59" s="2" t="str">
        <f t="shared" si="2"/>
        <v/>
      </c>
      <c r="J59" s="2" t="str">
        <f>IFERROR(VLOOKUP($B59,cad_pro!$C$9:$E$508,2,FALSE)/SUMIF(cad_pro!$D$9:$D$508,"&gt;"&amp;0),"")</f>
        <v/>
      </c>
    </row>
    <row r="60" spans="2:10" ht="30" customHeight="1" x14ac:dyDescent="0.25">
      <c r="B60" s="30" t="str">
        <f>IF(pre_ge!B60="","",pre_ge!B60)</f>
        <v/>
      </c>
      <c r="C60" s="15" t="str">
        <f>IF($B60="","",IFERROR(VLOOKUP($B60,pre_ge!$B$7:$L$506,8,FALSE),""))</f>
        <v/>
      </c>
      <c r="D60" s="15" t="str">
        <f>IF($B60="","",IFERROR(VLOOKUP($B60,pre_ge!$B$7:$L$506,4,FALSE),""))</f>
        <v/>
      </c>
      <c r="E60" s="15" t="str">
        <f>IF($B60="","",IFERROR(VLOOKUP($B60,pre_ge!$B$7:$L$506,9,FALSE),""))</f>
        <v/>
      </c>
      <c r="F60" s="36" t="str">
        <f>IFERROR(ROUND((peq_ge!$F$10*J60)/E60,0),"")</f>
        <v/>
      </c>
      <c r="G60" s="67"/>
      <c r="H60" s="111" t="str">
        <f t="shared" si="0"/>
        <v/>
      </c>
      <c r="I60" s="2" t="str">
        <f t="shared" si="2"/>
        <v/>
      </c>
      <c r="J60" s="2" t="str">
        <f>IFERROR(VLOOKUP($B60,cad_pro!$C$9:$E$508,2,FALSE)/SUMIF(cad_pro!$D$9:$D$508,"&gt;"&amp;0),"")</f>
        <v/>
      </c>
    </row>
    <row r="61" spans="2:10" ht="30" customHeight="1" x14ac:dyDescent="0.25">
      <c r="B61" s="30" t="str">
        <f>IF(pre_ge!B61="","",pre_ge!B61)</f>
        <v/>
      </c>
      <c r="C61" s="15" t="str">
        <f>IF($B61="","",IFERROR(VLOOKUP($B61,pre_ge!$B$7:$L$506,8,FALSE),""))</f>
        <v/>
      </c>
      <c r="D61" s="15" t="str">
        <f>IF($B61="","",IFERROR(VLOOKUP($B61,pre_ge!$B$7:$L$506,4,FALSE),""))</f>
        <v/>
      </c>
      <c r="E61" s="15" t="str">
        <f>IF($B61="","",IFERROR(VLOOKUP($B61,pre_ge!$B$7:$L$506,9,FALSE),""))</f>
        <v/>
      </c>
      <c r="F61" s="36" t="str">
        <f>IFERROR(ROUND((peq_ge!$F$10*J61)/E61,0),"")</f>
        <v/>
      </c>
      <c r="G61" s="67"/>
      <c r="H61" s="111" t="str">
        <f t="shared" si="0"/>
        <v/>
      </c>
      <c r="I61" s="2" t="str">
        <f t="shared" si="2"/>
        <v/>
      </c>
      <c r="J61" s="2" t="str">
        <f>IFERROR(VLOOKUP($B61,cad_pro!$C$9:$E$508,2,FALSE)/SUMIF(cad_pro!$D$9:$D$508,"&gt;"&amp;0),"")</f>
        <v/>
      </c>
    </row>
    <row r="62" spans="2:10" ht="30" customHeight="1" x14ac:dyDescent="0.25">
      <c r="B62" s="30" t="str">
        <f>IF(pre_ge!B62="","",pre_ge!B62)</f>
        <v/>
      </c>
      <c r="C62" s="15" t="str">
        <f>IF($B62="","",IFERROR(VLOOKUP($B62,pre_ge!$B$7:$L$506,8,FALSE),""))</f>
        <v/>
      </c>
      <c r="D62" s="15" t="str">
        <f>IF($B62="","",IFERROR(VLOOKUP($B62,pre_ge!$B$7:$L$506,4,FALSE),""))</f>
        <v/>
      </c>
      <c r="E62" s="15" t="str">
        <f>IF($B62="","",IFERROR(VLOOKUP($B62,pre_ge!$B$7:$L$506,9,FALSE),""))</f>
        <v/>
      </c>
      <c r="F62" s="36" t="str">
        <f>IFERROR(ROUND((peq_ge!$F$10*J62)/E62,0),"")</f>
        <v/>
      </c>
      <c r="G62" s="67"/>
      <c r="H62" s="111" t="str">
        <f t="shared" si="0"/>
        <v/>
      </c>
      <c r="I62" s="2" t="str">
        <f t="shared" si="2"/>
        <v/>
      </c>
      <c r="J62" s="2" t="str">
        <f>IFERROR(VLOOKUP($B62,cad_pro!$C$9:$E$508,2,FALSE)/SUMIF(cad_pro!$D$9:$D$508,"&gt;"&amp;0),"")</f>
        <v/>
      </c>
    </row>
    <row r="63" spans="2:10" ht="30" customHeight="1" x14ac:dyDescent="0.25">
      <c r="B63" s="30" t="str">
        <f>IF(pre_ge!B63="","",pre_ge!B63)</f>
        <v/>
      </c>
      <c r="C63" s="15" t="str">
        <f>IF($B63="","",IFERROR(VLOOKUP($B63,pre_ge!$B$7:$L$506,8,FALSE),""))</f>
        <v/>
      </c>
      <c r="D63" s="15" t="str">
        <f>IF($B63="","",IFERROR(VLOOKUP($B63,pre_ge!$B$7:$L$506,4,FALSE),""))</f>
        <v/>
      </c>
      <c r="E63" s="15" t="str">
        <f>IF($B63="","",IFERROR(VLOOKUP($B63,pre_ge!$B$7:$L$506,9,FALSE),""))</f>
        <v/>
      </c>
      <c r="F63" s="36" t="str">
        <f>IFERROR(ROUND((peq_ge!$F$10*J63)/E63,0),"")</f>
        <v/>
      </c>
      <c r="G63" s="67"/>
      <c r="H63" s="111" t="str">
        <f t="shared" si="0"/>
        <v/>
      </c>
      <c r="I63" s="2" t="str">
        <f t="shared" si="2"/>
        <v/>
      </c>
      <c r="J63" s="2" t="str">
        <f>IFERROR(VLOOKUP($B63,cad_pro!$C$9:$E$508,2,FALSE)/SUMIF(cad_pro!$D$9:$D$508,"&gt;"&amp;0),"")</f>
        <v/>
      </c>
    </row>
    <row r="64" spans="2:10" ht="30" customHeight="1" x14ac:dyDescent="0.25">
      <c r="B64" s="30" t="str">
        <f>IF(pre_ge!B64="","",pre_ge!B64)</f>
        <v/>
      </c>
      <c r="C64" s="15" t="str">
        <f>IF($B64="","",IFERROR(VLOOKUP($B64,pre_ge!$B$7:$L$506,8,FALSE),""))</f>
        <v/>
      </c>
      <c r="D64" s="15" t="str">
        <f>IF($B64="","",IFERROR(VLOOKUP($B64,pre_ge!$B$7:$L$506,4,FALSE),""))</f>
        <v/>
      </c>
      <c r="E64" s="15" t="str">
        <f>IF($B64="","",IFERROR(VLOOKUP($B64,pre_ge!$B$7:$L$506,9,FALSE),""))</f>
        <v/>
      </c>
      <c r="F64" s="36" t="str">
        <f>IFERROR(ROUND((peq_ge!$F$10*J64)/E64,0),"")</f>
        <v/>
      </c>
      <c r="G64" s="67"/>
      <c r="H64" s="111" t="str">
        <f t="shared" si="0"/>
        <v/>
      </c>
      <c r="I64" s="2" t="str">
        <f t="shared" si="2"/>
        <v/>
      </c>
      <c r="J64" s="2" t="str">
        <f>IFERROR(VLOOKUP($B64,cad_pro!$C$9:$E$508,2,FALSE)/SUMIF(cad_pro!$D$9:$D$508,"&gt;"&amp;0),"")</f>
        <v/>
      </c>
    </row>
    <row r="65" spans="2:10" ht="30" customHeight="1" x14ac:dyDescent="0.25">
      <c r="B65" s="30" t="str">
        <f>IF(pre_ge!B65="","",pre_ge!B65)</f>
        <v/>
      </c>
      <c r="C65" s="15" t="str">
        <f>IF($B65="","",IFERROR(VLOOKUP($B65,pre_ge!$B$7:$L$506,8,FALSE),""))</f>
        <v/>
      </c>
      <c r="D65" s="15" t="str">
        <f>IF($B65="","",IFERROR(VLOOKUP($B65,pre_ge!$B$7:$L$506,4,FALSE),""))</f>
        <v/>
      </c>
      <c r="E65" s="15" t="str">
        <f>IF($B65="","",IFERROR(VLOOKUP($B65,pre_ge!$B$7:$L$506,9,FALSE),""))</f>
        <v/>
      </c>
      <c r="F65" s="36" t="str">
        <f>IFERROR(ROUND((peq_ge!$F$10*J65)/E65,0),"")</f>
        <v/>
      </c>
      <c r="G65" s="67"/>
      <c r="H65" s="111" t="str">
        <f t="shared" si="0"/>
        <v/>
      </c>
      <c r="I65" s="2" t="str">
        <f t="shared" si="2"/>
        <v/>
      </c>
      <c r="J65" s="2" t="str">
        <f>IFERROR(VLOOKUP($B65,cad_pro!$C$9:$E$508,2,FALSE)/SUMIF(cad_pro!$D$9:$D$508,"&gt;"&amp;0),"")</f>
        <v/>
      </c>
    </row>
    <row r="66" spans="2:10" ht="30" customHeight="1" x14ac:dyDescent="0.25">
      <c r="B66" s="30" t="str">
        <f>IF(pre_ge!B66="","",pre_ge!B66)</f>
        <v/>
      </c>
      <c r="C66" s="15" t="str">
        <f>IF($B66="","",IFERROR(VLOOKUP($B66,pre_ge!$B$7:$L$506,8,FALSE),""))</f>
        <v/>
      </c>
      <c r="D66" s="15" t="str">
        <f>IF($B66="","",IFERROR(VLOOKUP($B66,pre_ge!$B$7:$L$506,4,FALSE),""))</f>
        <v/>
      </c>
      <c r="E66" s="15" t="str">
        <f>IF($B66="","",IFERROR(VLOOKUP($B66,pre_ge!$B$7:$L$506,9,FALSE),""))</f>
        <v/>
      </c>
      <c r="F66" s="36" t="str">
        <f>IFERROR(ROUND((peq_ge!$F$10*J66)/E66,0),"")</f>
        <v/>
      </c>
      <c r="G66" s="67"/>
      <c r="H66" s="111" t="str">
        <f t="shared" si="0"/>
        <v/>
      </c>
      <c r="I66" s="2" t="str">
        <f t="shared" si="2"/>
        <v/>
      </c>
      <c r="J66" s="2" t="str">
        <f>IFERROR(VLOOKUP($B66,cad_pro!$C$9:$E$508,2,FALSE)/SUMIF(cad_pro!$D$9:$D$508,"&gt;"&amp;0),"")</f>
        <v/>
      </c>
    </row>
    <row r="67" spans="2:10" ht="30" customHeight="1" x14ac:dyDescent="0.25">
      <c r="B67" s="30" t="str">
        <f>IF(pre_ge!B67="","",pre_ge!B67)</f>
        <v/>
      </c>
      <c r="C67" s="15" t="str">
        <f>IF($B67="","",IFERROR(VLOOKUP($B67,pre_ge!$B$7:$L$506,8,FALSE),""))</f>
        <v/>
      </c>
      <c r="D67" s="15" t="str">
        <f>IF($B67="","",IFERROR(VLOOKUP($B67,pre_ge!$B$7:$L$506,4,FALSE),""))</f>
        <v/>
      </c>
      <c r="E67" s="15" t="str">
        <f>IF($B67="","",IFERROR(VLOOKUP($B67,pre_ge!$B$7:$L$506,9,FALSE),""))</f>
        <v/>
      </c>
      <c r="F67" s="36" t="str">
        <f>IFERROR(ROUND((peq_ge!$F$10*J67)/E67,0),"")</f>
        <v/>
      </c>
      <c r="G67" s="67"/>
      <c r="H67" s="111" t="str">
        <f t="shared" si="0"/>
        <v/>
      </c>
      <c r="I67" s="2" t="str">
        <f t="shared" si="2"/>
        <v/>
      </c>
      <c r="J67" s="2" t="str">
        <f>IFERROR(VLOOKUP($B67,cad_pro!$C$9:$E$508,2,FALSE)/SUMIF(cad_pro!$D$9:$D$508,"&gt;"&amp;0),"")</f>
        <v/>
      </c>
    </row>
    <row r="68" spans="2:10" ht="30" customHeight="1" x14ac:dyDescent="0.25">
      <c r="B68" s="30" t="str">
        <f>IF(pre_ge!B68="","",pre_ge!B68)</f>
        <v/>
      </c>
      <c r="C68" s="15" t="str">
        <f>IF($B68="","",IFERROR(VLOOKUP($B68,pre_ge!$B$7:$L$506,8,FALSE),""))</f>
        <v/>
      </c>
      <c r="D68" s="15" t="str">
        <f>IF($B68="","",IFERROR(VLOOKUP($B68,pre_ge!$B$7:$L$506,4,FALSE),""))</f>
        <v/>
      </c>
      <c r="E68" s="15" t="str">
        <f>IF($B68="","",IFERROR(VLOOKUP($B68,pre_ge!$B$7:$L$506,9,FALSE),""))</f>
        <v/>
      </c>
      <c r="F68" s="36" t="str">
        <f>IFERROR(ROUND((peq_ge!$F$10*J68)/E68,0),"")</f>
        <v/>
      </c>
      <c r="G68" s="67"/>
      <c r="H68" s="111" t="str">
        <f t="shared" si="0"/>
        <v/>
      </c>
      <c r="I68" s="2" t="str">
        <f t="shared" si="2"/>
        <v/>
      </c>
      <c r="J68" s="2" t="str">
        <f>IFERROR(VLOOKUP($B68,cad_pro!$C$9:$E$508,2,FALSE)/SUMIF(cad_pro!$D$9:$D$508,"&gt;"&amp;0),"")</f>
        <v/>
      </c>
    </row>
    <row r="69" spans="2:10" ht="30" customHeight="1" x14ac:dyDescent="0.25">
      <c r="B69" s="30" t="str">
        <f>IF(pre_ge!B69="","",pre_ge!B69)</f>
        <v/>
      </c>
      <c r="C69" s="15" t="str">
        <f>IF($B69="","",IFERROR(VLOOKUP($B69,pre_ge!$B$7:$L$506,8,FALSE),""))</f>
        <v/>
      </c>
      <c r="D69" s="15" t="str">
        <f>IF($B69="","",IFERROR(VLOOKUP($B69,pre_ge!$B$7:$L$506,4,FALSE),""))</f>
        <v/>
      </c>
      <c r="E69" s="15" t="str">
        <f>IF($B69="","",IFERROR(VLOOKUP($B69,pre_ge!$B$7:$L$506,9,FALSE),""))</f>
        <v/>
      </c>
      <c r="F69" s="36" t="str">
        <f>IFERROR(ROUND((peq_ge!$F$10*J69)/E69,0),"")</f>
        <v/>
      </c>
      <c r="G69" s="67"/>
      <c r="H69" s="111" t="str">
        <f t="shared" si="0"/>
        <v/>
      </c>
      <c r="I69" s="2" t="str">
        <f t="shared" si="2"/>
        <v/>
      </c>
      <c r="J69" s="2" t="str">
        <f>IFERROR(VLOOKUP($B69,cad_pro!$C$9:$E$508,2,FALSE)/SUMIF(cad_pro!$D$9:$D$508,"&gt;"&amp;0),"")</f>
        <v/>
      </c>
    </row>
    <row r="70" spans="2:10" ht="30" customHeight="1" x14ac:dyDescent="0.25">
      <c r="B70" s="30" t="str">
        <f>IF(pre_ge!B70="","",pre_ge!B70)</f>
        <v/>
      </c>
      <c r="C70" s="15" t="str">
        <f>IF($B70="","",IFERROR(VLOOKUP($B70,pre_ge!$B$7:$L$506,8,FALSE),""))</f>
        <v/>
      </c>
      <c r="D70" s="15" t="str">
        <f>IF($B70="","",IFERROR(VLOOKUP($B70,pre_ge!$B$7:$L$506,4,FALSE),""))</f>
        <v/>
      </c>
      <c r="E70" s="15" t="str">
        <f>IF($B70="","",IFERROR(VLOOKUP($B70,pre_ge!$B$7:$L$506,9,FALSE),""))</f>
        <v/>
      </c>
      <c r="F70" s="36" t="str">
        <f>IFERROR(ROUND((peq_ge!$F$10*J70)/E70,0),"")</f>
        <v/>
      </c>
      <c r="G70" s="67"/>
      <c r="H70" s="111" t="str">
        <f t="shared" si="0"/>
        <v/>
      </c>
      <c r="I70" s="2" t="str">
        <f t="shared" si="2"/>
        <v/>
      </c>
      <c r="J70" s="2" t="str">
        <f>IFERROR(VLOOKUP($B70,cad_pro!$C$9:$E$508,2,FALSE)/SUMIF(cad_pro!$D$9:$D$508,"&gt;"&amp;0),"")</f>
        <v/>
      </c>
    </row>
    <row r="71" spans="2:10" ht="30" customHeight="1" x14ac:dyDescent="0.25">
      <c r="B71" s="30" t="str">
        <f>IF(pre_ge!B71="","",pre_ge!B71)</f>
        <v/>
      </c>
      <c r="C71" s="15" t="str">
        <f>IF($B71="","",IFERROR(VLOOKUP($B71,pre_ge!$B$7:$L$506,8,FALSE),""))</f>
        <v/>
      </c>
      <c r="D71" s="15" t="str">
        <f>IF($B71="","",IFERROR(VLOOKUP($B71,pre_ge!$B$7:$L$506,4,FALSE),""))</f>
        <v/>
      </c>
      <c r="E71" s="15" t="str">
        <f>IF($B71="","",IFERROR(VLOOKUP($B71,pre_ge!$B$7:$L$506,9,FALSE),""))</f>
        <v/>
      </c>
      <c r="F71" s="36" t="str">
        <f>IFERROR(ROUND((peq_ge!$F$10*J71)/E71,0),"")</f>
        <v/>
      </c>
      <c r="G71" s="67"/>
      <c r="H71" s="111" t="str">
        <f t="shared" si="0"/>
        <v/>
      </c>
      <c r="I71" s="2" t="str">
        <f t="shared" si="2"/>
        <v/>
      </c>
      <c r="J71" s="2" t="str">
        <f>IFERROR(VLOOKUP($B71,cad_pro!$C$9:$E$508,2,FALSE)/SUMIF(cad_pro!$D$9:$D$508,"&gt;"&amp;0),"")</f>
        <v/>
      </c>
    </row>
    <row r="72" spans="2:10" ht="30" customHeight="1" x14ac:dyDescent="0.25">
      <c r="B72" s="30" t="str">
        <f>IF(pre_ge!B72="","",pre_ge!B72)</f>
        <v/>
      </c>
      <c r="C72" s="15" t="str">
        <f>IF($B72="","",IFERROR(VLOOKUP($B72,pre_ge!$B$7:$L$506,8,FALSE),""))</f>
        <v/>
      </c>
      <c r="D72" s="15" t="str">
        <f>IF($B72="","",IFERROR(VLOOKUP($B72,pre_ge!$B$7:$L$506,4,FALSE),""))</f>
        <v/>
      </c>
      <c r="E72" s="15" t="str">
        <f>IF($B72="","",IFERROR(VLOOKUP($B72,pre_ge!$B$7:$L$506,9,FALSE),""))</f>
        <v/>
      </c>
      <c r="F72" s="36" t="str">
        <f>IFERROR(ROUND((peq_ge!$F$10*J72)/E72,0),"")</f>
        <v/>
      </c>
      <c r="G72" s="67"/>
      <c r="H72" s="111" t="str">
        <f t="shared" ref="H72:H135" si="3">IF(B72="","",IF(F72&gt;G72,"Não","Sim"))</f>
        <v/>
      </c>
      <c r="I72" s="2" t="str">
        <f t="shared" si="2"/>
        <v/>
      </c>
      <c r="J72" s="2" t="str">
        <f>IFERROR(VLOOKUP($B72,cad_pro!$C$9:$E$508,2,FALSE)/SUMIF(cad_pro!$D$9:$D$508,"&gt;"&amp;0),"")</f>
        <v/>
      </c>
    </row>
    <row r="73" spans="2:10" ht="30" customHeight="1" x14ac:dyDescent="0.25">
      <c r="B73" s="30" t="str">
        <f>IF(pre_ge!B73="","",pre_ge!B73)</f>
        <v/>
      </c>
      <c r="C73" s="15" t="str">
        <f>IF($B73="","",IFERROR(VLOOKUP($B73,pre_ge!$B$7:$L$506,8,FALSE),""))</f>
        <v/>
      </c>
      <c r="D73" s="15" t="str">
        <f>IF($B73="","",IFERROR(VLOOKUP($B73,pre_ge!$B$7:$L$506,4,FALSE),""))</f>
        <v/>
      </c>
      <c r="E73" s="15" t="str">
        <f>IF($B73="","",IFERROR(VLOOKUP($B73,pre_ge!$B$7:$L$506,9,FALSE),""))</f>
        <v/>
      </c>
      <c r="F73" s="36" t="str">
        <f>IFERROR(ROUND((peq_ge!$F$10*J73)/E73,0),"")</f>
        <v/>
      </c>
      <c r="G73" s="67"/>
      <c r="H73" s="111" t="str">
        <f t="shared" si="3"/>
        <v/>
      </c>
      <c r="I73" s="2" t="str">
        <f t="shared" si="2"/>
        <v/>
      </c>
      <c r="J73" s="2" t="str">
        <f>IFERROR(VLOOKUP($B73,cad_pro!$C$9:$E$508,2,FALSE)/SUMIF(cad_pro!$D$9:$D$508,"&gt;"&amp;0),"")</f>
        <v/>
      </c>
    </row>
    <row r="74" spans="2:10" ht="30" customHeight="1" x14ac:dyDescent="0.25">
      <c r="B74" s="30" t="str">
        <f>IF(pre_ge!B74="","",pre_ge!B74)</f>
        <v/>
      </c>
      <c r="C74" s="15" t="str">
        <f>IF($B74="","",IFERROR(VLOOKUP($B74,pre_ge!$B$7:$L$506,8,FALSE),""))</f>
        <v/>
      </c>
      <c r="D74" s="15" t="str">
        <f>IF($B74="","",IFERROR(VLOOKUP($B74,pre_ge!$B$7:$L$506,4,FALSE),""))</f>
        <v/>
      </c>
      <c r="E74" s="15" t="str">
        <f>IF($B74="","",IFERROR(VLOOKUP($B74,pre_ge!$B$7:$L$506,9,FALSE),""))</f>
        <v/>
      </c>
      <c r="F74" s="36" t="str">
        <f>IFERROR(ROUND((peq_ge!$F$10*J74)/E74,0),"")</f>
        <v/>
      </c>
      <c r="G74" s="67"/>
      <c r="H74" s="111" t="str">
        <f t="shared" si="3"/>
        <v/>
      </c>
      <c r="I74" s="2" t="str">
        <f t="shared" si="2"/>
        <v/>
      </c>
      <c r="J74" s="2" t="str">
        <f>IFERROR(VLOOKUP($B74,cad_pro!$C$9:$E$508,2,FALSE)/SUMIF(cad_pro!$D$9:$D$508,"&gt;"&amp;0),"")</f>
        <v/>
      </c>
    </row>
    <row r="75" spans="2:10" ht="30" customHeight="1" x14ac:dyDescent="0.25">
      <c r="B75" s="30" t="str">
        <f>IF(pre_ge!B75="","",pre_ge!B75)</f>
        <v/>
      </c>
      <c r="C75" s="15" t="str">
        <f>IF($B75="","",IFERROR(VLOOKUP($B75,pre_ge!$B$7:$L$506,8,FALSE),""))</f>
        <v/>
      </c>
      <c r="D75" s="15" t="str">
        <f>IF($B75="","",IFERROR(VLOOKUP($B75,pre_ge!$B$7:$L$506,4,FALSE),""))</f>
        <v/>
      </c>
      <c r="E75" s="15" t="str">
        <f>IF($B75="","",IFERROR(VLOOKUP($B75,pre_ge!$B$7:$L$506,9,FALSE),""))</f>
        <v/>
      </c>
      <c r="F75" s="36" t="str">
        <f>IFERROR(ROUND((peq_ge!$F$10*J75)/E75,0),"")</f>
        <v/>
      </c>
      <c r="G75" s="67"/>
      <c r="H75" s="111" t="str">
        <f t="shared" si="3"/>
        <v/>
      </c>
      <c r="I75" s="2" t="str">
        <f t="shared" si="2"/>
        <v/>
      </c>
      <c r="J75" s="2" t="str">
        <f>IFERROR(VLOOKUP($B75,cad_pro!$C$9:$E$508,2,FALSE)/SUMIF(cad_pro!$D$9:$D$508,"&gt;"&amp;0),"")</f>
        <v/>
      </c>
    </row>
    <row r="76" spans="2:10" ht="30" customHeight="1" x14ac:dyDescent="0.25">
      <c r="B76" s="30" t="str">
        <f>IF(pre_ge!B76="","",pre_ge!B76)</f>
        <v/>
      </c>
      <c r="C76" s="15" t="str">
        <f>IF($B76="","",IFERROR(VLOOKUP($B76,pre_ge!$B$7:$L$506,8,FALSE),""))</f>
        <v/>
      </c>
      <c r="D76" s="15" t="str">
        <f>IF($B76="","",IFERROR(VLOOKUP($B76,pre_ge!$B$7:$L$506,4,FALSE),""))</f>
        <v/>
      </c>
      <c r="E76" s="15" t="str">
        <f>IF($B76="","",IFERROR(VLOOKUP($B76,pre_ge!$B$7:$L$506,9,FALSE),""))</f>
        <v/>
      </c>
      <c r="F76" s="36" t="str">
        <f>IFERROR(ROUND((peq_ge!$F$10*J76)/E76,0),"")</f>
        <v/>
      </c>
      <c r="G76" s="67"/>
      <c r="H76" s="111" t="str">
        <f t="shared" si="3"/>
        <v/>
      </c>
      <c r="I76" s="2" t="str">
        <f t="shared" ref="I76:I139" si="4">IF(B76="","",E76*G76)</f>
        <v/>
      </c>
      <c r="J76" s="2" t="str">
        <f>IFERROR(VLOOKUP($B76,cad_pro!$C$9:$E$508,2,FALSE)/SUMIF(cad_pro!$D$9:$D$508,"&gt;"&amp;0),"")</f>
        <v/>
      </c>
    </row>
    <row r="77" spans="2:10" ht="30" customHeight="1" x14ac:dyDescent="0.25">
      <c r="B77" s="30" t="str">
        <f>IF(pre_ge!B77="","",pre_ge!B77)</f>
        <v/>
      </c>
      <c r="C77" s="15" t="str">
        <f>IF($B77="","",IFERROR(VLOOKUP($B77,pre_ge!$B$7:$L$506,8,FALSE),""))</f>
        <v/>
      </c>
      <c r="D77" s="15" t="str">
        <f>IF($B77="","",IFERROR(VLOOKUP($B77,pre_ge!$B$7:$L$506,4,FALSE),""))</f>
        <v/>
      </c>
      <c r="E77" s="15" t="str">
        <f>IF($B77="","",IFERROR(VLOOKUP($B77,pre_ge!$B$7:$L$506,9,FALSE),""))</f>
        <v/>
      </c>
      <c r="F77" s="36" t="str">
        <f>IFERROR(ROUND((peq_ge!$F$10*J77)/E77,0),"")</f>
        <v/>
      </c>
      <c r="G77" s="67"/>
      <c r="H77" s="111" t="str">
        <f t="shared" si="3"/>
        <v/>
      </c>
      <c r="I77" s="2" t="str">
        <f t="shared" si="4"/>
        <v/>
      </c>
      <c r="J77" s="2" t="str">
        <f>IFERROR(VLOOKUP($B77,cad_pro!$C$9:$E$508,2,FALSE)/SUMIF(cad_pro!$D$9:$D$508,"&gt;"&amp;0),"")</f>
        <v/>
      </c>
    </row>
    <row r="78" spans="2:10" ht="30" customHeight="1" x14ac:dyDescent="0.25">
      <c r="B78" s="30" t="str">
        <f>IF(pre_ge!B78="","",pre_ge!B78)</f>
        <v/>
      </c>
      <c r="C78" s="15" t="str">
        <f>IF($B78="","",IFERROR(VLOOKUP($B78,pre_ge!$B$7:$L$506,8,FALSE),""))</f>
        <v/>
      </c>
      <c r="D78" s="15" t="str">
        <f>IF($B78="","",IFERROR(VLOOKUP($B78,pre_ge!$B$7:$L$506,4,FALSE),""))</f>
        <v/>
      </c>
      <c r="E78" s="15" t="str">
        <f>IF($B78="","",IFERROR(VLOOKUP($B78,pre_ge!$B$7:$L$506,9,FALSE),""))</f>
        <v/>
      </c>
      <c r="F78" s="36" t="str">
        <f>IFERROR(ROUND((peq_ge!$F$10*J78)/E78,0),"")</f>
        <v/>
      </c>
      <c r="G78" s="67"/>
      <c r="H78" s="111" t="str">
        <f t="shared" si="3"/>
        <v/>
      </c>
      <c r="I78" s="2" t="str">
        <f t="shared" si="4"/>
        <v/>
      </c>
      <c r="J78" s="2" t="str">
        <f>IFERROR(VLOOKUP($B78,cad_pro!$C$9:$E$508,2,FALSE)/SUMIF(cad_pro!$D$9:$D$508,"&gt;"&amp;0),"")</f>
        <v/>
      </c>
    </row>
    <row r="79" spans="2:10" ht="30" customHeight="1" x14ac:dyDescent="0.25">
      <c r="B79" s="30" t="str">
        <f>IF(pre_ge!B79="","",pre_ge!B79)</f>
        <v/>
      </c>
      <c r="C79" s="15" t="str">
        <f>IF($B79="","",IFERROR(VLOOKUP($B79,pre_ge!$B$7:$L$506,8,FALSE),""))</f>
        <v/>
      </c>
      <c r="D79" s="15" t="str">
        <f>IF($B79="","",IFERROR(VLOOKUP($B79,pre_ge!$B$7:$L$506,4,FALSE),""))</f>
        <v/>
      </c>
      <c r="E79" s="15" t="str">
        <f>IF($B79="","",IFERROR(VLOOKUP($B79,pre_ge!$B$7:$L$506,9,FALSE),""))</f>
        <v/>
      </c>
      <c r="F79" s="36" t="str">
        <f>IFERROR(ROUND((peq_ge!$F$10*J79)/E79,0),"")</f>
        <v/>
      </c>
      <c r="G79" s="67"/>
      <c r="H79" s="111" t="str">
        <f t="shared" si="3"/>
        <v/>
      </c>
      <c r="I79" s="2" t="str">
        <f t="shared" si="4"/>
        <v/>
      </c>
      <c r="J79" s="2" t="str">
        <f>IFERROR(VLOOKUP($B79,cad_pro!$C$9:$E$508,2,FALSE)/SUMIF(cad_pro!$D$9:$D$508,"&gt;"&amp;0),"")</f>
        <v/>
      </c>
    </row>
    <row r="80" spans="2:10" ht="30" customHeight="1" x14ac:dyDescent="0.25">
      <c r="B80" s="30" t="str">
        <f>IF(pre_ge!B80="","",pre_ge!B80)</f>
        <v/>
      </c>
      <c r="C80" s="15" t="str">
        <f>IF($B80="","",IFERROR(VLOOKUP($B80,pre_ge!$B$7:$L$506,8,FALSE),""))</f>
        <v/>
      </c>
      <c r="D80" s="15" t="str">
        <f>IF($B80="","",IFERROR(VLOOKUP($B80,pre_ge!$B$7:$L$506,4,FALSE),""))</f>
        <v/>
      </c>
      <c r="E80" s="15" t="str">
        <f>IF($B80="","",IFERROR(VLOOKUP($B80,pre_ge!$B$7:$L$506,9,FALSE),""))</f>
        <v/>
      </c>
      <c r="F80" s="36" t="str">
        <f>IFERROR(ROUND((peq_ge!$F$10*J80)/E80,0),"")</f>
        <v/>
      </c>
      <c r="G80" s="67"/>
      <c r="H80" s="111" t="str">
        <f t="shared" si="3"/>
        <v/>
      </c>
      <c r="I80" s="2" t="str">
        <f t="shared" si="4"/>
        <v/>
      </c>
      <c r="J80" s="2" t="str">
        <f>IFERROR(VLOOKUP($B80,cad_pro!$C$9:$E$508,2,FALSE)/SUMIF(cad_pro!$D$9:$D$508,"&gt;"&amp;0),"")</f>
        <v/>
      </c>
    </row>
    <row r="81" spans="2:10" ht="30" customHeight="1" x14ac:dyDescent="0.25">
      <c r="B81" s="30" t="str">
        <f>IF(pre_ge!B81="","",pre_ge!B81)</f>
        <v/>
      </c>
      <c r="C81" s="15" t="str">
        <f>IF($B81="","",IFERROR(VLOOKUP($B81,pre_ge!$B$7:$L$506,8,FALSE),""))</f>
        <v/>
      </c>
      <c r="D81" s="15" t="str">
        <f>IF($B81="","",IFERROR(VLOOKUP($B81,pre_ge!$B$7:$L$506,4,FALSE),""))</f>
        <v/>
      </c>
      <c r="E81" s="15" t="str">
        <f>IF($B81="","",IFERROR(VLOOKUP($B81,pre_ge!$B$7:$L$506,9,FALSE),""))</f>
        <v/>
      </c>
      <c r="F81" s="36" t="str">
        <f>IFERROR(ROUND((peq_ge!$F$10*J81)/E81,0),"")</f>
        <v/>
      </c>
      <c r="G81" s="67"/>
      <c r="H81" s="111" t="str">
        <f t="shared" si="3"/>
        <v/>
      </c>
      <c r="I81" s="2" t="str">
        <f t="shared" si="4"/>
        <v/>
      </c>
      <c r="J81" s="2" t="str">
        <f>IFERROR(VLOOKUP($B81,cad_pro!$C$9:$E$508,2,FALSE)/SUMIF(cad_pro!$D$9:$D$508,"&gt;"&amp;0),"")</f>
        <v/>
      </c>
    </row>
    <row r="82" spans="2:10" ht="30" customHeight="1" x14ac:dyDescent="0.25">
      <c r="B82" s="30" t="str">
        <f>IF(pre_ge!B82="","",pre_ge!B82)</f>
        <v/>
      </c>
      <c r="C82" s="15" t="str">
        <f>IF($B82="","",IFERROR(VLOOKUP($B82,pre_ge!$B$7:$L$506,8,FALSE),""))</f>
        <v/>
      </c>
      <c r="D82" s="15" t="str">
        <f>IF($B82="","",IFERROR(VLOOKUP($B82,pre_ge!$B$7:$L$506,4,FALSE),""))</f>
        <v/>
      </c>
      <c r="E82" s="15" t="str">
        <f>IF($B82="","",IFERROR(VLOOKUP($B82,pre_ge!$B$7:$L$506,9,FALSE),""))</f>
        <v/>
      </c>
      <c r="F82" s="36" t="str">
        <f>IFERROR(ROUND((peq_ge!$F$10*J82)/E82,0),"")</f>
        <v/>
      </c>
      <c r="G82" s="67"/>
      <c r="H82" s="111" t="str">
        <f t="shared" si="3"/>
        <v/>
      </c>
      <c r="I82" s="2" t="str">
        <f t="shared" si="4"/>
        <v/>
      </c>
      <c r="J82" s="2" t="str">
        <f>IFERROR(VLOOKUP($B82,cad_pro!$C$9:$E$508,2,FALSE)/SUMIF(cad_pro!$D$9:$D$508,"&gt;"&amp;0),"")</f>
        <v/>
      </c>
    </row>
    <row r="83" spans="2:10" ht="30" customHeight="1" x14ac:dyDescent="0.25">
      <c r="B83" s="30" t="str">
        <f>IF(pre_ge!B83="","",pre_ge!B83)</f>
        <v/>
      </c>
      <c r="C83" s="15" t="str">
        <f>IF($B83="","",IFERROR(VLOOKUP($B83,pre_ge!$B$7:$L$506,8,FALSE),""))</f>
        <v/>
      </c>
      <c r="D83" s="15" t="str">
        <f>IF($B83="","",IFERROR(VLOOKUP($B83,pre_ge!$B$7:$L$506,4,FALSE),""))</f>
        <v/>
      </c>
      <c r="E83" s="15" t="str">
        <f>IF($B83="","",IFERROR(VLOOKUP($B83,pre_ge!$B$7:$L$506,9,FALSE),""))</f>
        <v/>
      </c>
      <c r="F83" s="36" t="str">
        <f>IFERROR(ROUND((peq_ge!$F$10*J83)/E83,0),"")</f>
        <v/>
      </c>
      <c r="G83" s="67"/>
      <c r="H83" s="111" t="str">
        <f t="shared" si="3"/>
        <v/>
      </c>
      <c r="I83" s="2" t="str">
        <f t="shared" si="4"/>
        <v/>
      </c>
      <c r="J83" s="2" t="str">
        <f>IFERROR(VLOOKUP($B83,cad_pro!$C$9:$E$508,2,FALSE)/SUMIF(cad_pro!$D$9:$D$508,"&gt;"&amp;0),"")</f>
        <v/>
      </c>
    </row>
    <row r="84" spans="2:10" ht="30" customHeight="1" x14ac:dyDescent="0.25">
      <c r="B84" s="30" t="str">
        <f>IF(pre_ge!B84="","",pre_ge!B84)</f>
        <v/>
      </c>
      <c r="C84" s="15" t="str">
        <f>IF($B84="","",IFERROR(VLOOKUP($B84,pre_ge!$B$7:$L$506,8,FALSE),""))</f>
        <v/>
      </c>
      <c r="D84" s="15" t="str">
        <f>IF($B84="","",IFERROR(VLOOKUP($B84,pre_ge!$B$7:$L$506,4,FALSE),""))</f>
        <v/>
      </c>
      <c r="E84" s="15" t="str">
        <f>IF($B84="","",IFERROR(VLOOKUP($B84,pre_ge!$B$7:$L$506,9,FALSE),""))</f>
        <v/>
      </c>
      <c r="F84" s="36" t="str">
        <f>IFERROR(ROUND((peq_ge!$F$10*J84)/E84,0),"")</f>
        <v/>
      </c>
      <c r="G84" s="67"/>
      <c r="H84" s="111" t="str">
        <f t="shared" si="3"/>
        <v/>
      </c>
      <c r="I84" s="2" t="str">
        <f t="shared" si="4"/>
        <v/>
      </c>
      <c r="J84" s="2" t="str">
        <f>IFERROR(VLOOKUP($B84,cad_pro!$C$9:$E$508,2,FALSE)/SUMIF(cad_pro!$D$9:$D$508,"&gt;"&amp;0),"")</f>
        <v/>
      </c>
    </row>
    <row r="85" spans="2:10" ht="30" customHeight="1" x14ac:dyDescent="0.25">
      <c r="B85" s="30" t="str">
        <f>IF(pre_ge!B85="","",pre_ge!B85)</f>
        <v/>
      </c>
      <c r="C85" s="15" t="str">
        <f>IF($B85="","",IFERROR(VLOOKUP($B85,pre_ge!$B$7:$L$506,8,FALSE),""))</f>
        <v/>
      </c>
      <c r="D85" s="15" t="str">
        <f>IF($B85="","",IFERROR(VLOOKUP($B85,pre_ge!$B$7:$L$506,4,FALSE),""))</f>
        <v/>
      </c>
      <c r="E85" s="15" t="str">
        <f>IF($B85="","",IFERROR(VLOOKUP($B85,pre_ge!$B$7:$L$506,9,FALSE),""))</f>
        <v/>
      </c>
      <c r="F85" s="36" t="str">
        <f>IFERROR(ROUND((peq_ge!$F$10*J85)/E85,0),"")</f>
        <v/>
      </c>
      <c r="G85" s="67"/>
      <c r="H85" s="111" t="str">
        <f t="shared" si="3"/>
        <v/>
      </c>
      <c r="I85" s="2" t="str">
        <f t="shared" si="4"/>
        <v/>
      </c>
      <c r="J85" s="2" t="str">
        <f>IFERROR(VLOOKUP($B85,cad_pro!$C$9:$E$508,2,FALSE)/SUMIF(cad_pro!$D$9:$D$508,"&gt;"&amp;0),"")</f>
        <v/>
      </c>
    </row>
    <row r="86" spans="2:10" ht="30" customHeight="1" x14ac:dyDescent="0.25">
      <c r="B86" s="30" t="str">
        <f>IF(pre_ge!B86="","",pre_ge!B86)</f>
        <v/>
      </c>
      <c r="C86" s="15" t="str">
        <f>IF($B86="","",IFERROR(VLOOKUP($B86,pre_ge!$B$7:$L$506,8,FALSE),""))</f>
        <v/>
      </c>
      <c r="D86" s="15" t="str">
        <f>IF($B86="","",IFERROR(VLOOKUP($B86,pre_ge!$B$7:$L$506,4,FALSE),""))</f>
        <v/>
      </c>
      <c r="E86" s="15" t="str">
        <f>IF($B86="","",IFERROR(VLOOKUP($B86,pre_ge!$B$7:$L$506,9,FALSE),""))</f>
        <v/>
      </c>
      <c r="F86" s="36" t="str">
        <f>IFERROR(ROUND((peq_ge!$F$10*J86)/E86,0),"")</f>
        <v/>
      </c>
      <c r="G86" s="67"/>
      <c r="H86" s="111" t="str">
        <f t="shared" si="3"/>
        <v/>
      </c>
      <c r="I86" s="2" t="str">
        <f t="shared" si="4"/>
        <v/>
      </c>
      <c r="J86" s="2" t="str">
        <f>IFERROR(VLOOKUP($B86,cad_pro!$C$9:$E$508,2,FALSE)/SUMIF(cad_pro!$D$9:$D$508,"&gt;"&amp;0),"")</f>
        <v/>
      </c>
    </row>
    <row r="87" spans="2:10" ht="30" customHeight="1" x14ac:dyDescent="0.25">
      <c r="B87" s="30" t="str">
        <f>IF(pre_ge!B87="","",pre_ge!B87)</f>
        <v/>
      </c>
      <c r="C87" s="15" t="str">
        <f>IF($B87="","",IFERROR(VLOOKUP($B87,pre_ge!$B$7:$L$506,8,FALSE),""))</f>
        <v/>
      </c>
      <c r="D87" s="15" t="str">
        <f>IF($B87="","",IFERROR(VLOOKUP($B87,pre_ge!$B$7:$L$506,4,FALSE),""))</f>
        <v/>
      </c>
      <c r="E87" s="15" t="str">
        <f>IF($B87="","",IFERROR(VLOOKUP($B87,pre_ge!$B$7:$L$506,9,FALSE),""))</f>
        <v/>
      </c>
      <c r="F87" s="36" t="str">
        <f>IFERROR(ROUND((peq_ge!$F$10*J87)/E87,0),"")</f>
        <v/>
      </c>
      <c r="G87" s="67"/>
      <c r="H87" s="111" t="str">
        <f t="shared" si="3"/>
        <v/>
      </c>
      <c r="I87" s="2" t="str">
        <f t="shared" si="4"/>
        <v/>
      </c>
      <c r="J87" s="2" t="str">
        <f>IFERROR(VLOOKUP($B87,cad_pro!$C$9:$E$508,2,FALSE)/SUMIF(cad_pro!$D$9:$D$508,"&gt;"&amp;0),"")</f>
        <v/>
      </c>
    </row>
    <row r="88" spans="2:10" ht="30" customHeight="1" x14ac:dyDescent="0.25">
      <c r="B88" s="30" t="str">
        <f>IF(pre_ge!B88="","",pre_ge!B88)</f>
        <v/>
      </c>
      <c r="C88" s="15" t="str">
        <f>IF($B88="","",IFERROR(VLOOKUP($B88,pre_ge!$B$7:$L$506,8,FALSE),""))</f>
        <v/>
      </c>
      <c r="D88" s="15" t="str">
        <f>IF($B88="","",IFERROR(VLOOKUP($B88,pre_ge!$B$7:$L$506,4,FALSE),""))</f>
        <v/>
      </c>
      <c r="E88" s="15" t="str">
        <f>IF($B88="","",IFERROR(VLOOKUP($B88,pre_ge!$B$7:$L$506,9,FALSE),""))</f>
        <v/>
      </c>
      <c r="F88" s="36" t="str">
        <f>IFERROR(ROUND((peq_ge!$F$10*J88)/E88,0),"")</f>
        <v/>
      </c>
      <c r="G88" s="67"/>
      <c r="H88" s="111" t="str">
        <f t="shared" si="3"/>
        <v/>
      </c>
      <c r="I88" s="2" t="str">
        <f t="shared" si="4"/>
        <v/>
      </c>
      <c r="J88" s="2" t="str">
        <f>IFERROR(VLOOKUP($B88,cad_pro!$C$9:$E$508,2,FALSE)/SUMIF(cad_pro!$D$9:$D$508,"&gt;"&amp;0),"")</f>
        <v/>
      </c>
    </row>
    <row r="89" spans="2:10" ht="30" customHeight="1" x14ac:dyDescent="0.25">
      <c r="B89" s="30" t="str">
        <f>IF(pre_ge!B89="","",pre_ge!B89)</f>
        <v/>
      </c>
      <c r="C89" s="15" t="str">
        <f>IF($B89="","",IFERROR(VLOOKUP($B89,pre_ge!$B$7:$L$506,8,FALSE),""))</f>
        <v/>
      </c>
      <c r="D89" s="15" t="str">
        <f>IF($B89="","",IFERROR(VLOOKUP($B89,pre_ge!$B$7:$L$506,4,FALSE),""))</f>
        <v/>
      </c>
      <c r="E89" s="15" t="str">
        <f>IF($B89="","",IFERROR(VLOOKUP($B89,pre_ge!$B$7:$L$506,9,FALSE),""))</f>
        <v/>
      </c>
      <c r="F89" s="36" t="str">
        <f>IFERROR(ROUND((peq_ge!$F$10*J89)/E89,0),"")</f>
        <v/>
      </c>
      <c r="G89" s="67"/>
      <c r="H89" s="111" t="str">
        <f t="shared" si="3"/>
        <v/>
      </c>
      <c r="I89" s="2" t="str">
        <f t="shared" si="4"/>
        <v/>
      </c>
      <c r="J89" s="2" t="str">
        <f>IFERROR(VLOOKUP($B89,cad_pro!$C$9:$E$508,2,FALSE)/SUMIF(cad_pro!$D$9:$D$508,"&gt;"&amp;0),"")</f>
        <v/>
      </c>
    </row>
    <row r="90" spans="2:10" ht="30" customHeight="1" x14ac:dyDescent="0.25">
      <c r="B90" s="30" t="str">
        <f>IF(pre_ge!B90="","",pre_ge!B90)</f>
        <v/>
      </c>
      <c r="C90" s="15" t="str">
        <f>IF($B90="","",IFERROR(VLOOKUP($B90,pre_ge!$B$7:$L$506,8,FALSE),""))</f>
        <v/>
      </c>
      <c r="D90" s="15" t="str">
        <f>IF($B90="","",IFERROR(VLOOKUP($B90,pre_ge!$B$7:$L$506,4,FALSE),""))</f>
        <v/>
      </c>
      <c r="E90" s="15" t="str">
        <f>IF($B90="","",IFERROR(VLOOKUP($B90,pre_ge!$B$7:$L$506,9,FALSE),""))</f>
        <v/>
      </c>
      <c r="F90" s="36" t="str">
        <f>IFERROR(ROUND((peq_ge!$F$10*J90)/E90,0),"")</f>
        <v/>
      </c>
      <c r="G90" s="67"/>
      <c r="H90" s="111" t="str">
        <f t="shared" si="3"/>
        <v/>
      </c>
      <c r="I90" s="2" t="str">
        <f t="shared" si="4"/>
        <v/>
      </c>
      <c r="J90" s="2" t="str">
        <f>IFERROR(VLOOKUP($B90,cad_pro!$C$9:$E$508,2,FALSE)/SUMIF(cad_pro!$D$9:$D$508,"&gt;"&amp;0),"")</f>
        <v/>
      </c>
    </row>
    <row r="91" spans="2:10" ht="30" customHeight="1" x14ac:dyDescent="0.25">
      <c r="B91" s="30" t="str">
        <f>IF(pre_ge!B91="","",pre_ge!B91)</f>
        <v/>
      </c>
      <c r="C91" s="15" t="str">
        <f>IF($B91="","",IFERROR(VLOOKUP($B91,pre_ge!$B$7:$L$506,8,FALSE),""))</f>
        <v/>
      </c>
      <c r="D91" s="15" t="str">
        <f>IF($B91="","",IFERROR(VLOOKUP($B91,pre_ge!$B$7:$L$506,4,FALSE),""))</f>
        <v/>
      </c>
      <c r="E91" s="15" t="str">
        <f>IF($B91="","",IFERROR(VLOOKUP($B91,pre_ge!$B$7:$L$506,9,FALSE),""))</f>
        <v/>
      </c>
      <c r="F91" s="36" t="str">
        <f>IFERROR(ROUND((peq_ge!$F$10*J91)/E91,0),"")</f>
        <v/>
      </c>
      <c r="G91" s="67"/>
      <c r="H91" s="111" t="str">
        <f t="shared" si="3"/>
        <v/>
      </c>
      <c r="I91" s="2" t="str">
        <f t="shared" si="4"/>
        <v/>
      </c>
      <c r="J91" s="2" t="str">
        <f>IFERROR(VLOOKUP($B91,cad_pro!$C$9:$E$508,2,FALSE)/SUMIF(cad_pro!$D$9:$D$508,"&gt;"&amp;0),"")</f>
        <v/>
      </c>
    </row>
    <row r="92" spans="2:10" ht="30" customHeight="1" x14ac:dyDescent="0.25">
      <c r="B92" s="30" t="str">
        <f>IF(pre_ge!B92="","",pre_ge!B92)</f>
        <v/>
      </c>
      <c r="C92" s="15" t="str">
        <f>IF($B92="","",IFERROR(VLOOKUP($B92,pre_ge!$B$7:$L$506,8,FALSE),""))</f>
        <v/>
      </c>
      <c r="D92" s="15" t="str">
        <f>IF($B92="","",IFERROR(VLOOKUP($B92,pre_ge!$B$7:$L$506,4,FALSE),""))</f>
        <v/>
      </c>
      <c r="E92" s="15" t="str">
        <f>IF($B92="","",IFERROR(VLOOKUP($B92,pre_ge!$B$7:$L$506,9,FALSE),""))</f>
        <v/>
      </c>
      <c r="F92" s="36" t="str">
        <f>IFERROR(ROUND((peq_ge!$F$10*J92)/E92,0),"")</f>
        <v/>
      </c>
      <c r="G92" s="67"/>
      <c r="H92" s="111" t="str">
        <f t="shared" si="3"/>
        <v/>
      </c>
      <c r="I92" s="2" t="str">
        <f t="shared" si="4"/>
        <v/>
      </c>
      <c r="J92" s="2" t="str">
        <f>IFERROR(VLOOKUP($B92,cad_pro!$C$9:$E$508,2,FALSE)/SUMIF(cad_pro!$D$9:$D$508,"&gt;"&amp;0),"")</f>
        <v/>
      </c>
    </row>
    <row r="93" spans="2:10" ht="30" customHeight="1" x14ac:dyDescent="0.25">
      <c r="B93" s="30" t="str">
        <f>IF(pre_ge!B93="","",pre_ge!B93)</f>
        <v/>
      </c>
      <c r="C93" s="15" t="str">
        <f>IF($B93="","",IFERROR(VLOOKUP($B93,pre_ge!$B$7:$L$506,8,FALSE),""))</f>
        <v/>
      </c>
      <c r="D93" s="15" t="str">
        <f>IF($B93="","",IFERROR(VLOOKUP($B93,pre_ge!$B$7:$L$506,4,FALSE),""))</f>
        <v/>
      </c>
      <c r="E93" s="15" t="str">
        <f>IF($B93="","",IFERROR(VLOOKUP($B93,pre_ge!$B$7:$L$506,9,FALSE),""))</f>
        <v/>
      </c>
      <c r="F93" s="36" t="str">
        <f>IFERROR(ROUND((peq_ge!$F$10*J93)/E93,0),"")</f>
        <v/>
      </c>
      <c r="G93" s="67"/>
      <c r="H93" s="111" t="str">
        <f t="shared" si="3"/>
        <v/>
      </c>
      <c r="I93" s="2" t="str">
        <f t="shared" si="4"/>
        <v/>
      </c>
      <c r="J93" s="2" t="str">
        <f>IFERROR(VLOOKUP($B93,cad_pro!$C$9:$E$508,2,FALSE)/SUMIF(cad_pro!$D$9:$D$508,"&gt;"&amp;0),"")</f>
        <v/>
      </c>
    </row>
    <row r="94" spans="2:10" ht="30" customHeight="1" x14ac:dyDescent="0.25">
      <c r="B94" s="30" t="str">
        <f>IF(pre_ge!B94="","",pre_ge!B94)</f>
        <v/>
      </c>
      <c r="C94" s="15" t="str">
        <f>IF($B94="","",IFERROR(VLOOKUP($B94,pre_ge!$B$7:$L$506,8,FALSE),""))</f>
        <v/>
      </c>
      <c r="D94" s="15" t="str">
        <f>IF($B94="","",IFERROR(VLOOKUP($B94,pre_ge!$B$7:$L$506,4,FALSE),""))</f>
        <v/>
      </c>
      <c r="E94" s="15" t="str">
        <f>IF($B94="","",IFERROR(VLOOKUP($B94,pre_ge!$B$7:$L$506,9,FALSE),""))</f>
        <v/>
      </c>
      <c r="F94" s="36" t="str">
        <f>IFERROR(ROUND((peq_ge!$F$10*J94)/E94,0),"")</f>
        <v/>
      </c>
      <c r="G94" s="67"/>
      <c r="H94" s="111" t="str">
        <f t="shared" si="3"/>
        <v/>
      </c>
      <c r="I94" s="2" t="str">
        <f t="shared" si="4"/>
        <v/>
      </c>
      <c r="J94" s="2" t="str">
        <f>IFERROR(VLOOKUP($B94,cad_pro!$C$9:$E$508,2,FALSE)/SUMIF(cad_pro!$D$9:$D$508,"&gt;"&amp;0),"")</f>
        <v/>
      </c>
    </row>
    <row r="95" spans="2:10" ht="30" customHeight="1" x14ac:dyDescent="0.25">
      <c r="B95" s="30" t="str">
        <f>IF(pre_ge!B95="","",pre_ge!B95)</f>
        <v/>
      </c>
      <c r="C95" s="15" t="str">
        <f>IF($B95="","",IFERROR(VLOOKUP($B95,pre_ge!$B$7:$L$506,8,FALSE),""))</f>
        <v/>
      </c>
      <c r="D95" s="15" t="str">
        <f>IF($B95="","",IFERROR(VLOOKUP($B95,pre_ge!$B$7:$L$506,4,FALSE),""))</f>
        <v/>
      </c>
      <c r="E95" s="15" t="str">
        <f>IF($B95="","",IFERROR(VLOOKUP($B95,pre_ge!$B$7:$L$506,9,FALSE),""))</f>
        <v/>
      </c>
      <c r="F95" s="36" t="str">
        <f>IFERROR(ROUND((peq_ge!$F$10*J95)/E95,0),"")</f>
        <v/>
      </c>
      <c r="G95" s="67"/>
      <c r="H95" s="111" t="str">
        <f t="shared" si="3"/>
        <v/>
      </c>
      <c r="I95" s="2" t="str">
        <f t="shared" si="4"/>
        <v/>
      </c>
      <c r="J95" s="2" t="str">
        <f>IFERROR(VLOOKUP($B95,cad_pro!$C$9:$E$508,2,FALSE)/SUMIF(cad_pro!$D$9:$D$508,"&gt;"&amp;0),"")</f>
        <v/>
      </c>
    </row>
    <row r="96" spans="2:10" ht="30" customHeight="1" x14ac:dyDescent="0.25">
      <c r="B96" s="30" t="str">
        <f>IF(pre_ge!B96="","",pre_ge!B96)</f>
        <v/>
      </c>
      <c r="C96" s="15" t="str">
        <f>IF($B96="","",IFERROR(VLOOKUP($B96,pre_ge!$B$7:$L$506,8,FALSE),""))</f>
        <v/>
      </c>
      <c r="D96" s="15" t="str">
        <f>IF($B96="","",IFERROR(VLOOKUP($B96,pre_ge!$B$7:$L$506,4,FALSE),""))</f>
        <v/>
      </c>
      <c r="E96" s="15" t="str">
        <f>IF($B96="","",IFERROR(VLOOKUP($B96,pre_ge!$B$7:$L$506,9,FALSE),""))</f>
        <v/>
      </c>
      <c r="F96" s="36" t="str">
        <f>IFERROR(ROUND((peq_ge!$F$10*J96)/E96,0),"")</f>
        <v/>
      </c>
      <c r="G96" s="67"/>
      <c r="H96" s="111" t="str">
        <f t="shared" si="3"/>
        <v/>
      </c>
      <c r="I96" s="2" t="str">
        <f t="shared" si="4"/>
        <v/>
      </c>
      <c r="J96" s="2" t="str">
        <f>IFERROR(VLOOKUP($B96,cad_pro!$C$9:$E$508,2,FALSE)/SUMIF(cad_pro!$D$9:$D$508,"&gt;"&amp;0),"")</f>
        <v/>
      </c>
    </row>
    <row r="97" spans="2:10" ht="30" customHeight="1" x14ac:dyDescent="0.25">
      <c r="B97" s="30" t="str">
        <f>IF(pre_ge!B97="","",pre_ge!B97)</f>
        <v/>
      </c>
      <c r="C97" s="15" t="str">
        <f>IF($B97="","",IFERROR(VLOOKUP($B97,pre_ge!$B$7:$L$506,8,FALSE),""))</f>
        <v/>
      </c>
      <c r="D97" s="15" t="str">
        <f>IF($B97="","",IFERROR(VLOOKUP($B97,pre_ge!$B$7:$L$506,4,FALSE),""))</f>
        <v/>
      </c>
      <c r="E97" s="15" t="str">
        <f>IF($B97="","",IFERROR(VLOOKUP($B97,pre_ge!$B$7:$L$506,9,FALSE),""))</f>
        <v/>
      </c>
      <c r="F97" s="36" t="str">
        <f>IFERROR(ROUND((peq_ge!$F$10*J97)/E97,0),"")</f>
        <v/>
      </c>
      <c r="G97" s="67"/>
      <c r="H97" s="111" t="str">
        <f t="shared" si="3"/>
        <v/>
      </c>
      <c r="I97" s="2" t="str">
        <f t="shared" si="4"/>
        <v/>
      </c>
      <c r="J97" s="2" t="str">
        <f>IFERROR(VLOOKUP($B97,cad_pro!$C$9:$E$508,2,FALSE)/SUMIF(cad_pro!$D$9:$D$508,"&gt;"&amp;0),"")</f>
        <v/>
      </c>
    </row>
    <row r="98" spans="2:10" ht="30" customHeight="1" x14ac:dyDescent="0.25">
      <c r="B98" s="30" t="str">
        <f>IF(pre_ge!B98="","",pre_ge!B98)</f>
        <v/>
      </c>
      <c r="C98" s="15" t="str">
        <f>IF($B98="","",IFERROR(VLOOKUP($B98,pre_ge!$B$7:$L$506,8,FALSE),""))</f>
        <v/>
      </c>
      <c r="D98" s="15" t="str">
        <f>IF($B98="","",IFERROR(VLOOKUP($B98,pre_ge!$B$7:$L$506,4,FALSE),""))</f>
        <v/>
      </c>
      <c r="E98" s="15" t="str">
        <f>IF($B98="","",IFERROR(VLOOKUP($B98,pre_ge!$B$7:$L$506,9,FALSE),""))</f>
        <v/>
      </c>
      <c r="F98" s="36" t="str">
        <f>IFERROR(ROUND((peq_ge!$F$10*J98)/E98,0),"")</f>
        <v/>
      </c>
      <c r="G98" s="67"/>
      <c r="H98" s="111" t="str">
        <f t="shared" si="3"/>
        <v/>
      </c>
      <c r="I98" s="2" t="str">
        <f t="shared" si="4"/>
        <v/>
      </c>
      <c r="J98" s="2" t="str">
        <f>IFERROR(VLOOKUP($B98,cad_pro!$C$9:$E$508,2,FALSE)/SUMIF(cad_pro!$D$9:$D$508,"&gt;"&amp;0),"")</f>
        <v/>
      </c>
    </row>
    <row r="99" spans="2:10" ht="30" customHeight="1" x14ac:dyDescent="0.25">
      <c r="B99" s="30" t="str">
        <f>IF(pre_ge!B99="","",pre_ge!B99)</f>
        <v/>
      </c>
      <c r="C99" s="15" t="str">
        <f>IF($B99="","",IFERROR(VLOOKUP($B99,pre_ge!$B$7:$L$506,8,FALSE),""))</f>
        <v/>
      </c>
      <c r="D99" s="15" t="str">
        <f>IF($B99="","",IFERROR(VLOOKUP($B99,pre_ge!$B$7:$L$506,4,FALSE),""))</f>
        <v/>
      </c>
      <c r="E99" s="15" t="str">
        <f>IF($B99="","",IFERROR(VLOOKUP($B99,pre_ge!$B$7:$L$506,9,FALSE),""))</f>
        <v/>
      </c>
      <c r="F99" s="36" t="str">
        <f>IFERROR(ROUND((peq_ge!$F$10*J99)/E99,0),"")</f>
        <v/>
      </c>
      <c r="G99" s="67"/>
      <c r="H99" s="111" t="str">
        <f t="shared" si="3"/>
        <v/>
      </c>
      <c r="I99" s="2" t="str">
        <f t="shared" si="4"/>
        <v/>
      </c>
      <c r="J99" s="2" t="str">
        <f>IFERROR(VLOOKUP($B99,cad_pro!$C$9:$E$508,2,FALSE)/SUMIF(cad_pro!$D$9:$D$508,"&gt;"&amp;0),"")</f>
        <v/>
      </c>
    </row>
    <row r="100" spans="2:10" ht="30" customHeight="1" x14ac:dyDescent="0.25">
      <c r="B100" s="30" t="str">
        <f>IF(pre_ge!B100="","",pre_ge!B100)</f>
        <v/>
      </c>
      <c r="C100" s="15" t="str">
        <f>IF($B100="","",IFERROR(VLOOKUP($B100,pre_ge!$B$7:$L$506,8,FALSE),""))</f>
        <v/>
      </c>
      <c r="D100" s="15" t="str">
        <f>IF($B100="","",IFERROR(VLOOKUP($B100,pre_ge!$B$7:$L$506,4,FALSE),""))</f>
        <v/>
      </c>
      <c r="E100" s="15" t="str">
        <f>IF($B100="","",IFERROR(VLOOKUP($B100,pre_ge!$B$7:$L$506,9,FALSE),""))</f>
        <v/>
      </c>
      <c r="F100" s="36" t="str">
        <f>IFERROR(ROUND((peq_ge!$F$10*J100)/E100,0),"")</f>
        <v/>
      </c>
      <c r="G100" s="67"/>
      <c r="H100" s="111" t="str">
        <f t="shared" si="3"/>
        <v/>
      </c>
      <c r="I100" s="2" t="str">
        <f t="shared" si="4"/>
        <v/>
      </c>
      <c r="J100" s="2" t="str">
        <f>IFERROR(VLOOKUP($B100,cad_pro!$C$9:$E$508,2,FALSE)/SUMIF(cad_pro!$D$9:$D$508,"&gt;"&amp;0),"")</f>
        <v/>
      </c>
    </row>
    <row r="101" spans="2:10" ht="30" customHeight="1" x14ac:dyDescent="0.25">
      <c r="B101" s="30" t="str">
        <f>IF(pre_ge!B101="","",pre_ge!B101)</f>
        <v/>
      </c>
      <c r="C101" s="15" t="str">
        <f>IF($B101="","",IFERROR(VLOOKUP($B101,pre_ge!$B$7:$L$506,8,FALSE),""))</f>
        <v/>
      </c>
      <c r="D101" s="15" t="str">
        <f>IF($B101="","",IFERROR(VLOOKUP($B101,pre_ge!$B$7:$L$506,4,FALSE),""))</f>
        <v/>
      </c>
      <c r="E101" s="15" t="str">
        <f>IF($B101="","",IFERROR(VLOOKUP($B101,pre_ge!$B$7:$L$506,9,FALSE),""))</f>
        <v/>
      </c>
      <c r="F101" s="36" t="str">
        <f>IFERROR(ROUND((peq_ge!$F$10*J101)/E101,0),"")</f>
        <v/>
      </c>
      <c r="G101" s="67"/>
      <c r="H101" s="111" t="str">
        <f t="shared" si="3"/>
        <v/>
      </c>
      <c r="I101" s="2" t="str">
        <f t="shared" si="4"/>
        <v/>
      </c>
      <c r="J101" s="2" t="str">
        <f>IFERROR(VLOOKUP($B101,cad_pro!$C$9:$E$508,2,FALSE)/SUMIF(cad_pro!$D$9:$D$508,"&gt;"&amp;0),"")</f>
        <v/>
      </c>
    </row>
    <row r="102" spans="2:10" ht="30" customHeight="1" x14ac:dyDescent="0.25">
      <c r="B102" s="30" t="str">
        <f>IF(pre_ge!B102="","",pre_ge!B102)</f>
        <v/>
      </c>
      <c r="C102" s="15" t="str">
        <f>IF($B102="","",IFERROR(VLOOKUP($B102,pre_ge!$B$7:$L$506,8,FALSE),""))</f>
        <v/>
      </c>
      <c r="D102" s="15" t="str">
        <f>IF($B102="","",IFERROR(VLOOKUP($B102,pre_ge!$B$7:$L$506,4,FALSE),""))</f>
        <v/>
      </c>
      <c r="E102" s="15" t="str">
        <f>IF($B102="","",IFERROR(VLOOKUP($B102,pre_ge!$B$7:$L$506,9,FALSE),""))</f>
        <v/>
      </c>
      <c r="F102" s="36" t="str">
        <f>IFERROR(ROUND((peq_ge!$F$10*J102)/E102,0),"")</f>
        <v/>
      </c>
      <c r="G102" s="67"/>
      <c r="H102" s="111" t="str">
        <f t="shared" si="3"/>
        <v/>
      </c>
      <c r="I102" s="2" t="str">
        <f t="shared" si="4"/>
        <v/>
      </c>
      <c r="J102" s="2" t="str">
        <f>IFERROR(VLOOKUP($B102,cad_pro!$C$9:$E$508,2,FALSE)/SUMIF(cad_pro!$D$9:$D$508,"&gt;"&amp;0),"")</f>
        <v/>
      </c>
    </row>
    <row r="103" spans="2:10" ht="30" customHeight="1" x14ac:dyDescent="0.25">
      <c r="B103" s="30" t="str">
        <f>IF(pre_ge!B103="","",pre_ge!B103)</f>
        <v/>
      </c>
      <c r="C103" s="15" t="str">
        <f>IF($B103="","",IFERROR(VLOOKUP($B103,pre_ge!$B$7:$L$506,8,FALSE),""))</f>
        <v/>
      </c>
      <c r="D103" s="15" t="str">
        <f>IF($B103="","",IFERROR(VLOOKUP($B103,pre_ge!$B$7:$L$506,4,FALSE),""))</f>
        <v/>
      </c>
      <c r="E103" s="15" t="str">
        <f>IF($B103="","",IFERROR(VLOOKUP($B103,pre_ge!$B$7:$L$506,9,FALSE),""))</f>
        <v/>
      </c>
      <c r="F103" s="36" t="str">
        <f>IFERROR(ROUND((peq_ge!$F$10*J103)/E103,0),"")</f>
        <v/>
      </c>
      <c r="G103" s="67"/>
      <c r="H103" s="111" t="str">
        <f t="shared" si="3"/>
        <v/>
      </c>
      <c r="I103" s="2" t="str">
        <f t="shared" si="4"/>
        <v/>
      </c>
      <c r="J103" s="2" t="str">
        <f>IFERROR(VLOOKUP($B103,cad_pro!$C$9:$E$508,2,FALSE)/SUMIF(cad_pro!$D$9:$D$508,"&gt;"&amp;0),"")</f>
        <v/>
      </c>
    </row>
    <row r="104" spans="2:10" ht="30" customHeight="1" x14ac:dyDescent="0.25">
      <c r="B104" s="30" t="str">
        <f>IF(pre_ge!B104="","",pre_ge!B104)</f>
        <v/>
      </c>
      <c r="C104" s="15" t="str">
        <f>IF($B104="","",IFERROR(VLOOKUP($B104,pre_ge!$B$7:$L$506,8,FALSE),""))</f>
        <v/>
      </c>
      <c r="D104" s="15" t="str">
        <f>IF($B104="","",IFERROR(VLOOKUP($B104,pre_ge!$B$7:$L$506,4,FALSE),""))</f>
        <v/>
      </c>
      <c r="E104" s="15" t="str">
        <f>IF($B104="","",IFERROR(VLOOKUP($B104,pre_ge!$B$7:$L$506,9,FALSE),""))</f>
        <v/>
      </c>
      <c r="F104" s="36" t="str">
        <f>IFERROR(ROUND((peq_ge!$F$10*J104)/E104,0),"")</f>
        <v/>
      </c>
      <c r="G104" s="67"/>
      <c r="H104" s="111" t="str">
        <f t="shared" si="3"/>
        <v/>
      </c>
      <c r="I104" s="2" t="str">
        <f t="shared" si="4"/>
        <v/>
      </c>
      <c r="J104" s="2" t="str">
        <f>IFERROR(VLOOKUP($B104,cad_pro!$C$9:$E$508,2,FALSE)/SUMIF(cad_pro!$D$9:$D$508,"&gt;"&amp;0),"")</f>
        <v/>
      </c>
    </row>
    <row r="105" spans="2:10" ht="30" customHeight="1" x14ac:dyDescent="0.25">
      <c r="B105" s="30" t="str">
        <f>IF(pre_ge!B105="","",pre_ge!B105)</f>
        <v/>
      </c>
      <c r="C105" s="15" t="str">
        <f>IF($B105="","",IFERROR(VLOOKUP($B105,pre_ge!$B$7:$L$506,8,FALSE),""))</f>
        <v/>
      </c>
      <c r="D105" s="15" t="str">
        <f>IF($B105="","",IFERROR(VLOOKUP($B105,pre_ge!$B$7:$L$506,4,FALSE),""))</f>
        <v/>
      </c>
      <c r="E105" s="15" t="str">
        <f>IF($B105="","",IFERROR(VLOOKUP($B105,pre_ge!$B$7:$L$506,9,FALSE),""))</f>
        <v/>
      </c>
      <c r="F105" s="36" t="str">
        <f>IFERROR(ROUND((peq_ge!$F$10*J105)/E105,0),"")</f>
        <v/>
      </c>
      <c r="G105" s="67"/>
      <c r="H105" s="111" t="str">
        <f t="shared" si="3"/>
        <v/>
      </c>
      <c r="I105" s="2" t="str">
        <f t="shared" si="4"/>
        <v/>
      </c>
      <c r="J105" s="2" t="str">
        <f>IFERROR(VLOOKUP($B105,cad_pro!$C$9:$E$508,2,FALSE)/SUMIF(cad_pro!$D$9:$D$508,"&gt;"&amp;0),"")</f>
        <v/>
      </c>
    </row>
    <row r="106" spans="2:10" ht="30" customHeight="1" x14ac:dyDescent="0.25">
      <c r="B106" s="30" t="str">
        <f>IF(pre_ge!B106="","",pre_ge!B106)</f>
        <v/>
      </c>
      <c r="C106" s="15" t="str">
        <f>IF($B106="","",IFERROR(VLOOKUP($B106,pre_ge!$B$7:$L$506,8,FALSE),""))</f>
        <v/>
      </c>
      <c r="D106" s="15" t="str">
        <f>IF($B106="","",IFERROR(VLOOKUP($B106,pre_ge!$B$7:$L$506,4,FALSE),""))</f>
        <v/>
      </c>
      <c r="E106" s="15" t="str">
        <f>IF($B106="","",IFERROR(VLOOKUP($B106,pre_ge!$B$7:$L$506,9,FALSE),""))</f>
        <v/>
      </c>
      <c r="F106" s="36" t="str">
        <f>IFERROR(ROUND((peq_ge!$F$10*J106)/E106,0),"")</f>
        <v/>
      </c>
      <c r="G106" s="67"/>
      <c r="H106" s="111" t="str">
        <f t="shared" si="3"/>
        <v/>
      </c>
      <c r="I106" s="2" t="str">
        <f t="shared" si="4"/>
        <v/>
      </c>
      <c r="J106" s="2" t="str">
        <f>IFERROR(VLOOKUP($B106,cad_pro!$C$9:$E$508,2,FALSE)/SUMIF(cad_pro!$D$9:$D$508,"&gt;"&amp;0),"")</f>
        <v/>
      </c>
    </row>
    <row r="107" spans="2:10" ht="30" customHeight="1" x14ac:dyDescent="0.25">
      <c r="B107" s="30" t="str">
        <f>IF(pre_ge!B107="","",pre_ge!B107)</f>
        <v/>
      </c>
      <c r="C107" s="15" t="str">
        <f>IF($B107="","",IFERROR(VLOOKUP($B107,pre_ge!$B$7:$L$506,8,FALSE),""))</f>
        <v/>
      </c>
      <c r="D107" s="15" t="str">
        <f>IF($B107="","",IFERROR(VLOOKUP($B107,pre_ge!$B$7:$L$506,4,FALSE),""))</f>
        <v/>
      </c>
      <c r="E107" s="15" t="str">
        <f>IF($B107="","",IFERROR(VLOOKUP($B107,pre_ge!$B$7:$L$506,9,FALSE),""))</f>
        <v/>
      </c>
      <c r="F107" s="36" t="str">
        <f>IFERROR(ROUND((peq_ge!$F$10*J107)/E107,0),"")</f>
        <v/>
      </c>
      <c r="G107" s="67"/>
      <c r="H107" s="111" t="str">
        <f t="shared" si="3"/>
        <v/>
      </c>
      <c r="I107" s="2" t="str">
        <f t="shared" si="4"/>
        <v/>
      </c>
      <c r="J107" s="2" t="str">
        <f>IFERROR(VLOOKUP($B107,cad_pro!$C$9:$E$508,2,FALSE)/SUMIF(cad_pro!$D$9:$D$508,"&gt;"&amp;0),"")</f>
        <v/>
      </c>
    </row>
    <row r="108" spans="2:10" ht="30" customHeight="1" x14ac:dyDescent="0.25">
      <c r="B108" s="30" t="str">
        <f>IF(pre_ge!B108="","",pre_ge!B108)</f>
        <v/>
      </c>
      <c r="C108" s="15" t="str">
        <f>IF($B108="","",IFERROR(VLOOKUP($B108,pre_ge!$B$7:$L$506,8,FALSE),""))</f>
        <v/>
      </c>
      <c r="D108" s="15" t="str">
        <f>IF($B108="","",IFERROR(VLOOKUP($B108,pre_ge!$B$7:$L$506,4,FALSE),""))</f>
        <v/>
      </c>
      <c r="E108" s="15" t="str">
        <f>IF($B108="","",IFERROR(VLOOKUP($B108,pre_ge!$B$7:$L$506,9,FALSE),""))</f>
        <v/>
      </c>
      <c r="F108" s="36" t="str">
        <f>IFERROR(ROUND((peq_ge!$F$10*J108)/E108,0),"")</f>
        <v/>
      </c>
      <c r="G108" s="67"/>
      <c r="H108" s="111" t="str">
        <f t="shared" si="3"/>
        <v/>
      </c>
      <c r="I108" s="2" t="str">
        <f t="shared" si="4"/>
        <v/>
      </c>
      <c r="J108" s="2" t="str">
        <f>IFERROR(VLOOKUP($B108,cad_pro!$C$9:$E$508,2,FALSE)/SUMIF(cad_pro!$D$9:$D$508,"&gt;"&amp;0),"")</f>
        <v/>
      </c>
    </row>
    <row r="109" spans="2:10" ht="30" customHeight="1" x14ac:dyDescent="0.25">
      <c r="B109" s="30" t="str">
        <f>IF(pre_ge!B109="","",pre_ge!B109)</f>
        <v/>
      </c>
      <c r="C109" s="15" t="str">
        <f>IF($B109="","",IFERROR(VLOOKUP($B109,pre_ge!$B$7:$L$506,8,FALSE),""))</f>
        <v/>
      </c>
      <c r="D109" s="15" t="str">
        <f>IF($B109="","",IFERROR(VLOOKUP($B109,pre_ge!$B$7:$L$506,4,FALSE),""))</f>
        <v/>
      </c>
      <c r="E109" s="15" t="str">
        <f>IF($B109="","",IFERROR(VLOOKUP($B109,pre_ge!$B$7:$L$506,9,FALSE),""))</f>
        <v/>
      </c>
      <c r="F109" s="36" t="str">
        <f>IFERROR(ROUND((peq_ge!$F$10*J109)/E109,0),"")</f>
        <v/>
      </c>
      <c r="G109" s="67"/>
      <c r="H109" s="111" t="str">
        <f t="shared" si="3"/>
        <v/>
      </c>
      <c r="I109" s="2" t="str">
        <f t="shared" si="4"/>
        <v/>
      </c>
      <c r="J109" s="2" t="str">
        <f>IFERROR(VLOOKUP($B109,cad_pro!$C$9:$E$508,2,FALSE)/SUMIF(cad_pro!$D$9:$D$508,"&gt;"&amp;0),"")</f>
        <v/>
      </c>
    </row>
    <row r="110" spans="2:10" ht="30" customHeight="1" x14ac:dyDescent="0.25">
      <c r="B110" s="30" t="str">
        <f>IF(pre_ge!B110="","",pre_ge!B110)</f>
        <v/>
      </c>
      <c r="C110" s="15" t="str">
        <f>IF($B110="","",IFERROR(VLOOKUP($B110,pre_ge!$B$7:$L$506,8,FALSE),""))</f>
        <v/>
      </c>
      <c r="D110" s="15" t="str">
        <f>IF($B110="","",IFERROR(VLOOKUP($B110,pre_ge!$B$7:$L$506,4,FALSE),""))</f>
        <v/>
      </c>
      <c r="E110" s="15" t="str">
        <f>IF($B110="","",IFERROR(VLOOKUP($B110,pre_ge!$B$7:$L$506,9,FALSE),""))</f>
        <v/>
      </c>
      <c r="F110" s="36" t="str">
        <f>IFERROR(ROUND((peq_ge!$F$10*J110)/E110,0),"")</f>
        <v/>
      </c>
      <c r="G110" s="67"/>
      <c r="H110" s="111" t="str">
        <f t="shared" si="3"/>
        <v/>
      </c>
      <c r="I110" s="2" t="str">
        <f t="shared" si="4"/>
        <v/>
      </c>
      <c r="J110" s="2" t="str">
        <f>IFERROR(VLOOKUP($B110,cad_pro!$C$9:$E$508,2,FALSE)/SUMIF(cad_pro!$D$9:$D$508,"&gt;"&amp;0),"")</f>
        <v/>
      </c>
    </row>
    <row r="111" spans="2:10" ht="30" customHeight="1" x14ac:dyDescent="0.25">
      <c r="B111" s="30" t="str">
        <f>IF(pre_ge!B111="","",pre_ge!B111)</f>
        <v/>
      </c>
      <c r="C111" s="15" t="str">
        <f>IF($B111="","",IFERROR(VLOOKUP($B111,pre_ge!$B$7:$L$506,8,FALSE),""))</f>
        <v/>
      </c>
      <c r="D111" s="15" t="str">
        <f>IF($B111="","",IFERROR(VLOOKUP($B111,pre_ge!$B$7:$L$506,4,FALSE),""))</f>
        <v/>
      </c>
      <c r="E111" s="15" t="str">
        <f>IF($B111="","",IFERROR(VLOOKUP($B111,pre_ge!$B$7:$L$506,9,FALSE),""))</f>
        <v/>
      </c>
      <c r="F111" s="36" t="str">
        <f>IFERROR(ROUND((peq_ge!$F$10*J111)/E111,0),"")</f>
        <v/>
      </c>
      <c r="G111" s="67"/>
      <c r="H111" s="111" t="str">
        <f t="shared" si="3"/>
        <v/>
      </c>
      <c r="I111" s="2" t="str">
        <f t="shared" si="4"/>
        <v/>
      </c>
      <c r="J111" s="2" t="str">
        <f>IFERROR(VLOOKUP($B111,cad_pro!$C$9:$E$508,2,FALSE)/SUMIF(cad_pro!$D$9:$D$508,"&gt;"&amp;0),"")</f>
        <v/>
      </c>
    </row>
    <row r="112" spans="2:10" ht="30" customHeight="1" x14ac:dyDescent="0.25">
      <c r="B112" s="30" t="str">
        <f>IF(pre_ge!B112="","",pre_ge!B112)</f>
        <v/>
      </c>
      <c r="C112" s="15" t="str">
        <f>IF($B112="","",IFERROR(VLOOKUP($B112,pre_ge!$B$7:$L$506,8,FALSE),""))</f>
        <v/>
      </c>
      <c r="D112" s="15" t="str">
        <f>IF($B112="","",IFERROR(VLOOKUP($B112,pre_ge!$B$7:$L$506,4,FALSE),""))</f>
        <v/>
      </c>
      <c r="E112" s="15" t="str">
        <f>IF($B112="","",IFERROR(VLOOKUP($B112,pre_ge!$B$7:$L$506,9,FALSE),""))</f>
        <v/>
      </c>
      <c r="F112" s="36" t="str">
        <f>IFERROR(ROUND((peq_ge!$F$10*J112)/E112,0),"")</f>
        <v/>
      </c>
      <c r="G112" s="67"/>
      <c r="H112" s="111" t="str">
        <f t="shared" si="3"/>
        <v/>
      </c>
      <c r="I112" s="2" t="str">
        <f t="shared" si="4"/>
        <v/>
      </c>
      <c r="J112" s="2" t="str">
        <f>IFERROR(VLOOKUP($B112,cad_pro!$C$9:$E$508,2,FALSE)/SUMIF(cad_pro!$D$9:$D$508,"&gt;"&amp;0),"")</f>
        <v/>
      </c>
    </row>
    <row r="113" spans="2:10" ht="30" customHeight="1" x14ac:dyDescent="0.25">
      <c r="B113" s="30" t="str">
        <f>IF(pre_ge!B113="","",pre_ge!B113)</f>
        <v/>
      </c>
      <c r="C113" s="15" t="str">
        <f>IF($B113="","",IFERROR(VLOOKUP($B113,pre_ge!$B$7:$L$506,8,FALSE),""))</f>
        <v/>
      </c>
      <c r="D113" s="15" t="str">
        <f>IF($B113="","",IFERROR(VLOOKUP($B113,pre_ge!$B$7:$L$506,4,FALSE),""))</f>
        <v/>
      </c>
      <c r="E113" s="15" t="str">
        <f>IF($B113="","",IFERROR(VLOOKUP($B113,pre_ge!$B$7:$L$506,9,FALSE),""))</f>
        <v/>
      </c>
      <c r="F113" s="36" t="str">
        <f>IFERROR(ROUND((peq_ge!$F$10*J113)/E113,0),"")</f>
        <v/>
      </c>
      <c r="G113" s="67"/>
      <c r="H113" s="111" t="str">
        <f t="shared" si="3"/>
        <v/>
      </c>
      <c r="I113" s="2" t="str">
        <f t="shared" si="4"/>
        <v/>
      </c>
      <c r="J113" s="2" t="str">
        <f>IFERROR(VLOOKUP($B113,cad_pro!$C$9:$E$508,2,FALSE)/SUMIF(cad_pro!$D$9:$D$508,"&gt;"&amp;0),"")</f>
        <v/>
      </c>
    </row>
    <row r="114" spans="2:10" ht="30" customHeight="1" x14ac:dyDescent="0.25">
      <c r="B114" s="30" t="str">
        <f>IF(pre_ge!B114="","",pre_ge!B114)</f>
        <v/>
      </c>
      <c r="C114" s="15" t="str">
        <f>IF($B114="","",IFERROR(VLOOKUP($B114,pre_ge!$B$7:$L$506,8,FALSE),""))</f>
        <v/>
      </c>
      <c r="D114" s="15" t="str">
        <f>IF($B114="","",IFERROR(VLOOKUP($B114,pre_ge!$B$7:$L$506,4,FALSE),""))</f>
        <v/>
      </c>
      <c r="E114" s="15" t="str">
        <f>IF($B114="","",IFERROR(VLOOKUP($B114,pre_ge!$B$7:$L$506,9,FALSE),""))</f>
        <v/>
      </c>
      <c r="F114" s="36" t="str">
        <f>IFERROR(ROUND((peq_ge!$F$10*J114)/E114,0),"")</f>
        <v/>
      </c>
      <c r="G114" s="67"/>
      <c r="H114" s="111" t="str">
        <f t="shared" si="3"/>
        <v/>
      </c>
      <c r="I114" s="2" t="str">
        <f t="shared" si="4"/>
        <v/>
      </c>
      <c r="J114" s="2" t="str">
        <f>IFERROR(VLOOKUP($B114,cad_pro!$C$9:$E$508,2,FALSE)/SUMIF(cad_pro!$D$9:$D$508,"&gt;"&amp;0),"")</f>
        <v/>
      </c>
    </row>
    <row r="115" spans="2:10" ht="30" customHeight="1" x14ac:dyDescent="0.25">
      <c r="B115" s="30" t="str">
        <f>IF(pre_ge!B115="","",pre_ge!B115)</f>
        <v/>
      </c>
      <c r="C115" s="15" t="str">
        <f>IF($B115="","",IFERROR(VLOOKUP($B115,pre_ge!$B$7:$L$506,8,FALSE),""))</f>
        <v/>
      </c>
      <c r="D115" s="15" t="str">
        <f>IF($B115="","",IFERROR(VLOOKUP($B115,pre_ge!$B$7:$L$506,4,FALSE),""))</f>
        <v/>
      </c>
      <c r="E115" s="15" t="str">
        <f>IF($B115="","",IFERROR(VLOOKUP($B115,pre_ge!$B$7:$L$506,9,FALSE),""))</f>
        <v/>
      </c>
      <c r="F115" s="36" t="str">
        <f>IFERROR(ROUND((peq_ge!$F$10*J115)/E115,0),"")</f>
        <v/>
      </c>
      <c r="G115" s="67"/>
      <c r="H115" s="111" t="str">
        <f t="shared" si="3"/>
        <v/>
      </c>
      <c r="I115" s="2" t="str">
        <f t="shared" si="4"/>
        <v/>
      </c>
      <c r="J115" s="2" t="str">
        <f>IFERROR(VLOOKUP($B115,cad_pro!$C$9:$E$508,2,FALSE)/SUMIF(cad_pro!$D$9:$D$508,"&gt;"&amp;0),"")</f>
        <v/>
      </c>
    </row>
    <row r="116" spans="2:10" ht="30" customHeight="1" x14ac:dyDescent="0.25">
      <c r="B116" s="30" t="str">
        <f>IF(pre_ge!B116="","",pre_ge!B116)</f>
        <v/>
      </c>
      <c r="C116" s="15" t="str">
        <f>IF($B116="","",IFERROR(VLOOKUP($B116,pre_ge!$B$7:$L$506,8,FALSE),""))</f>
        <v/>
      </c>
      <c r="D116" s="15" t="str">
        <f>IF($B116="","",IFERROR(VLOOKUP($B116,pre_ge!$B$7:$L$506,4,FALSE),""))</f>
        <v/>
      </c>
      <c r="E116" s="15" t="str">
        <f>IF($B116="","",IFERROR(VLOOKUP($B116,pre_ge!$B$7:$L$506,9,FALSE),""))</f>
        <v/>
      </c>
      <c r="F116" s="36" t="str">
        <f>IFERROR(ROUND((peq_ge!$F$10*J116)/E116,0),"")</f>
        <v/>
      </c>
      <c r="G116" s="67"/>
      <c r="H116" s="111" t="str">
        <f t="shared" si="3"/>
        <v/>
      </c>
      <c r="I116" s="2" t="str">
        <f t="shared" si="4"/>
        <v/>
      </c>
      <c r="J116" s="2" t="str">
        <f>IFERROR(VLOOKUP($B116,cad_pro!$C$9:$E$508,2,FALSE)/SUMIF(cad_pro!$D$9:$D$508,"&gt;"&amp;0),"")</f>
        <v/>
      </c>
    </row>
    <row r="117" spans="2:10" ht="30" customHeight="1" x14ac:dyDescent="0.25">
      <c r="B117" s="30" t="str">
        <f>IF(pre_ge!B117="","",pre_ge!B117)</f>
        <v/>
      </c>
      <c r="C117" s="15" t="str">
        <f>IF($B117="","",IFERROR(VLOOKUP($B117,pre_ge!$B$7:$L$506,8,FALSE),""))</f>
        <v/>
      </c>
      <c r="D117" s="15" t="str">
        <f>IF($B117="","",IFERROR(VLOOKUP($B117,pre_ge!$B$7:$L$506,4,FALSE),""))</f>
        <v/>
      </c>
      <c r="E117" s="15" t="str">
        <f>IF($B117="","",IFERROR(VLOOKUP($B117,pre_ge!$B$7:$L$506,9,FALSE),""))</f>
        <v/>
      </c>
      <c r="F117" s="36" t="str">
        <f>IFERROR(ROUND((peq_ge!$F$10*J117)/E117,0),"")</f>
        <v/>
      </c>
      <c r="G117" s="67"/>
      <c r="H117" s="111" t="str">
        <f t="shared" si="3"/>
        <v/>
      </c>
      <c r="I117" s="2" t="str">
        <f t="shared" si="4"/>
        <v/>
      </c>
      <c r="J117" s="2" t="str">
        <f>IFERROR(VLOOKUP($B117,cad_pro!$C$9:$E$508,2,FALSE)/SUMIF(cad_pro!$D$9:$D$508,"&gt;"&amp;0),"")</f>
        <v/>
      </c>
    </row>
    <row r="118" spans="2:10" ht="30" customHeight="1" x14ac:dyDescent="0.25">
      <c r="B118" s="30" t="str">
        <f>IF(pre_ge!B118="","",pre_ge!B118)</f>
        <v/>
      </c>
      <c r="C118" s="15" t="str">
        <f>IF($B118="","",IFERROR(VLOOKUP($B118,pre_ge!$B$7:$L$506,8,FALSE),""))</f>
        <v/>
      </c>
      <c r="D118" s="15" t="str">
        <f>IF($B118="","",IFERROR(VLOOKUP($B118,pre_ge!$B$7:$L$506,4,FALSE),""))</f>
        <v/>
      </c>
      <c r="E118" s="15" t="str">
        <f>IF($B118="","",IFERROR(VLOOKUP($B118,pre_ge!$B$7:$L$506,9,FALSE),""))</f>
        <v/>
      </c>
      <c r="F118" s="36" t="str">
        <f>IFERROR(ROUND((peq_ge!$F$10*J118)/E118,0),"")</f>
        <v/>
      </c>
      <c r="G118" s="67"/>
      <c r="H118" s="111" t="str">
        <f t="shared" si="3"/>
        <v/>
      </c>
      <c r="I118" s="2" t="str">
        <f t="shared" si="4"/>
        <v/>
      </c>
      <c r="J118" s="2" t="str">
        <f>IFERROR(VLOOKUP($B118,cad_pro!$C$9:$E$508,2,FALSE)/SUMIF(cad_pro!$D$9:$D$508,"&gt;"&amp;0),"")</f>
        <v/>
      </c>
    </row>
    <row r="119" spans="2:10" ht="30" customHeight="1" x14ac:dyDescent="0.25">
      <c r="B119" s="30" t="str">
        <f>IF(pre_ge!B119="","",pre_ge!B119)</f>
        <v/>
      </c>
      <c r="C119" s="15" t="str">
        <f>IF($B119="","",IFERROR(VLOOKUP($B119,pre_ge!$B$7:$L$506,8,FALSE),""))</f>
        <v/>
      </c>
      <c r="D119" s="15" t="str">
        <f>IF($B119="","",IFERROR(VLOOKUP($B119,pre_ge!$B$7:$L$506,4,FALSE),""))</f>
        <v/>
      </c>
      <c r="E119" s="15" t="str">
        <f>IF($B119="","",IFERROR(VLOOKUP($B119,pre_ge!$B$7:$L$506,9,FALSE),""))</f>
        <v/>
      </c>
      <c r="F119" s="36" t="str">
        <f>IFERROR(ROUND((peq_ge!$F$10*J119)/E119,0),"")</f>
        <v/>
      </c>
      <c r="G119" s="67"/>
      <c r="H119" s="111" t="str">
        <f t="shared" si="3"/>
        <v/>
      </c>
      <c r="I119" s="2" t="str">
        <f t="shared" si="4"/>
        <v/>
      </c>
      <c r="J119" s="2" t="str">
        <f>IFERROR(VLOOKUP($B119,cad_pro!$C$9:$E$508,2,FALSE)/SUMIF(cad_pro!$D$9:$D$508,"&gt;"&amp;0),"")</f>
        <v/>
      </c>
    </row>
    <row r="120" spans="2:10" ht="30" customHeight="1" x14ac:dyDescent="0.25">
      <c r="B120" s="30" t="str">
        <f>IF(pre_ge!B120="","",pre_ge!B120)</f>
        <v/>
      </c>
      <c r="C120" s="15" t="str">
        <f>IF($B120="","",IFERROR(VLOOKUP($B120,pre_ge!$B$7:$L$506,8,FALSE),""))</f>
        <v/>
      </c>
      <c r="D120" s="15" t="str">
        <f>IF($B120="","",IFERROR(VLOOKUP($B120,pre_ge!$B$7:$L$506,4,FALSE),""))</f>
        <v/>
      </c>
      <c r="E120" s="15" t="str">
        <f>IF($B120="","",IFERROR(VLOOKUP($B120,pre_ge!$B$7:$L$506,9,FALSE),""))</f>
        <v/>
      </c>
      <c r="F120" s="36" t="str">
        <f>IFERROR(ROUND((peq_ge!$F$10*J120)/E120,0),"")</f>
        <v/>
      </c>
      <c r="G120" s="67"/>
      <c r="H120" s="111" t="str">
        <f t="shared" si="3"/>
        <v/>
      </c>
      <c r="I120" s="2" t="str">
        <f t="shared" si="4"/>
        <v/>
      </c>
      <c r="J120" s="2" t="str">
        <f>IFERROR(VLOOKUP($B120,cad_pro!$C$9:$E$508,2,FALSE)/SUMIF(cad_pro!$D$9:$D$508,"&gt;"&amp;0),"")</f>
        <v/>
      </c>
    </row>
    <row r="121" spans="2:10" ht="30" customHeight="1" x14ac:dyDescent="0.25">
      <c r="B121" s="30" t="str">
        <f>IF(pre_ge!B121="","",pre_ge!B121)</f>
        <v/>
      </c>
      <c r="C121" s="15" t="str">
        <f>IF($B121="","",IFERROR(VLOOKUP($B121,pre_ge!$B$7:$L$506,8,FALSE),""))</f>
        <v/>
      </c>
      <c r="D121" s="15" t="str">
        <f>IF($B121="","",IFERROR(VLOOKUP($B121,pre_ge!$B$7:$L$506,4,FALSE),""))</f>
        <v/>
      </c>
      <c r="E121" s="15" t="str">
        <f>IF($B121="","",IFERROR(VLOOKUP($B121,pre_ge!$B$7:$L$506,9,FALSE),""))</f>
        <v/>
      </c>
      <c r="F121" s="36" t="str">
        <f>IFERROR(ROUND((peq_ge!$F$10*J121)/E121,0),"")</f>
        <v/>
      </c>
      <c r="G121" s="67"/>
      <c r="H121" s="111" t="str">
        <f t="shared" si="3"/>
        <v/>
      </c>
      <c r="I121" s="2" t="str">
        <f t="shared" si="4"/>
        <v/>
      </c>
      <c r="J121" s="2" t="str">
        <f>IFERROR(VLOOKUP($B121,cad_pro!$C$9:$E$508,2,FALSE)/SUMIF(cad_pro!$D$9:$D$508,"&gt;"&amp;0),"")</f>
        <v/>
      </c>
    </row>
    <row r="122" spans="2:10" ht="30" customHeight="1" x14ac:dyDescent="0.25">
      <c r="B122" s="30" t="str">
        <f>IF(pre_ge!B122="","",pre_ge!B122)</f>
        <v/>
      </c>
      <c r="C122" s="15" t="str">
        <f>IF($B122="","",IFERROR(VLOOKUP($B122,pre_ge!$B$7:$L$506,8,FALSE),""))</f>
        <v/>
      </c>
      <c r="D122" s="15" t="str">
        <f>IF($B122="","",IFERROR(VLOOKUP($B122,pre_ge!$B$7:$L$506,4,FALSE),""))</f>
        <v/>
      </c>
      <c r="E122" s="15" t="str">
        <f>IF($B122="","",IFERROR(VLOOKUP($B122,pre_ge!$B$7:$L$506,9,FALSE),""))</f>
        <v/>
      </c>
      <c r="F122" s="36" t="str">
        <f>IFERROR(ROUND((peq_ge!$F$10*J122)/E122,0),"")</f>
        <v/>
      </c>
      <c r="G122" s="67"/>
      <c r="H122" s="111" t="str">
        <f t="shared" si="3"/>
        <v/>
      </c>
      <c r="I122" s="2" t="str">
        <f t="shared" si="4"/>
        <v/>
      </c>
      <c r="J122" s="2" t="str">
        <f>IFERROR(VLOOKUP($B122,cad_pro!$C$9:$E$508,2,FALSE)/SUMIF(cad_pro!$D$9:$D$508,"&gt;"&amp;0),"")</f>
        <v/>
      </c>
    </row>
    <row r="123" spans="2:10" ht="30" customHeight="1" x14ac:dyDescent="0.25">
      <c r="B123" s="30" t="str">
        <f>IF(pre_ge!B123="","",pre_ge!B123)</f>
        <v/>
      </c>
      <c r="C123" s="15" t="str">
        <f>IF($B123="","",IFERROR(VLOOKUP($B123,pre_ge!$B$7:$L$506,8,FALSE),""))</f>
        <v/>
      </c>
      <c r="D123" s="15" t="str">
        <f>IF($B123="","",IFERROR(VLOOKUP($B123,pre_ge!$B$7:$L$506,4,FALSE),""))</f>
        <v/>
      </c>
      <c r="E123" s="15" t="str">
        <f>IF($B123="","",IFERROR(VLOOKUP($B123,pre_ge!$B$7:$L$506,9,FALSE),""))</f>
        <v/>
      </c>
      <c r="F123" s="36" t="str">
        <f>IFERROR(ROUND((peq_ge!$F$10*J123)/E123,0),"")</f>
        <v/>
      </c>
      <c r="G123" s="67"/>
      <c r="H123" s="111" t="str">
        <f t="shared" si="3"/>
        <v/>
      </c>
      <c r="I123" s="2" t="str">
        <f t="shared" si="4"/>
        <v/>
      </c>
      <c r="J123" s="2" t="str">
        <f>IFERROR(VLOOKUP($B123,cad_pro!$C$9:$E$508,2,FALSE)/SUMIF(cad_pro!$D$9:$D$508,"&gt;"&amp;0),"")</f>
        <v/>
      </c>
    </row>
    <row r="124" spans="2:10" ht="30" customHeight="1" x14ac:dyDescent="0.25">
      <c r="B124" s="30" t="str">
        <f>IF(pre_ge!B124="","",pre_ge!B124)</f>
        <v/>
      </c>
      <c r="C124" s="15" t="str">
        <f>IF($B124="","",IFERROR(VLOOKUP($B124,pre_ge!$B$7:$L$506,8,FALSE),""))</f>
        <v/>
      </c>
      <c r="D124" s="15" t="str">
        <f>IF($B124="","",IFERROR(VLOOKUP($B124,pre_ge!$B$7:$L$506,4,FALSE),""))</f>
        <v/>
      </c>
      <c r="E124" s="15" t="str">
        <f>IF($B124="","",IFERROR(VLOOKUP($B124,pre_ge!$B$7:$L$506,9,FALSE),""))</f>
        <v/>
      </c>
      <c r="F124" s="36" t="str">
        <f>IFERROR(ROUND((peq_ge!$F$10*J124)/E124,0),"")</f>
        <v/>
      </c>
      <c r="G124" s="67"/>
      <c r="H124" s="111" t="str">
        <f t="shared" si="3"/>
        <v/>
      </c>
      <c r="I124" s="2" t="str">
        <f t="shared" si="4"/>
        <v/>
      </c>
      <c r="J124" s="2" t="str">
        <f>IFERROR(VLOOKUP($B124,cad_pro!$C$9:$E$508,2,FALSE)/SUMIF(cad_pro!$D$9:$D$508,"&gt;"&amp;0),"")</f>
        <v/>
      </c>
    </row>
    <row r="125" spans="2:10" ht="30" customHeight="1" x14ac:dyDescent="0.25">
      <c r="B125" s="30" t="str">
        <f>IF(pre_ge!B125="","",pre_ge!B125)</f>
        <v/>
      </c>
      <c r="C125" s="15" t="str">
        <f>IF($B125="","",IFERROR(VLOOKUP($B125,pre_ge!$B$7:$L$506,8,FALSE),""))</f>
        <v/>
      </c>
      <c r="D125" s="15" t="str">
        <f>IF($B125="","",IFERROR(VLOOKUP($B125,pre_ge!$B$7:$L$506,4,FALSE),""))</f>
        <v/>
      </c>
      <c r="E125" s="15" t="str">
        <f>IF($B125="","",IFERROR(VLOOKUP($B125,pre_ge!$B$7:$L$506,9,FALSE),""))</f>
        <v/>
      </c>
      <c r="F125" s="36" t="str">
        <f>IFERROR(ROUND((peq_ge!$F$10*J125)/E125,0),"")</f>
        <v/>
      </c>
      <c r="G125" s="67"/>
      <c r="H125" s="111" t="str">
        <f t="shared" si="3"/>
        <v/>
      </c>
      <c r="I125" s="2" t="str">
        <f t="shared" si="4"/>
        <v/>
      </c>
      <c r="J125" s="2" t="str">
        <f>IFERROR(VLOOKUP($B125,cad_pro!$C$9:$E$508,2,FALSE)/SUMIF(cad_pro!$D$9:$D$508,"&gt;"&amp;0),"")</f>
        <v/>
      </c>
    </row>
    <row r="126" spans="2:10" ht="30" customHeight="1" x14ac:dyDescent="0.25">
      <c r="B126" s="30" t="str">
        <f>IF(pre_ge!B126="","",pre_ge!B126)</f>
        <v/>
      </c>
      <c r="C126" s="15" t="str">
        <f>IF($B126="","",IFERROR(VLOOKUP($B126,pre_ge!$B$7:$L$506,8,FALSE),""))</f>
        <v/>
      </c>
      <c r="D126" s="15" t="str">
        <f>IF($B126="","",IFERROR(VLOOKUP($B126,pre_ge!$B$7:$L$506,4,FALSE),""))</f>
        <v/>
      </c>
      <c r="E126" s="15" t="str">
        <f>IF($B126="","",IFERROR(VLOOKUP($B126,pre_ge!$B$7:$L$506,9,FALSE),""))</f>
        <v/>
      </c>
      <c r="F126" s="36" t="str">
        <f>IFERROR(ROUND((peq_ge!$F$10*J126)/E126,0),"")</f>
        <v/>
      </c>
      <c r="G126" s="67"/>
      <c r="H126" s="111" t="str">
        <f t="shared" si="3"/>
        <v/>
      </c>
      <c r="I126" s="2" t="str">
        <f t="shared" si="4"/>
        <v/>
      </c>
      <c r="J126" s="2" t="str">
        <f>IFERROR(VLOOKUP($B126,cad_pro!$C$9:$E$508,2,FALSE)/SUMIF(cad_pro!$D$9:$D$508,"&gt;"&amp;0),"")</f>
        <v/>
      </c>
    </row>
    <row r="127" spans="2:10" ht="30" customHeight="1" x14ac:dyDescent="0.25">
      <c r="B127" s="30" t="str">
        <f>IF(pre_ge!B127="","",pre_ge!B127)</f>
        <v/>
      </c>
      <c r="C127" s="15" t="str">
        <f>IF($B127="","",IFERROR(VLOOKUP($B127,pre_ge!$B$7:$L$506,8,FALSE),""))</f>
        <v/>
      </c>
      <c r="D127" s="15" t="str">
        <f>IF($B127="","",IFERROR(VLOOKUP($B127,pre_ge!$B$7:$L$506,4,FALSE),""))</f>
        <v/>
      </c>
      <c r="E127" s="15" t="str">
        <f>IF($B127="","",IFERROR(VLOOKUP($B127,pre_ge!$B$7:$L$506,9,FALSE),""))</f>
        <v/>
      </c>
      <c r="F127" s="36" t="str">
        <f>IFERROR(ROUND((peq_ge!$F$10*J127)/E127,0),"")</f>
        <v/>
      </c>
      <c r="G127" s="67"/>
      <c r="H127" s="111" t="str">
        <f t="shared" si="3"/>
        <v/>
      </c>
      <c r="I127" s="2" t="str">
        <f t="shared" si="4"/>
        <v/>
      </c>
      <c r="J127" s="2" t="str">
        <f>IFERROR(VLOOKUP($B127,cad_pro!$C$9:$E$508,2,FALSE)/SUMIF(cad_pro!$D$9:$D$508,"&gt;"&amp;0),"")</f>
        <v/>
      </c>
    </row>
    <row r="128" spans="2:10" ht="30" customHeight="1" x14ac:dyDescent="0.25">
      <c r="B128" s="30" t="str">
        <f>IF(pre_ge!B128="","",pre_ge!B128)</f>
        <v/>
      </c>
      <c r="C128" s="15" t="str">
        <f>IF($B128="","",IFERROR(VLOOKUP($B128,pre_ge!$B$7:$L$506,8,FALSE),""))</f>
        <v/>
      </c>
      <c r="D128" s="15" t="str">
        <f>IF($B128="","",IFERROR(VLOOKUP($B128,pre_ge!$B$7:$L$506,4,FALSE),""))</f>
        <v/>
      </c>
      <c r="E128" s="15" t="str">
        <f>IF($B128="","",IFERROR(VLOOKUP($B128,pre_ge!$B$7:$L$506,9,FALSE),""))</f>
        <v/>
      </c>
      <c r="F128" s="36" t="str">
        <f>IFERROR(ROUND((peq_ge!$F$10*J128)/E128,0),"")</f>
        <v/>
      </c>
      <c r="G128" s="67"/>
      <c r="H128" s="111" t="str">
        <f t="shared" si="3"/>
        <v/>
      </c>
      <c r="I128" s="2" t="str">
        <f t="shared" si="4"/>
        <v/>
      </c>
      <c r="J128" s="2" t="str">
        <f>IFERROR(VLOOKUP($B128,cad_pro!$C$9:$E$508,2,FALSE)/SUMIF(cad_pro!$D$9:$D$508,"&gt;"&amp;0),"")</f>
        <v/>
      </c>
    </row>
    <row r="129" spans="2:10" ht="30" customHeight="1" x14ac:dyDescent="0.25">
      <c r="B129" s="30" t="str">
        <f>IF(pre_ge!B129="","",pre_ge!B129)</f>
        <v/>
      </c>
      <c r="C129" s="15" t="str">
        <f>IF($B129="","",IFERROR(VLOOKUP($B129,pre_ge!$B$7:$L$506,8,FALSE),""))</f>
        <v/>
      </c>
      <c r="D129" s="15" t="str">
        <f>IF($B129="","",IFERROR(VLOOKUP($B129,pre_ge!$B$7:$L$506,4,FALSE),""))</f>
        <v/>
      </c>
      <c r="E129" s="15" t="str">
        <f>IF($B129="","",IFERROR(VLOOKUP($B129,pre_ge!$B$7:$L$506,9,FALSE),""))</f>
        <v/>
      </c>
      <c r="F129" s="36" t="str">
        <f>IFERROR(ROUND((peq_ge!$F$10*J129)/E129,0),"")</f>
        <v/>
      </c>
      <c r="G129" s="67"/>
      <c r="H129" s="111" t="str">
        <f t="shared" si="3"/>
        <v/>
      </c>
      <c r="I129" s="2" t="str">
        <f t="shared" si="4"/>
        <v/>
      </c>
      <c r="J129" s="2" t="str">
        <f>IFERROR(VLOOKUP($B129,cad_pro!$C$9:$E$508,2,FALSE)/SUMIF(cad_pro!$D$9:$D$508,"&gt;"&amp;0),"")</f>
        <v/>
      </c>
    </row>
    <row r="130" spans="2:10" ht="30" customHeight="1" x14ac:dyDescent="0.25">
      <c r="B130" s="30" t="str">
        <f>IF(pre_ge!B130="","",pre_ge!B130)</f>
        <v/>
      </c>
      <c r="C130" s="15" t="str">
        <f>IF($B130="","",IFERROR(VLOOKUP($B130,pre_ge!$B$7:$L$506,8,FALSE),""))</f>
        <v/>
      </c>
      <c r="D130" s="15" t="str">
        <f>IF($B130="","",IFERROR(VLOOKUP($B130,pre_ge!$B$7:$L$506,4,FALSE),""))</f>
        <v/>
      </c>
      <c r="E130" s="15" t="str">
        <f>IF($B130="","",IFERROR(VLOOKUP($B130,pre_ge!$B$7:$L$506,9,FALSE),""))</f>
        <v/>
      </c>
      <c r="F130" s="36" t="str">
        <f>IFERROR(ROUND((peq_ge!$F$10*J130)/E130,0),"")</f>
        <v/>
      </c>
      <c r="G130" s="67"/>
      <c r="H130" s="111" t="str">
        <f t="shared" si="3"/>
        <v/>
      </c>
      <c r="I130" s="2" t="str">
        <f t="shared" si="4"/>
        <v/>
      </c>
      <c r="J130" s="2" t="str">
        <f>IFERROR(VLOOKUP($B130,cad_pro!$C$9:$E$508,2,FALSE)/SUMIF(cad_pro!$D$9:$D$508,"&gt;"&amp;0),"")</f>
        <v/>
      </c>
    </row>
    <row r="131" spans="2:10" ht="30" customHeight="1" x14ac:dyDescent="0.25">
      <c r="B131" s="30" t="str">
        <f>IF(pre_ge!B131="","",pre_ge!B131)</f>
        <v/>
      </c>
      <c r="C131" s="15" t="str">
        <f>IF($B131="","",IFERROR(VLOOKUP($B131,pre_ge!$B$7:$L$506,8,FALSE),""))</f>
        <v/>
      </c>
      <c r="D131" s="15" t="str">
        <f>IF($B131="","",IFERROR(VLOOKUP($B131,pre_ge!$B$7:$L$506,4,FALSE),""))</f>
        <v/>
      </c>
      <c r="E131" s="15" t="str">
        <f>IF($B131="","",IFERROR(VLOOKUP($B131,pre_ge!$B$7:$L$506,9,FALSE),""))</f>
        <v/>
      </c>
      <c r="F131" s="36" t="str">
        <f>IFERROR(ROUND((peq_ge!$F$10*J131)/E131,0),"")</f>
        <v/>
      </c>
      <c r="G131" s="67"/>
      <c r="H131" s="111" t="str">
        <f t="shared" si="3"/>
        <v/>
      </c>
      <c r="I131" s="2" t="str">
        <f t="shared" si="4"/>
        <v/>
      </c>
      <c r="J131" s="2" t="str">
        <f>IFERROR(VLOOKUP($B131,cad_pro!$C$9:$E$508,2,FALSE)/SUMIF(cad_pro!$D$9:$D$508,"&gt;"&amp;0),"")</f>
        <v/>
      </c>
    </row>
    <row r="132" spans="2:10" ht="30" customHeight="1" x14ac:dyDescent="0.25">
      <c r="B132" s="30" t="str">
        <f>IF(pre_ge!B132="","",pre_ge!B132)</f>
        <v/>
      </c>
      <c r="C132" s="15" t="str">
        <f>IF($B132="","",IFERROR(VLOOKUP($B132,pre_ge!$B$7:$L$506,8,FALSE),""))</f>
        <v/>
      </c>
      <c r="D132" s="15" t="str">
        <f>IF($B132="","",IFERROR(VLOOKUP($B132,pre_ge!$B$7:$L$506,4,FALSE),""))</f>
        <v/>
      </c>
      <c r="E132" s="15" t="str">
        <f>IF($B132="","",IFERROR(VLOOKUP($B132,pre_ge!$B$7:$L$506,9,FALSE),""))</f>
        <v/>
      </c>
      <c r="F132" s="36" t="str">
        <f>IFERROR(ROUND((peq_ge!$F$10*J132)/E132,0),"")</f>
        <v/>
      </c>
      <c r="G132" s="67"/>
      <c r="H132" s="111" t="str">
        <f t="shared" si="3"/>
        <v/>
      </c>
      <c r="I132" s="2" t="str">
        <f t="shared" si="4"/>
        <v/>
      </c>
      <c r="J132" s="2" t="str">
        <f>IFERROR(VLOOKUP($B132,cad_pro!$C$9:$E$508,2,FALSE)/SUMIF(cad_pro!$D$9:$D$508,"&gt;"&amp;0),"")</f>
        <v/>
      </c>
    </row>
    <row r="133" spans="2:10" ht="30" customHeight="1" x14ac:dyDescent="0.25">
      <c r="B133" s="30" t="str">
        <f>IF(pre_ge!B133="","",pre_ge!B133)</f>
        <v/>
      </c>
      <c r="C133" s="15" t="str">
        <f>IF($B133="","",IFERROR(VLOOKUP($B133,pre_ge!$B$7:$L$506,8,FALSE),""))</f>
        <v/>
      </c>
      <c r="D133" s="15" t="str">
        <f>IF($B133="","",IFERROR(VLOOKUP($B133,pre_ge!$B$7:$L$506,4,FALSE),""))</f>
        <v/>
      </c>
      <c r="E133" s="15" t="str">
        <f>IF($B133="","",IFERROR(VLOOKUP($B133,pre_ge!$B$7:$L$506,9,FALSE),""))</f>
        <v/>
      </c>
      <c r="F133" s="36" t="str">
        <f>IFERROR(ROUND((peq_ge!$F$10*J133)/E133,0),"")</f>
        <v/>
      </c>
      <c r="G133" s="67"/>
      <c r="H133" s="111" t="str">
        <f t="shared" si="3"/>
        <v/>
      </c>
      <c r="I133" s="2" t="str">
        <f t="shared" si="4"/>
        <v/>
      </c>
      <c r="J133" s="2" t="str">
        <f>IFERROR(VLOOKUP($B133,cad_pro!$C$9:$E$508,2,FALSE)/SUMIF(cad_pro!$D$9:$D$508,"&gt;"&amp;0),"")</f>
        <v/>
      </c>
    </row>
    <row r="134" spans="2:10" ht="30" customHeight="1" x14ac:dyDescent="0.25">
      <c r="B134" s="30" t="str">
        <f>IF(pre_ge!B134="","",pre_ge!B134)</f>
        <v/>
      </c>
      <c r="C134" s="15" t="str">
        <f>IF($B134="","",IFERROR(VLOOKUP($B134,pre_ge!$B$7:$L$506,8,FALSE),""))</f>
        <v/>
      </c>
      <c r="D134" s="15" t="str">
        <f>IF($B134="","",IFERROR(VLOOKUP($B134,pre_ge!$B$7:$L$506,4,FALSE),""))</f>
        <v/>
      </c>
      <c r="E134" s="15" t="str">
        <f>IF($B134="","",IFERROR(VLOOKUP($B134,pre_ge!$B$7:$L$506,9,FALSE),""))</f>
        <v/>
      </c>
      <c r="F134" s="36" t="str">
        <f>IFERROR(ROUND((peq_ge!$F$10*J134)/E134,0),"")</f>
        <v/>
      </c>
      <c r="G134" s="67"/>
      <c r="H134" s="111" t="str">
        <f t="shared" si="3"/>
        <v/>
      </c>
      <c r="I134" s="2" t="str">
        <f t="shared" si="4"/>
        <v/>
      </c>
      <c r="J134" s="2" t="str">
        <f>IFERROR(VLOOKUP($B134,cad_pro!$C$9:$E$508,2,FALSE)/SUMIF(cad_pro!$D$9:$D$508,"&gt;"&amp;0),"")</f>
        <v/>
      </c>
    </row>
    <row r="135" spans="2:10" ht="30" customHeight="1" x14ac:dyDescent="0.25">
      <c r="B135" s="30" t="str">
        <f>IF(pre_ge!B135="","",pre_ge!B135)</f>
        <v/>
      </c>
      <c r="C135" s="15" t="str">
        <f>IF($B135="","",IFERROR(VLOOKUP($B135,pre_ge!$B$7:$L$506,8,FALSE),""))</f>
        <v/>
      </c>
      <c r="D135" s="15" t="str">
        <f>IF($B135="","",IFERROR(VLOOKUP($B135,pre_ge!$B$7:$L$506,4,FALSE),""))</f>
        <v/>
      </c>
      <c r="E135" s="15" t="str">
        <f>IF($B135="","",IFERROR(VLOOKUP($B135,pre_ge!$B$7:$L$506,9,FALSE),""))</f>
        <v/>
      </c>
      <c r="F135" s="36" t="str">
        <f>IFERROR(ROUND((peq_ge!$F$10*J135)/E135,0),"")</f>
        <v/>
      </c>
      <c r="G135" s="67"/>
      <c r="H135" s="111" t="str">
        <f t="shared" si="3"/>
        <v/>
      </c>
      <c r="I135" s="2" t="str">
        <f t="shared" si="4"/>
        <v/>
      </c>
      <c r="J135" s="2" t="str">
        <f>IFERROR(VLOOKUP($B135,cad_pro!$C$9:$E$508,2,FALSE)/SUMIF(cad_pro!$D$9:$D$508,"&gt;"&amp;0),"")</f>
        <v/>
      </c>
    </row>
    <row r="136" spans="2:10" ht="30" customHeight="1" x14ac:dyDescent="0.25">
      <c r="B136" s="30" t="str">
        <f>IF(pre_ge!B136="","",pre_ge!B136)</f>
        <v/>
      </c>
      <c r="C136" s="15" t="str">
        <f>IF($B136="","",IFERROR(VLOOKUP($B136,pre_ge!$B$7:$L$506,8,FALSE),""))</f>
        <v/>
      </c>
      <c r="D136" s="15" t="str">
        <f>IF($B136="","",IFERROR(VLOOKUP($B136,pre_ge!$B$7:$L$506,4,FALSE),""))</f>
        <v/>
      </c>
      <c r="E136" s="15" t="str">
        <f>IF($B136="","",IFERROR(VLOOKUP($B136,pre_ge!$B$7:$L$506,9,FALSE),""))</f>
        <v/>
      </c>
      <c r="F136" s="36" t="str">
        <f>IFERROR(ROUND((peq_ge!$F$10*J136)/E136,0),"")</f>
        <v/>
      </c>
      <c r="G136" s="67"/>
      <c r="H136" s="111" t="str">
        <f t="shared" ref="H136:H199" si="5">IF(B136="","",IF(F136&gt;G136,"Não","Sim"))</f>
        <v/>
      </c>
      <c r="I136" s="2" t="str">
        <f t="shared" si="4"/>
        <v/>
      </c>
      <c r="J136" s="2" t="str">
        <f>IFERROR(VLOOKUP($B136,cad_pro!$C$9:$E$508,2,FALSE)/SUMIF(cad_pro!$D$9:$D$508,"&gt;"&amp;0),"")</f>
        <v/>
      </c>
    </row>
    <row r="137" spans="2:10" ht="30" customHeight="1" x14ac:dyDescent="0.25">
      <c r="B137" s="30" t="str">
        <f>IF(pre_ge!B137="","",pre_ge!B137)</f>
        <v/>
      </c>
      <c r="C137" s="15" t="str">
        <f>IF($B137="","",IFERROR(VLOOKUP($B137,pre_ge!$B$7:$L$506,8,FALSE),""))</f>
        <v/>
      </c>
      <c r="D137" s="15" t="str">
        <f>IF($B137="","",IFERROR(VLOOKUP($B137,pre_ge!$B$7:$L$506,4,FALSE),""))</f>
        <v/>
      </c>
      <c r="E137" s="15" t="str">
        <f>IF($B137="","",IFERROR(VLOOKUP($B137,pre_ge!$B$7:$L$506,9,FALSE),""))</f>
        <v/>
      </c>
      <c r="F137" s="36" t="str">
        <f>IFERROR(ROUND((peq_ge!$F$10*J137)/E137,0),"")</f>
        <v/>
      </c>
      <c r="G137" s="67"/>
      <c r="H137" s="111" t="str">
        <f t="shared" si="5"/>
        <v/>
      </c>
      <c r="I137" s="2" t="str">
        <f t="shared" si="4"/>
        <v/>
      </c>
      <c r="J137" s="2" t="str">
        <f>IFERROR(VLOOKUP($B137,cad_pro!$C$9:$E$508,2,FALSE)/SUMIF(cad_pro!$D$9:$D$508,"&gt;"&amp;0),"")</f>
        <v/>
      </c>
    </row>
    <row r="138" spans="2:10" ht="30" customHeight="1" x14ac:dyDescent="0.25">
      <c r="B138" s="30" t="str">
        <f>IF(pre_ge!B138="","",pre_ge!B138)</f>
        <v/>
      </c>
      <c r="C138" s="15" t="str">
        <f>IF($B138="","",IFERROR(VLOOKUP($B138,pre_ge!$B$7:$L$506,8,FALSE),""))</f>
        <v/>
      </c>
      <c r="D138" s="15" t="str">
        <f>IF($B138="","",IFERROR(VLOOKUP($B138,pre_ge!$B$7:$L$506,4,FALSE),""))</f>
        <v/>
      </c>
      <c r="E138" s="15" t="str">
        <f>IF($B138="","",IFERROR(VLOOKUP($B138,pre_ge!$B$7:$L$506,9,FALSE),""))</f>
        <v/>
      </c>
      <c r="F138" s="36" t="str">
        <f>IFERROR(ROUND((peq_ge!$F$10*J138)/E138,0),"")</f>
        <v/>
      </c>
      <c r="G138" s="67"/>
      <c r="H138" s="111" t="str">
        <f t="shared" si="5"/>
        <v/>
      </c>
      <c r="I138" s="2" t="str">
        <f t="shared" si="4"/>
        <v/>
      </c>
      <c r="J138" s="2" t="str">
        <f>IFERROR(VLOOKUP($B138,cad_pro!$C$9:$E$508,2,FALSE)/SUMIF(cad_pro!$D$9:$D$508,"&gt;"&amp;0),"")</f>
        <v/>
      </c>
    </row>
    <row r="139" spans="2:10" ht="30" customHeight="1" x14ac:dyDescent="0.25">
      <c r="B139" s="30" t="str">
        <f>IF(pre_ge!B139="","",pre_ge!B139)</f>
        <v/>
      </c>
      <c r="C139" s="15" t="str">
        <f>IF($B139="","",IFERROR(VLOOKUP($B139,pre_ge!$B$7:$L$506,8,FALSE),""))</f>
        <v/>
      </c>
      <c r="D139" s="15" t="str">
        <f>IF($B139="","",IFERROR(VLOOKUP($B139,pre_ge!$B$7:$L$506,4,FALSE),""))</f>
        <v/>
      </c>
      <c r="E139" s="15" t="str">
        <f>IF($B139="","",IFERROR(VLOOKUP($B139,pre_ge!$B$7:$L$506,9,FALSE),""))</f>
        <v/>
      </c>
      <c r="F139" s="36" t="str">
        <f>IFERROR(ROUND((peq_ge!$F$10*J139)/E139,0),"")</f>
        <v/>
      </c>
      <c r="G139" s="67"/>
      <c r="H139" s="111" t="str">
        <f t="shared" si="5"/>
        <v/>
      </c>
      <c r="I139" s="2" t="str">
        <f t="shared" si="4"/>
        <v/>
      </c>
      <c r="J139" s="2" t="str">
        <f>IFERROR(VLOOKUP($B139,cad_pro!$C$9:$E$508,2,FALSE)/SUMIF(cad_pro!$D$9:$D$508,"&gt;"&amp;0),"")</f>
        <v/>
      </c>
    </row>
    <row r="140" spans="2:10" ht="30" customHeight="1" x14ac:dyDescent="0.25">
      <c r="B140" s="30" t="str">
        <f>IF(pre_ge!B140="","",pre_ge!B140)</f>
        <v/>
      </c>
      <c r="C140" s="15" t="str">
        <f>IF($B140="","",IFERROR(VLOOKUP($B140,pre_ge!$B$7:$L$506,8,FALSE),""))</f>
        <v/>
      </c>
      <c r="D140" s="15" t="str">
        <f>IF($B140="","",IFERROR(VLOOKUP($B140,pre_ge!$B$7:$L$506,4,FALSE),""))</f>
        <v/>
      </c>
      <c r="E140" s="15" t="str">
        <f>IF($B140="","",IFERROR(VLOOKUP($B140,pre_ge!$B$7:$L$506,9,FALSE),""))</f>
        <v/>
      </c>
      <c r="F140" s="36" t="str">
        <f>IFERROR(ROUND((peq_ge!$F$10*J140)/E140,0),"")</f>
        <v/>
      </c>
      <c r="G140" s="67"/>
      <c r="H140" s="111" t="str">
        <f t="shared" si="5"/>
        <v/>
      </c>
      <c r="I140" s="2" t="str">
        <f t="shared" ref="I140:I203" si="6">IF(B140="","",E140*G140)</f>
        <v/>
      </c>
      <c r="J140" s="2" t="str">
        <f>IFERROR(VLOOKUP($B140,cad_pro!$C$9:$E$508,2,FALSE)/SUMIF(cad_pro!$D$9:$D$508,"&gt;"&amp;0),"")</f>
        <v/>
      </c>
    </row>
    <row r="141" spans="2:10" ht="30" customHeight="1" x14ac:dyDescent="0.25">
      <c r="B141" s="30" t="str">
        <f>IF(pre_ge!B141="","",pre_ge!B141)</f>
        <v/>
      </c>
      <c r="C141" s="15" t="str">
        <f>IF($B141="","",IFERROR(VLOOKUP($B141,pre_ge!$B$7:$L$506,8,FALSE),""))</f>
        <v/>
      </c>
      <c r="D141" s="15" t="str">
        <f>IF($B141="","",IFERROR(VLOOKUP($B141,pre_ge!$B$7:$L$506,4,FALSE),""))</f>
        <v/>
      </c>
      <c r="E141" s="15" t="str">
        <f>IF($B141="","",IFERROR(VLOOKUP($B141,pre_ge!$B$7:$L$506,9,FALSE),""))</f>
        <v/>
      </c>
      <c r="F141" s="36" t="str">
        <f>IFERROR(ROUND((peq_ge!$F$10*J141)/E141,0),"")</f>
        <v/>
      </c>
      <c r="G141" s="67"/>
      <c r="H141" s="111" t="str">
        <f t="shared" si="5"/>
        <v/>
      </c>
      <c r="I141" s="2" t="str">
        <f t="shared" si="6"/>
        <v/>
      </c>
      <c r="J141" s="2" t="str">
        <f>IFERROR(VLOOKUP($B141,cad_pro!$C$9:$E$508,2,FALSE)/SUMIF(cad_pro!$D$9:$D$508,"&gt;"&amp;0),"")</f>
        <v/>
      </c>
    </row>
    <row r="142" spans="2:10" ht="30" customHeight="1" x14ac:dyDescent="0.25">
      <c r="B142" s="30" t="str">
        <f>IF(pre_ge!B142="","",pre_ge!B142)</f>
        <v/>
      </c>
      <c r="C142" s="15" t="str">
        <f>IF($B142="","",IFERROR(VLOOKUP($B142,pre_ge!$B$7:$L$506,8,FALSE),""))</f>
        <v/>
      </c>
      <c r="D142" s="15" t="str">
        <f>IF($B142="","",IFERROR(VLOOKUP($B142,pre_ge!$B$7:$L$506,4,FALSE),""))</f>
        <v/>
      </c>
      <c r="E142" s="15" t="str">
        <f>IF($B142="","",IFERROR(VLOOKUP($B142,pre_ge!$B$7:$L$506,9,FALSE),""))</f>
        <v/>
      </c>
      <c r="F142" s="36" t="str">
        <f>IFERROR(ROUND((peq_ge!$F$10*J142)/E142,0),"")</f>
        <v/>
      </c>
      <c r="G142" s="67"/>
      <c r="H142" s="111" t="str">
        <f t="shared" si="5"/>
        <v/>
      </c>
      <c r="I142" s="2" t="str">
        <f t="shared" si="6"/>
        <v/>
      </c>
      <c r="J142" s="2" t="str">
        <f>IFERROR(VLOOKUP($B142,cad_pro!$C$9:$E$508,2,FALSE)/SUMIF(cad_pro!$D$9:$D$508,"&gt;"&amp;0),"")</f>
        <v/>
      </c>
    </row>
    <row r="143" spans="2:10" ht="30" customHeight="1" x14ac:dyDescent="0.25">
      <c r="B143" s="30" t="str">
        <f>IF(pre_ge!B143="","",pre_ge!B143)</f>
        <v/>
      </c>
      <c r="C143" s="15" t="str">
        <f>IF($B143="","",IFERROR(VLOOKUP($B143,pre_ge!$B$7:$L$506,8,FALSE),""))</f>
        <v/>
      </c>
      <c r="D143" s="15" t="str">
        <f>IF($B143="","",IFERROR(VLOOKUP($B143,pre_ge!$B$7:$L$506,4,FALSE),""))</f>
        <v/>
      </c>
      <c r="E143" s="15" t="str">
        <f>IF($B143="","",IFERROR(VLOOKUP($B143,pre_ge!$B$7:$L$506,9,FALSE),""))</f>
        <v/>
      </c>
      <c r="F143" s="36" t="str">
        <f>IFERROR(ROUND((peq_ge!$F$10*J143)/E143,0),"")</f>
        <v/>
      </c>
      <c r="G143" s="67"/>
      <c r="H143" s="111" t="str">
        <f t="shared" si="5"/>
        <v/>
      </c>
      <c r="I143" s="2" t="str">
        <f t="shared" si="6"/>
        <v/>
      </c>
      <c r="J143" s="2" t="str">
        <f>IFERROR(VLOOKUP($B143,cad_pro!$C$9:$E$508,2,FALSE)/SUMIF(cad_pro!$D$9:$D$508,"&gt;"&amp;0),"")</f>
        <v/>
      </c>
    </row>
    <row r="144" spans="2:10" ht="30" customHeight="1" x14ac:dyDescent="0.25">
      <c r="B144" s="30" t="str">
        <f>IF(pre_ge!B144="","",pre_ge!B144)</f>
        <v/>
      </c>
      <c r="C144" s="15" t="str">
        <f>IF($B144="","",IFERROR(VLOOKUP($B144,pre_ge!$B$7:$L$506,8,FALSE),""))</f>
        <v/>
      </c>
      <c r="D144" s="15" t="str">
        <f>IF($B144="","",IFERROR(VLOOKUP($B144,pre_ge!$B$7:$L$506,4,FALSE),""))</f>
        <v/>
      </c>
      <c r="E144" s="15" t="str">
        <f>IF($B144="","",IFERROR(VLOOKUP($B144,pre_ge!$B$7:$L$506,9,FALSE),""))</f>
        <v/>
      </c>
      <c r="F144" s="36" t="str">
        <f>IFERROR(ROUND((peq_ge!$F$10*J144)/E144,0),"")</f>
        <v/>
      </c>
      <c r="G144" s="67"/>
      <c r="H144" s="111" t="str">
        <f t="shared" si="5"/>
        <v/>
      </c>
      <c r="I144" s="2" t="str">
        <f t="shared" si="6"/>
        <v/>
      </c>
      <c r="J144" s="2" t="str">
        <f>IFERROR(VLOOKUP($B144,cad_pro!$C$9:$E$508,2,FALSE)/SUMIF(cad_pro!$D$9:$D$508,"&gt;"&amp;0),"")</f>
        <v/>
      </c>
    </row>
    <row r="145" spans="2:10" ht="30" customHeight="1" x14ac:dyDescent="0.25">
      <c r="B145" s="30" t="str">
        <f>IF(pre_ge!B145="","",pre_ge!B145)</f>
        <v/>
      </c>
      <c r="C145" s="15" t="str">
        <f>IF($B145="","",IFERROR(VLOOKUP($B145,pre_ge!$B$7:$L$506,8,FALSE),""))</f>
        <v/>
      </c>
      <c r="D145" s="15" t="str">
        <f>IF($B145="","",IFERROR(VLOOKUP($B145,pre_ge!$B$7:$L$506,4,FALSE),""))</f>
        <v/>
      </c>
      <c r="E145" s="15" t="str">
        <f>IF($B145="","",IFERROR(VLOOKUP($B145,pre_ge!$B$7:$L$506,9,FALSE),""))</f>
        <v/>
      </c>
      <c r="F145" s="36" t="str">
        <f>IFERROR(ROUND((peq_ge!$F$10*J145)/E145,0),"")</f>
        <v/>
      </c>
      <c r="G145" s="67"/>
      <c r="H145" s="111" t="str">
        <f t="shared" si="5"/>
        <v/>
      </c>
      <c r="I145" s="2" t="str">
        <f t="shared" si="6"/>
        <v/>
      </c>
      <c r="J145" s="2" t="str">
        <f>IFERROR(VLOOKUP($B145,cad_pro!$C$9:$E$508,2,FALSE)/SUMIF(cad_pro!$D$9:$D$508,"&gt;"&amp;0),"")</f>
        <v/>
      </c>
    </row>
    <row r="146" spans="2:10" ht="30" customHeight="1" x14ac:dyDescent="0.25">
      <c r="B146" s="30" t="str">
        <f>IF(pre_ge!B146="","",pre_ge!B146)</f>
        <v/>
      </c>
      <c r="C146" s="15" t="str">
        <f>IF($B146="","",IFERROR(VLOOKUP($B146,pre_ge!$B$7:$L$506,8,FALSE),""))</f>
        <v/>
      </c>
      <c r="D146" s="15" t="str">
        <f>IF($B146="","",IFERROR(VLOOKUP($B146,pre_ge!$B$7:$L$506,4,FALSE),""))</f>
        <v/>
      </c>
      <c r="E146" s="15" t="str">
        <f>IF($B146="","",IFERROR(VLOOKUP($B146,pre_ge!$B$7:$L$506,9,FALSE),""))</f>
        <v/>
      </c>
      <c r="F146" s="36" t="str">
        <f>IFERROR(ROUND((peq_ge!$F$10*J146)/E146,0),"")</f>
        <v/>
      </c>
      <c r="G146" s="67"/>
      <c r="H146" s="111" t="str">
        <f t="shared" si="5"/>
        <v/>
      </c>
      <c r="I146" s="2" t="str">
        <f t="shared" si="6"/>
        <v/>
      </c>
      <c r="J146" s="2" t="str">
        <f>IFERROR(VLOOKUP($B146,cad_pro!$C$9:$E$508,2,FALSE)/SUMIF(cad_pro!$D$9:$D$508,"&gt;"&amp;0),"")</f>
        <v/>
      </c>
    </row>
    <row r="147" spans="2:10" ht="30" customHeight="1" x14ac:dyDescent="0.25">
      <c r="B147" s="30" t="str">
        <f>IF(pre_ge!B147="","",pre_ge!B147)</f>
        <v/>
      </c>
      <c r="C147" s="15" t="str">
        <f>IF($B147="","",IFERROR(VLOOKUP($B147,pre_ge!$B$7:$L$506,8,FALSE),""))</f>
        <v/>
      </c>
      <c r="D147" s="15" t="str">
        <f>IF($B147="","",IFERROR(VLOOKUP($B147,pre_ge!$B$7:$L$506,4,FALSE),""))</f>
        <v/>
      </c>
      <c r="E147" s="15" t="str">
        <f>IF($B147="","",IFERROR(VLOOKUP($B147,pre_ge!$B$7:$L$506,9,FALSE),""))</f>
        <v/>
      </c>
      <c r="F147" s="36" t="str">
        <f>IFERROR(ROUND((peq_ge!$F$10*J147)/E147,0),"")</f>
        <v/>
      </c>
      <c r="G147" s="67"/>
      <c r="H147" s="111" t="str">
        <f t="shared" si="5"/>
        <v/>
      </c>
      <c r="I147" s="2" t="str">
        <f t="shared" si="6"/>
        <v/>
      </c>
      <c r="J147" s="2" t="str">
        <f>IFERROR(VLOOKUP($B147,cad_pro!$C$9:$E$508,2,FALSE)/SUMIF(cad_pro!$D$9:$D$508,"&gt;"&amp;0),"")</f>
        <v/>
      </c>
    </row>
    <row r="148" spans="2:10" ht="30" customHeight="1" x14ac:dyDescent="0.25">
      <c r="B148" s="30" t="str">
        <f>IF(pre_ge!B148="","",pre_ge!B148)</f>
        <v/>
      </c>
      <c r="C148" s="15" t="str">
        <f>IF($B148="","",IFERROR(VLOOKUP($B148,pre_ge!$B$7:$L$506,8,FALSE),""))</f>
        <v/>
      </c>
      <c r="D148" s="15" t="str">
        <f>IF($B148="","",IFERROR(VLOOKUP($B148,pre_ge!$B$7:$L$506,4,FALSE),""))</f>
        <v/>
      </c>
      <c r="E148" s="15" t="str">
        <f>IF($B148="","",IFERROR(VLOOKUP($B148,pre_ge!$B$7:$L$506,9,FALSE),""))</f>
        <v/>
      </c>
      <c r="F148" s="36" t="str">
        <f>IFERROR(ROUND((peq_ge!$F$10*J148)/E148,0),"")</f>
        <v/>
      </c>
      <c r="G148" s="67"/>
      <c r="H148" s="111" t="str">
        <f t="shared" si="5"/>
        <v/>
      </c>
      <c r="I148" s="2" t="str">
        <f t="shared" si="6"/>
        <v/>
      </c>
      <c r="J148" s="2" t="str">
        <f>IFERROR(VLOOKUP($B148,cad_pro!$C$9:$E$508,2,FALSE)/SUMIF(cad_pro!$D$9:$D$508,"&gt;"&amp;0),"")</f>
        <v/>
      </c>
    </row>
    <row r="149" spans="2:10" ht="30" customHeight="1" x14ac:dyDescent="0.25">
      <c r="B149" s="30" t="str">
        <f>IF(pre_ge!B149="","",pre_ge!B149)</f>
        <v/>
      </c>
      <c r="C149" s="15" t="str">
        <f>IF($B149="","",IFERROR(VLOOKUP($B149,pre_ge!$B$7:$L$506,8,FALSE),""))</f>
        <v/>
      </c>
      <c r="D149" s="15" t="str">
        <f>IF($B149="","",IFERROR(VLOOKUP($B149,pre_ge!$B$7:$L$506,4,FALSE),""))</f>
        <v/>
      </c>
      <c r="E149" s="15" t="str">
        <f>IF($B149="","",IFERROR(VLOOKUP($B149,pre_ge!$B$7:$L$506,9,FALSE),""))</f>
        <v/>
      </c>
      <c r="F149" s="36" t="str">
        <f>IFERROR(ROUND((peq_ge!$F$10*J149)/E149,0),"")</f>
        <v/>
      </c>
      <c r="G149" s="67"/>
      <c r="H149" s="111" t="str">
        <f t="shared" si="5"/>
        <v/>
      </c>
      <c r="I149" s="2" t="str">
        <f t="shared" si="6"/>
        <v/>
      </c>
      <c r="J149" s="2" t="str">
        <f>IFERROR(VLOOKUP($B149,cad_pro!$C$9:$E$508,2,FALSE)/SUMIF(cad_pro!$D$9:$D$508,"&gt;"&amp;0),"")</f>
        <v/>
      </c>
    </row>
    <row r="150" spans="2:10" ht="30" customHeight="1" x14ac:dyDescent="0.25">
      <c r="B150" s="30" t="str">
        <f>IF(pre_ge!B150="","",pre_ge!B150)</f>
        <v/>
      </c>
      <c r="C150" s="15" t="str">
        <f>IF($B150="","",IFERROR(VLOOKUP($B150,pre_ge!$B$7:$L$506,8,FALSE),""))</f>
        <v/>
      </c>
      <c r="D150" s="15" t="str">
        <f>IF($B150="","",IFERROR(VLOOKUP($B150,pre_ge!$B$7:$L$506,4,FALSE),""))</f>
        <v/>
      </c>
      <c r="E150" s="15" t="str">
        <f>IF($B150="","",IFERROR(VLOOKUP($B150,pre_ge!$B$7:$L$506,9,FALSE),""))</f>
        <v/>
      </c>
      <c r="F150" s="36" t="str">
        <f>IFERROR(ROUND((peq_ge!$F$10*J150)/E150,0),"")</f>
        <v/>
      </c>
      <c r="G150" s="67"/>
      <c r="H150" s="111" t="str">
        <f t="shared" si="5"/>
        <v/>
      </c>
      <c r="I150" s="2" t="str">
        <f t="shared" si="6"/>
        <v/>
      </c>
      <c r="J150" s="2" t="str">
        <f>IFERROR(VLOOKUP($B150,cad_pro!$C$9:$E$508,2,FALSE)/SUMIF(cad_pro!$D$9:$D$508,"&gt;"&amp;0),"")</f>
        <v/>
      </c>
    </row>
    <row r="151" spans="2:10" ht="30" customHeight="1" x14ac:dyDescent="0.25">
      <c r="B151" s="30" t="str">
        <f>IF(pre_ge!B151="","",pre_ge!B151)</f>
        <v/>
      </c>
      <c r="C151" s="15" t="str">
        <f>IF($B151="","",IFERROR(VLOOKUP($B151,pre_ge!$B$7:$L$506,8,FALSE),""))</f>
        <v/>
      </c>
      <c r="D151" s="15" t="str">
        <f>IF($B151="","",IFERROR(VLOOKUP($B151,pre_ge!$B$7:$L$506,4,FALSE),""))</f>
        <v/>
      </c>
      <c r="E151" s="15" t="str">
        <f>IF($B151="","",IFERROR(VLOOKUP($B151,pre_ge!$B$7:$L$506,9,FALSE),""))</f>
        <v/>
      </c>
      <c r="F151" s="36" t="str">
        <f>IFERROR(ROUND((peq_ge!$F$10*J151)/E151,0),"")</f>
        <v/>
      </c>
      <c r="G151" s="67"/>
      <c r="H151" s="111" t="str">
        <f t="shared" si="5"/>
        <v/>
      </c>
      <c r="I151" s="2" t="str">
        <f t="shared" si="6"/>
        <v/>
      </c>
      <c r="J151" s="2" t="str">
        <f>IFERROR(VLOOKUP($B151,cad_pro!$C$9:$E$508,2,FALSE)/SUMIF(cad_pro!$D$9:$D$508,"&gt;"&amp;0),"")</f>
        <v/>
      </c>
    </row>
    <row r="152" spans="2:10" ht="30" customHeight="1" x14ac:dyDescent="0.25">
      <c r="B152" s="30" t="str">
        <f>IF(pre_ge!B152="","",pre_ge!B152)</f>
        <v/>
      </c>
      <c r="C152" s="15" t="str">
        <f>IF($B152="","",IFERROR(VLOOKUP($B152,pre_ge!$B$7:$L$506,8,FALSE),""))</f>
        <v/>
      </c>
      <c r="D152" s="15" t="str">
        <f>IF($B152="","",IFERROR(VLOOKUP($B152,pre_ge!$B$7:$L$506,4,FALSE),""))</f>
        <v/>
      </c>
      <c r="E152" s="15" t="str">
        <f>IF($B152="","",IFERROR(VLOOKUP($B152,pre_ge!$B$7:$L$506,9,FALSE),""))</f>
        <v/>
      </c>
      <c r="F152" s="36" t="str">
        <f>IFERROR(ROUND((peq_ge!$F$10*J152)/E152,0),"")</f>
        <v/>
      </c>
      <c r="G152" s="67"/>
      <c r="H152" s="111" t="str">
        <f t="shared" si="5"/>
        <v/>
      </c>
      <c r="I152" s="2" t="str">
        <f t="shared" si="6"/>
        <v/>
      </c>
      <c r="J152" s="2" t="str">
        <f>IFERROR(VLOOKUP($B152,cad_pro!$C$9:$E$508,2,FALSE)/SUMIF(cad_pro!$D$9:$D$508,"&gt;"&amp;0),"")</f>
        <v/>
      </c>
    </row>
    <row r="153" spans="2:10" ht="30" customHeight="1" x14ac:dyDescent="0.25">
      <c r="B153" s="30" t="str">
        <f>IF(pre_ge!B153="","",pre_ge!B153)</f>
        <v/>
      </c>
      <c r="C153" s="15" t="str">
        <f>IF($B153="","",IFERROR(VLOOKUP($B153,pre_ge!$B$7:$L$506,8,FALSE),""))</f>
        <v/>
      </c>
      <c r="D153" s="15" t="str">
        <f>IF($B153="","",IFERROR(VLOOKUP($B153,pre_ge!$B$7:$L$506,4,FALSE),""))</f>
        <v/>
      </c>
      <c r="E153" s="15" t="str">
        <f>IF($B153="","",IFERROR(VLOOKUP($B153,pre_ge!$B$7:$L$506,9,FALSE),""))</f>
        <v/>
      </c>
      <c r="F153" s="36" t="str">
        <f>IFERROR(ROUND((peq_ge!$F$10*J153)/E153,0),"")</f>
        <v/>
      </c>
      <c r="G153" s="67"/>
      <c r="H153" s="111" t="str">
        <f t="shared" si="5"/>
        <v/>
      </c>
      <c r="I153" s="2" t="str">
        <f t="shared" si="6"/>
        <v/>
      </c>
      <c r="J153" s="2" t="str">
        <f>IFERROR(VLOOKUP($B153,cad_pro!$C$9:$E$508,2,FALSE)/SUMIF(cad_pro!$D$9:$D$508,"&gt;"&amp;0),"")</f>
        <v/>
      </c>
    </row>
    <row r="154" spans="2:10" ht="30" customHeight="1" x14ac:dyDescent="0.25">
      <c r="B154" s="30" t="str">
        <f>IF(pre_ge!B154="","",pre_ge!B154)</f>
        <v/>
      </c>
      <c r="C154" s="15" t="str">
        <f>IF($B154="","",IFERROR(VLOOKUP($B154,pre_ge!$B$7:$L$506,8,FALSE),""))</f>
        <v/>
      </c>
      <c r="D154" s="15" t="str">
        <f>IF($B154="","",IFERROR(VLOOKUP($B154,pre_ge!$B$7:$L$506,4,FALSE),""))</f>
        <v/>
      </c>
      <c r="E154" s="15" t="str">
        <f>IF($B154="","",IFERROR(VLOOKUP($B154,pre_ge!$B$7:$L$506,9,FALSE),""))</f>
        <v/>
      </c>
      <c r="F154" s="36" t="str">
        <f>IFERROR(ROUND((peq_ge!$F$10*J154)/E154,0),"")</f>
        <v/>
      </c>
      <c r="G154" s="67"/>
      <c r="H154" s="111" t="str">
        <f t="shared" si="5"/>
        <v/>
      </c>
      <c r="I154" s="2" t="str">
        <f t="shared" si="6"/>
        <v/>
      </c>
      <c r="J154" s="2" t="str">
        <f>IFERROR(VLOOKUP($B154,cad_pro!$C$9:$E$508,2,FALSE)/SUMIF(cad_pro!$D$9:$D$508,"&gt;"&amp;0),"")</f>
        <v/>
      </c>
    </row>
    <row r="155" spans="2:10" ht="30" customHeight="1" x14ac:dyDescent="0.25">
      <c r="B155" s="30" t="str">
        <f>IF(pre_ge!B155="","",pre_ge!B155)</f>
        <v/>
      </c>
      <c r="C155" s="15" t="str">
        <f>IF($B155="","",IFERROR(VLOOKUP($B155,pre_ge!$B$7:$L$506,8,FALSE),""))</f>
        <v/>
      </c>
      <c r="D155" s="15" t="str">
        <f>IF($B155="","",IFERROR(VLOOKUP($B155,pre_ge!$B$7:$L$506,4,FALSE),""))</f>
        <v/>
      </c>
      <c r="E155" s="15" t="str">
        <f>IF($B155="","",IFERROR(VLOOKUP($B155,pre_ge!$B$7:$L$506,9,FALSE),""))</f>
        <v/>
      </c>
      <c r="F155" s="36" t="str">
        <f>IFERROR(ROUND((peq_ge!$F$10*J155)/E155,0),"")</f>
        <v/>
      </c>
      <c r="G155" s="67"/>
      <c r="H155" s="111" t="str">
        <f t="shared" si="5"/>
        <v/>
      </c>
      <c r="I155" s="2" t="str">
        <f t="shared" si="6"/>
        <v/>
      </c>
      <c r="J155" s="2" t="str">
        <f>IFERROR(VLOOKUP($B155,cad_pro!$C$9:$E$508,2,FALSE)/SUMIF(cad_pro!$D$9:$D$508,"&gt;"&amp;0),"")</f>
        <v/>
      </c>
    </row>
    <row r="156" spans="2:10" ht="30" customHeight="1" x14ac:dyDescent="0.25">
      <c r="B156" s="30" t="str">
        <f>IF(pre_ge!B156="","",pre_ge!B156)</f>
        <v/>
      </c>
      <c r="C156" s="15" t="str">
        <f>IF($B156="","",IFERROR(VLOOKUP($B156,pre_ge!$B$7:$L$506,8,FALSE),""))</f>
        <v/>
      </c>
      <c r="D156" s="15" t="str">
        <f>IF($B156="","",IFERROR(VLOOKUP($B156,pre_ge!$B$7:$L$506,4,FALSE),""))</f>
        <v/>
      </c>
      <c r="E156" s="15" t="str">
        <f>IF($B156="","",IFERROR(VLOOKUP($B156,pre_ge!$B$7:$L$506,9,FALSE),""))</f>
        <v/>
      </c>
      <c r="F156" s="36" t="str">
        <f>IFERROR(ROUND((peq_ge!$F$10*J156)/E156,0),"")</f>
        <v/>
      </c>
      <c r="G156" s="67"/>
      <c r="H156" s="111" t="str">
        <f t="shared" si="5"/>
        <v/>
      </c>
      <c r="I156" s="2" t="str">
        <f t="shared" si="6"/>
        <v/>
      </c>
      <c r="J156" s="2" t="str">
        <f>IFERROR(VLOOKUP($B156,cad_pro!$C$9:$E$508,2,FALSE)/SUMIF(cad_pro!$D$9:$D$508,"&gt;"&amp;0),"")</f>
        <v/>
      </c>
    </row>
    <row r="157" spans="2:10" ht="30" customHeight="1" x14ac:dyDescent="0.25">
      <c r="B157" s="30" t="str">
        <f>IF(pre_ge!B157="","",pre_ge!B157)</f>
        <v/>
      </c>
      <c r="C157" s="15" t="str">
        <f>IF($B157="","",IFERROR(VLOOKUP($B157,pre_ge!$B$7:$L$506,8,FALSE),""))</f>
        <v/>
      </c>
      <c r="D157" s="15" t="str">
        <f>IF($B157="","",IFERROR(VLOOKUP($B157,pre_ge!$B$7:$L$506,4,FALSE),""))</f>
        <v/>
      </c>
      <c r="E157" s="15" t="str">
        <f>IF($B157="","",IFERROR(VLOOKUP($B157,pre_ge!$B$7:$L$506,9,FALSE),""))</f>
        <v/>
      </c>
      <c r="F157" s="36" t="str">
        <f>IFERROR(ROUND((peq_ge!$F$10*J157)/E157,0),"")</f>
        <v/>
      </c>
      <c r="G157" s="67"/>
      <c r="H157" s="111" t="str">
        <f t="shared" si="5"/>
        <v/>
      </c>
      <c r="I157" s="2" t="str">
        <f t="shared" si="6"/>
        <v/>
      </c>
      <c r="J157" s="2" t="str">
        <f>IFERROR(VLOOKUP($B157,cad_pro!$C$9:$E$508,2,FALSE)/SUMIF(cad_pro!$D$9:$D$508,"&gt;"&amp;0),"")</f>
        <v/>
      </c>
    </row>
    <row r="158" spans="2:10" ht="30" customHeight="1" x14ac:dyDescent="0.25">
      <c r="B158" s="30" t="str">
        <f>IF(pre_ge!B158="","",pre_ge!B158)</f>
        <v/>
      </c>
      <c r="C158" s="15" t="str">
        <f>IF($B158="","",IFERROR(VLOOKUP($B158,pre_ge!$B$7:$L$506,8,FALSE),""))</f>
        <v/>
      </c>
      <c r="D158" s="15" t="str">
        <f>IF($B158="","",IFERROR(VLOOKUP($B158,pre_ge!$B$7:$L$506,4,FALSE),""))</f>
        <v/>
      </c>
      <c r="E158" s="15" t="str">
        <f>IF($B158="","",IFERROR(VLOOKUP($B158,pre_ge!$B$7:$L$506,9,FALSE),""))</f>
        <v/>
      </c>
      <c r="F158" s="36" t="str">
        <f>IFERROR(ROUND((peq_ge!$F$10*J158)/E158,0),"")</f>
        <v/>
      </c>
      <c r="G158" s="67"/>
      <c r="H158" s="111" t="str">
        <f t="shared" si="5"/>
        <v/>
      </c>
      <c r="I158" s="2" t="str">
        <f t="shared" si="6"/>
        <v/>
      </c>
      <c r="J158" s="2" t="str">
        <f>IFERROR(VLOOKUP($B158,cad_pro!$C$9:$E$508,2,FALSE)/SUMIF(cad_pro!$D$9:$D$508,"&gt;"&amp;0),"")</f>
        <v/>
      </c>
    </row>
    <row r="159" spans="2:10" ht="30" customHeight="1" x14ac:dyDescent="0.25">
      <c r="B159" s="30" t="str">
        <f>IF(pre_ge!B159="","",pre_ge!B159)</f>
        <v/>
      </c>
      <c r="C159" s="15" t="str">
        <f>IF($B159="","",IFERROR(VLOOKUP($B159,pre_ge!$B$7:$L$506,8,FALSE),""))</f>
        <v/>
      </c>
      <c r="D159" s="15" t="str">
        <f>IF($B159="","",IFERROR(VLOOKUP($B159,pre_ge!$B$7:$L$506,4,FALSE),""))</f>
        <v/>
      </c>
      <c r="E159" s="15" t="str">
        <f>IF($B159="","",IFERROR(VLOOKUP($B159,pre_ge!$B$7:$L$506,9,FALSE),""))</f>
        <v/>
      </c>
      <c r="F159" s="36" t="str">
        <f>IFERROR(ROUND((peq_ge!$F$10*J159)/E159,0),"")</f>
        <v/>
      </c>
      <c r="G159" s="67"/>
      <c r="H159" s="111" t="str">
        <f t="shared" si="5"/>
        <v/>
      </c>
      <c r="I159" s="2" t="str">
        <f t="shared" si="6"/>
        <v/>
      </c>
      <c r="J159" s="2" t="str">
        <f>IFERROR(VLOOKUP($B159,cad_pro!$C$9:$E$508,2,FALSE)/SUMIF(cad_pro!$D$9:$D$508,"&gt;"&amp;0),"")</f>
        <v/>
      </c>
    </row>
    <row r="160" spans="2:10" ht="30" customHeight="1" x14ac:dyDescent="0.25">
      <c r="B160" s="30" t="str">
        <f>IF(pre_ge!B160="","",pre_ge!B160)</f>
        <v/>
      </c>
      <c r="C160" s="15" t="str">
        <f>IF($B160="","",IFERROR(VLOOKUP($B160,pre_ge!$B$7:$L$506,8,FALSE),""))</f>
        <v/>
      </c>
      <c r="D160" s="15" t="str">
        <f>IF($B160="","",IFERROR(VLOOKUP($B160,pre_ge!$B$7:$L$506,4,FALSE),""))</f>
        <v/>
      </c>
      <c r="E160" s="15" t="str">
        <f>IF($B160="","",IFERROR(VLOOKUP($B160,pre_ge!$B$7:$L$506,9,FALSE),""))</f>
        <v/>
      </c>
      <c r="F160" s="36" t="str">
        <f>IFERROR(ROUND((peq_ge!$F$10*J160)/E160,0),"")</f>
        <v/>
      </c>
      <c r="G160" s="67"/>
      <c r="H160" s="111" t="str">
        <f t="shared" si="5"/>
        <v/>
      </c>
      <c r="I160" s="2" t="str">
        <f t="shared" si="6"/>
        <v/>
      </c>
      <c r="J160" s="2" t="str">
        <f>IFERROR(VLOOKUP($B160,cad_pro!$C$9:$E$508,2,FALSE)/SUMIF(cad_pro!$D$9:$D$508,"&gt;"&amp;0),"")</f>
        <v/>
      </c>
    </row>
    <row r="161" spans="2:10" ht="30" customHeight="1" x14ac:dyDescent="0.25">
      <c r="B161" s="30" t="str">
        <f>IF(pre_ge!B161="","",pre_ge!B161)</f>
        <v/>
      </c>
      <c r="C161" s="15" t="str">
        <f>IF($B161="","",IFERROR(VLOOKUP($B161,pre_ge!$B$7:$L$506,8,FALSE),""))</f>
        <v/>
      </c>
      <c r="D161" s="15" t="str">
        <f>IF($B161="","",IFERROR(VLOOKUP($B161,pre_ge!$B$7:$L$506,4,FALSE),""))</f>
        <v/>
      </c>
      <c r="E161" s="15" t="str">
        <f>IF($B161="","",IFERROR(VLOOKUP($B161,pre_ge!$B$7:$L$506,9,FALSE),""))</f>
        <v/>
      </c>
      <c r="F161" s="36" t="str">
        <f>IFERROR(ROUND((peq_ge!$F$10*J161)/E161,0),"")</f>
        <v/>
      </c>
      <c r="G161" s="67"/>
      <c r="H161" s="111" t="str">
        <f t="shared" si="5"/>
        <v/>
      </c>
      <c r="I161" s="2" t="str">
        <f t="shared" si="6"/>
        <v/>
      </c>
      <c r="J161" s="2" t="str">
        <f>IFERROR(VLOOKUP($B161,cad_pro!$C$9:$E$508,2,FALSE)/SUMIF(cad_pro!$D$9:$D$508,"&gt;"&amp;0),"")</f>
        <v/>
      </c>
    </row>
    <row r="162" spans="2:10" ht="30" customHeight="1" x14ac:dyDescent="0.25">
      <c r="B162" s="30" t="str">
        <f>IF(pre_ge!B162="","",pre_ge!B162)</f>
        <v/>
      </c>
      <c r="C162" s="15" t="str">
        <f>IF($B162="","",IFERROR(VLOOKUP($B162,pre_ge!$B$7:$L$506,8,FALSE),""))</f>
        <v/>
      </c>
      <c r="D162" s="15" t="str">
        <f>IF($B162="","",IFERROR(VLOOKUP($B162,pre_ge!$B$7:$L$506,4,FALSE),""))</f>
        <v/>
      </c>
      <c r="E162" s="15" t="str">
        <f>IF($B162="","",IFERROR(VLOOKUP($B162,pre_ge!$B$7:$L$506,9,FALSE),""))</f>
        <v/>
      </c>
      <c r="F162" s="36" t="str">
        <f>IFERROR(ROUND((peq_ge!$F$10*J162)/E162,0),"")</f>
        <v/>
      </c>
      <c r="G162" s="67"/>
      <c r="H162" s="111" t="str">
        <f t="shared" si="5"/>
        <v/>
      </c>
      <c r="I162" s="2" t="str">
        <f t="shared" si="6"/>
        <v/>
      </c>
      <c r="J162" s="2" t="str">
        <f>IFERROR(VLOOKUP($B162,cad_pro!$C$9:$E$508,2,FALSE)/SUMIF(cad_pro!$D$9:$D$508,"&gt;"&amp;0),"")</f>
        <v/>
      </c>
    </row>
    <row r="163" spans="2:10" ht="30" customHeight="1" x14ac:dyDescent="0.25">
      <c r="B163" s="30" t="str">
        <f>IF(pre_ge!B163="","",pre_ge!B163)</f>
        <v/>
      </c>
      <c r="C163" s="15" t="str">
        <f>IF($B163="","",IFERROR(VLOOKUP($B163,pre_ge!$B$7:$L$506,8,FALSE),""))</f>
        <v/>
      </c>
      <c r="D163" s="15" t="str">
        <f>IF($B163="","",IFERROR(VLOOKUP($B163,pre_ge!$B$7:$L$506,4,FALSE),""))</f>
        <v/>
      </c>
      <c r="E163" s="15" t="str">
        <f>IF($B163="","",IFERROR(VLOOKUP($B163,pre_ge!$B$7:$L$506,9,FALSE),""))</f>
        <v/>
      </c>
      <c r="F163" s="36" t="str">
        <f>IFERROR(ROUND((peq_ge!$F$10*J163)/E163,0),"")</f>
        <v/>
      </c>
      <c r="G163" s="67"/>
      <c r="H163" s="111" t="str">
        <f t="shared" si="5"/>
        <v/>
      </c>
      <c r="I163" s="2" t="str">
        <f t="shared" si="6"/>
        <v/>
      </c>
      <c r="J163" s="2" t="str">
        <f>IFERROR(VLOOKUP($B163,cad_pro!$C$9:$E$508,2,FALSE)/SUMIF(cad_pro!$D$9:$D$508,"&gt;"&amp;0),"")</f>
        <v/>
      </c>
    </row>
    <row r="164" spans="2:10" ht="30" customHeight="1" x14ac:dyDescent="0.25">
      <c r="B164" s="30" t="str">
        <f>IF(pre_ge!B164="","",pre_ge!B164)</f>
        <v/>
      </c>
      <c r="C164" s="15" t="str">
        <f>IF($B164="","",IFERROR(VLOOKUP($B164,pre_ge!$B$7:$L$506,8,FALSE),""))</f>
        <v/>
      </c>
      <c r="D164" s="15" t="str">
        <f>IF($B164="","",IFERROR(VLOOKUP($B164,pre_ge!$B$7:$L$506,4,FALSE),""))</f>
        <v/>
      </c>
      <c r="E164" s="15" t="str">
        <f>IF($B164="","",IFERROR(VLOOKUP($B164,pre_ge!$B$7:$L$506,9,FALSE),""))</f>
        <v/>
      </c>
      <c r="F164" s="36" t="str">
        <f>IFERROR(ROUND((peq_ge!$F$10*J164)/E164,0),"")</f>
        <v/>
      </c>
      <c r="G164" s="67"/>
      <c r="H164" s="111" t="str">
        <f t="shared" si="5"/>
        <v/>
      </c>
      <c r="I164" s="2" t="str">
        <f t="shared" si="6"/>
        <v/>
      </c>
      <c r="J164" s="2" t="str">
        <f>IFERROR(VLOOKUP($B164,cad_pro!$C$9:$E$508,2,FALSE)/SUMIF(cad_pro!$D$9:$D$508,"&gt;"&amp;0),"")</f>
        <v/>
      </c>
    </row>
    <row r="165" spans="2:10" ht="30" customHeight="1" x14ac:dyDescent="0.25">
      <c r="B165" s="30" t="str">
        <f>IF(pre_ge!B165="","",pre_ge!B165)</f>
        <v/>
      </c>
      <c r="C165" s="15" t="str">
        <f>IF($B165="","",IFERROR(VLOOKUP($B165,pre_ge!$B$7:$L$506,8,FALSE),""))</f>
        <v/>
      </c>
      <c r="D165" s="15" t="str">
        <f>IF($B165="","",IFERROR(VLOOKUP($B165,pre_ge!$B$7:$L$506,4,FALSE),""))</f>
        <v/>
      </c>
      <c r="E165" s="15" t="str">
        <f>IF($B165="","",IFERROR(VLOOKUP($B165,pre_ge!$B$7:$L$506,9,FALSE),""))</f>
        <v/>
      </c>
      <c r="F165" s="36" t="str">
        <f>IFERROR(ROUND((peq_ge!$F$10*J165)/E165,0),"")</f>
        <v/>
      </c>
      <c r="G165" s="67"/>
      <c r="H165" s="111" t="str">
        <f t="shared" si="5"/>
        <v/>
      </c>
      <c r="I165" s="2" t="str">
        <f t="shared" si="6"/>
        <v/>
      </c>
      <c r="J165" s="2" t="str">
        <f>IFERROR(VLOOKUP($B165,cad_pro!$C$9:$E$508,2,FALSE)/SUMIF(cad_pro!$D$9:$D$508,"&gt;"&amp;0),"")</f>
        <v/>
      </c>
    </row>
    <row r="166" spans="2:10" ht="30" customHeight="1" x14ac:dyDescent="0.25">
      <c r="B166" s="30" t="str">
        <f>IF(pre_ge!B166="","",pre_ge!B166)</f>
        <v/>
      </c>
      <c r="C166" s="15" t="str">
        <f>IF($B166="","",IFERROR(VLOOKUP($B166,pre_ge!$B$7:$L$506,8,FALSE),""))</f>
        <v/>
      </c>
      <c r="D166" s="15" t="str">
        <f>IF($B166="","",IFERROR(VLOOKUP($B166,pre_ge!$B$7:$L$506,4,FALSE),""))</f>
        <v/>
      </c>
      <c r="E166" s="15" t="str">
        <f>IF($B166="","",IFERROR(VLOOKUP($B166,pre_ge!$B$7:$L$506,9,FALSE),""))</f>
        <v/>
      </c>
      <c r="F166" s="36" t="str">
        <f>IFERROR(ROUND((peq_ge!$F$10*J166)/E166,0),"")</f>
        <v/>
      </c>
      <c r="G166" s="67"/>
      <c r="H166" s="111" t="str">
        <f t="shared" si="5"/>
        <v/>
      </c>
      <c r="I166" s="2" t="str">
        <f t="shared" si="6"/>
        <v/>
      </c>
      <c r="J166" s="2" t="str">
        <f>IFERROR(VLOOKUP($B166,cad_pro!$C$9:$E$508,2,FALSE)/SUMIF(cad_pro!$D$9:$D$508,"&gt;"&amp;0),"")</f>
        <v/>
      </c>
    </row>
    <row r="167" spans="2:10" ht="30" customHeight="1" x14ac:dyDescent="0.25">
      <c r="B167" s="30" t="str">
        <f>IF(pre_ge!B167="","",pre_ge!B167)</f>
        <v/>
      </c>
      <c r="C167" s="15" t="str">
        <f>IF($B167="","",IFERROR(VLOOKUP($B167,pre_ge!$B$7:$L$506,8,FALSE),""))</f>
        <v/>
      </c>
      <c r="D167" s="15" t="str">
        <f>IF($B167="","",IFERROR(VLOOKUP($B167,pre_ge!$B$7:$L$506,4,FALSE),""))</f>
        <v/>
      </c>
      <c r="E167" s="15" t="str">
        <f>IF($B167="","",IFERROR(VLOOKUP($B167,pre_ge!$B$7:$L$506,9,FALSE),""))</f>
        <v/>
      </c>
      <c r="F167" s="36" t="str">
        <f>IFERROR(ROUND((peq_ge!$F$10*J167)/E167,0),"")</f>
        <v/>
      </c>
      <c r="G167" s="67"/>
      <c r="H167" s="111" t="str">
        <f t="shared" si="5"/>
        <v/>
      </c>
      <c r="I167" s="2" t="str">
        <f t="shared" si="6"/>
        <v/>
      </c>
      <c r="J167" s="2" t="str">
        <f>IFERROR(VLOOKUP($B167,cad_pro!$C$9:$E$508,2,FALSE)/SUMIF(cad_pro!$D$9:$D$508,"&gt;"&amp;0),"")</f>
        <v/>
      </c>
    </row>
    <row r="168" spans="2:10" ht="30" customHeight="1" x14ac:dyDescent="0.25">
      <c r="B168" s="30" t="str">
        <f>IF(pre_ge!B168="","",pre_ge!B168)</f>
        <v/>
      </c>
      <c r="C168" s="15" t="str">
        <f>IF($B168="","",IFERROR(VLOOKUP($B168,pre_ge!$B$7:$L$506,8,FALSE),""))</f>
        <v/>
      </c>
      <c r="D168" s="15" t="str">
        <f>IF($B168="","",IFERROR(VLOOKUP($B168,pre_ge!$B$7:$L$506,4,FALSE),""))</f>
        <v/>
      </c>
      <c r="E168" s="15" t="str">
        <f>IF($B168="","",IFERROR(VLOOKUP($B168,pre_ge!$B$7:$L$506,9,FALSE),""))</f>
        <v/>
      </c>
      <c r="F168" s="36" t="str">
        <f>IFERROR(ROUND((peq_ge!$F$10*J168)/E168,0),"")</f>
        <v/>
      </c>
      <c r="G168" s="67"/>
      <c r="H168" s="111" t="str">
        <f t="shared" si="5"/>
        <v/>
      </c>
      <c r="I168" s="2" t="str">
        <f t="shared" si="6"/>
        <v/>
      </c>
      <c r="J168" s="2" t="str">
        <f>IFERROR(VLOOKUP($B168,cad_pro!$C$9:$E$508,2,FALSE)/SUMIF(cad_pro!$D$9:$D$508,"&gt;"&amp;0),"")</f>
        <v/>
      </c>
    </row>
    <row r="169" spans="2:10" ht="30" customHeight="1" x14ac:dyDescent="0.25">
      <c r="B169" s="30" t="str">
        <f>IF(pre_ge!B169="","",pre_ge!B169)</f>
        <v/>
      </c>
      <c r="C169" s="15" t="str">
        <f>IF($B169="","",IFERROR(VLOOKUP($B169,pre_ge!$B$7:$L$506,8,FALSE),""))</f>
        <v/>
      </c>
      <c r="D169" s="15" t="str">
        <f>IF($B169="","",IFERROR(VLOOKUP($B169,pre_ge!$B$7:$L$506,4,FALSE),""))</f>
        <v/>
      </c>
      <c r="E169" s="15" t="str">
        <f>IF($B169="","",IFERROR(VLOOKUP($B169,pre_ge!$B$7:$L$506,9,FALSE),""))</f>
        <v/>
      </c>
      <c r="F169" s="36" t="str">
        <f>IFERROR(ROUND((peq_ge!$F$10*J169)/E169,0),"")</f>
        <v/>
      </c>
      <c r="G169" s="67"/>
      <c r="H169" s="111" t="str">
        <f t="shared" si="5"/>
        <v/>
      </c>
      <c r="I169" s="2" t="str">
        <f t="shared" si="6"/>
        <v/>
      </c>
      <c r="J169" s="2" t="str">
        <f>IFERROR(VLOOKUP($B169,cad_pro!$C$9:$E$508,2,FALSE)/SUMIF(cad_pro!$D$9:$D$508,"&gt;"&amp;0),"")</f>
        <v/>
      </c>
    </row>
    <row r="170" spans="2:10" ht="30" customHeight="1" x14ac:dyDescent="0.25">
      <c r="B170" s="30" t="str">
        <f>IF(pre_ge!B170="","",pre_ge!B170)</f>
        <v/>
      </c>
      <c r="C170" s="15" t="str">
        <f>IF($B170="","",IFERROR(VLOOKUP($B170,pre_ge!$B$7:$L$506,8,FALSE),""))</f>
        <v/>
      </c>
      <c r="D170" s="15" t="str">
        <f>IF($B170="","",IFERROR(VLOOKUP($B170,pre_ge!$B$7:$L$506,4,FALSE),""))</f>
        <v/>
      </c>
      <c r="E170" s="15" t="str">
        <f>IF($B170="","",IFERROR(VLOOKUP($B170,pre_ge!$B$7:$L$506,9,FALSE),""))</f>
        <v/>
      </c>
      <c r="F170" s="36" t="str">
        <f>IFERROR(ROUND((peq_ge!$F$10*J170)/E170,0),"")</f>
        <v/>
      </c>
      <c r="G170" s="67"/>
      <c r="H170" s="111" t="str">
        <f t="shared" si="5"/>
        <v/>
      </c>
      <c r="I170" s="2" t="str">
        <f t="shared" si="6"/>
        <v/>
      </c>
      <c r="J170" s="2" t="str">
        <f>IFERROR(VLOOKUP($B170,cad_pro!$C$9:$E$508,2,FALSE)/SUMIF(cad_pro!$D$9:$D$508,"&gt;"&amp;0),"")</f>
        <v/>
      </c>
    </row>
    <row r="171" spans="2:10" ht="30" customHeight="1" x14ac:dyDescent="0.25">
      <c r="B171" s="30" t="str">
        <f>IF(pre_ge!B171="","",pre_ge!B171)</f>
        <v/>
      </c>
      <c r="C171" s="15" t="str">
        <f>IF($B171="","",IFERROR(VLOOKUP($B171,pre_ge!$B$7:$L$506,8,FALSE),""))</f>
        <v/>
      </c>
      <c r="D171" s="15" t="str">
        <f>IF($B171="","",IFERROR(VLOOKUP($B171,pre_ge!$B$7:$L$506,4,FALSE),""))</f>
        <v/>
      </c>
      <c r="E171" s="15" t="str">
        <f>IF($B171="","",IFERROR(VLOOKUP($B171,pre_ge!$B$7:$L$506,9,FALSE),""))</f>
        <v/>
      </c>
      <c r="F171" s="36" t="str">
        <f>IFERROR(ROUND((peq_ge!$F$10*J171)/E171,0),"")</f>
        <v/>
      </c>
      <c r="G171" s="67"/>
      <c r="H171" s="111" t="str">
        <f t="shared" si="5"/>
        <v/>
      </c>
      <c r="I171" s="2" t="str">
        <f t="shared" si="6"/>
        <v/>
      </c>
      <c r="J171" s="2" t="str">
        <f>IFERROR(VLOOKUP($B171,cad_pro!$C$9:$E$508,2,FALSE)/SUMIF(cad_pro!$D$9:$D$508,"&gt;"&amp;0),"")</f>
        <v/>
      </c>
    </row>
    <row r="172" spans="2:10" ht="30" customHeight="1" x14ac:dyDescent="0.25">
      <c r="B172" s="30" t="str">
        <f>IF(pre_ge!B172="","",pre_ge!B172)</f>
        <v/>
      </c>
      <c r="C172" s="15" t="str">
        <f>IF($B172="","",IFERROR(VLOOKUP($B172,pre_ge!$B$7:$L$506,8,FALSE),""))</f>
        <v/>
      </c>
      <c r="D172" s="15" t="str">
        <f>IF($B172="","",IFERROR(VLOOKUP($B172,pre_ge!$B$7:$L$506,4,FALSE),""))</f>
        <v/>
      </c>
      <c r="E172" s="15" t="str">
        <f>IF($B172="","",IFERROR(VLOOKUP($B172,pre_ge!$B$7:$L$506,9,FALSE),""))</f>
        <v/>
      </c>
      <c r="F172" s="36" t="str">
        <f>IFERROR(ROUND((peq_ge!$F$10*J172)/E172,0),"")</f>
        <v/>
      </c>
      <c r="G172" s="67"/>
      <c r="H172" s="111" t="str">
        <f t="shared" si="5"/>
        <v/>
      </c>
      <c r="I172" s="2" t="str">
        <f t="shared" si="6"/>
        <v/>
      </c>
      <c r="J172" s="2" t="str">
        <f>IFERROR(VLOOKUP($B172,cad_pro!$C$9:$E$508,2,FALSE)/SUMIF(cad_pro!$D$9:$D$508,"&gt;"&amp;0),"")</f>
        <v/>
      </c>
    </row>
    <row r="173" spans="2:10" ht="30" customHeight="1" x14ac:dyDescent="0.25">
      <c r="B173" s="30" t="str">
        <f>IF(pre_ge!B173="","",pre_ge!B173)</f>
        <v/>
      </c>
      <c r="C173" s="15" t="str">
        <f>IF($B173="","",IFERROR(VLOOKUP($B173,pre_ge!$B$7:$L$506,8,FALSE),""))</f>
        <v/>
      </c>
      <c r="D173" s="15" t="str">
        <f>IF($B173="","",IFERROR(VLOOKUP($B173,pre_ge!$B$7:$L$506,4,FALSE),""))</f>
        <v/>
      </c>
      <c r="E173" s="15" t="str">
        <f>IF($B173="","",IFERROR(VLOOKUP($B173,pre_ge!$B$7:$L$506,9,FALSE),""))</f>
        <v/>
      </c>
      <c r="F173" s="36" t="str">
        <f>IFERROR(ROUND((peq_ge!$F$10*J173)/E173,0),"")</f>
        <v/>
      </c>
      <c r="G173" s="67"/>
      <c r="H173" s="111" t="str">
        <f t="shared" si="5"/>
        <v/>
      </c>
      <c r="I173" s="2" t="str">
        <f t="shared" si="6"/>
        <v/>
      </c>
      <c r="J173" s="2" t="str">
        <f>IFERROR(VLOOKUP($B173,cad_pro!$C$9:$E$508,2,FALSE)/SUMIF(cad_pro!$D$9:$D$508,"&gt;"&amp;0),"")</f>
        <v/>
      </c>
    </row>
    <row r="174" spans="2:10" ht="30" customHeight="1" x14ac:dyDescent="0.25">
      <c r="B174" s="30" t="str">
        <f>IF(pre_ge!B174="","",pre_ge!B174)</f>
        <v/>
      </c>
      <c r="C174" s="15" t="str">
        <f>IF($B174="","",IFERROR(VLOOKUP($B174,pre_ge!$B$7:$L$506,8,FALSE),""))</f>
        <v/>
      </c>
      <c r="D174" s="15" t="str">
        <f>IF($B174="","",IFERROR(VLOOKUP($B174,pre_ge!$B$7:$L$506,4,FALSE),""))</f>
        <v/>
      </c>
      <c r="E174" s="15" t="str">
        <f>IF($B174="","",IFERROR(VLOOKUP($B174,pre_ge!$B$7:$L$506,9,FALSE),""))</f>
        <v/>
      </c>
      <c r="F174" s="36" t="str">
        <f>IFERROR(ROUND((peq_ge!$F$10*J174)/E174,0),"")</f>
        <v/>
      </c>
      <c r="G174" s="67"/>
      <c r="H174" s="111" t="str">
        <f t="shared" si="5"/>
        <v/>
      </c>
      <c r="I174" s="2" t="str">
        <f t="shared" si="6"/>
        <v/>
      </c>
      <c r="J174" s="2" t="str">
        <f>IFERROR(VLOOKUP($B174,cad_pro!$C$9:$E$508,2,FALSE)/SUMIF(cad_pro!$D$9:$D$508,"&gt;"&amp;0),"")</f>
        <v/>
      </c>
    </row>
    <row r="175" spans="2:10" ht="30" customHeight="1" x14ac:dyDescent="0.25">
      <c r="B175" s="30" t="str">
        <f>IF(pre_ge!B175="","",pre_ge!B175)</f>
        <v/>
      </c>
      <c r="C175" s="15" t="str">
        <f>IF($B175="","",IFERROR(VLOOKUP($B175,pre_ge!$B$7:$L$506,8,FALSE),""))</f>
        <v/>
      </c>
      <c r="D175" s="15" t="str">
        <f>IF($B175="","",IFERROR(VLOOKUP($B175,pre_ge!$B$7:$L$506,4,FALSE),""))</f>
        <v/>
      </c>
      <c r="E175" s="15" t="str">
        <f>IF($B175="","",IFERROR(VLOOKUP($B175,pre_ge!$B$7:$L$506,9,FALSE),""))</f>
        <v/>
      </c>
      <c r="F175" s="36" t="str">
        <f>IFERROR(ROUND((peq_ge!$F$10*J175)/E175,0),"")</f>
        <v/>
      </c>
      <c r="G175" s="67"/>
      <c r="H175" s="111" t="str">
        <f t="shared" si="5"/>
        <v/>
      </c>
      <c r="I175" s="2" t="str">
        <f t="shared" si="6"/>
        <v/>
      </c>
      <c r="J175" s="2" t="str">
        <f>IFERROR(VLOOKUP($B175,cad_pro!$C$9:$E$508,2,FALSE)/SUMIF(cad_pro!$D$9:$D$508,"&gt;"&amp;0),"")</f>
        <v/>
      </c>
    </row>
    <row r="176" spans="2:10" ht="30" customHeight="1" x14ac:dyDescent="0.25">
      <c r="B176" s="30" t="str">
        <f>IF(pre_ge!B176="","",pre_ge!B176)</f>
        <v/>
      </c>
      <c r="C176" s="15" t="str">
        <f>IF($B176="","",IFERROR(VLOOKUP($B176,pre_ge!$B$7:$L$506,8,FALSE),""))</f>
        <v/>
      </c>
      <c r="D176" s="15" t="str">
        <f>IF($B176="","",IFERROR(VLOOKUP($B176,pre_ge!$B$7:$L$506,4,FALSE),""))</f>
        <v/>
      </c>
      <c r="E176" s="15" t="str">
        <f>IF($B176="","",IFERROR(VLOOKUP($B176,pre_ge!$B$7:$L$506,9,FALSE),""))</f>
        <v/>
      </c>
      <c r="F176" s="36" t="str">
        <f>IFERROR(ROUND((peq_ge!$F$10*J176)/E176,0),"")</f>
        <v/>
      </c>
      <c r="G176" s="67"/>
      <c r="H176" s="111" t="str">
        <f t="shared" si="5"/>
        <v/>
      </c>
      <c r="I176" s="2" t="str">
        <f t="shared" si="6"/>
        <v/>
      </c>
      <c r="J176" s="2" t="str">
        <f>IFERROR(VLOOKUP($B176,cad_pro!$C$9:$E$508,2,FALSE)/SUMIF(cad_pro!$D$9:$D$508,"&gt;"&amp;0),"")</f>
        <v/>
      </c>
    </row>
    <row r="177" spans="2:10" ht="30" customHeight="1" x14ac:dyDescent="0.25">
      <c r="B177" s="30" t="str">
        <f>IF(pre_ge!B177="","",pre_ge!B177)</f>
        <v/>
      </c>
      <c r="C177" s="15" t="str">
        <f>IF($B177="","",IFERROR(VLOOKUP($B177,pre_ge!$B$7:$L$506,8,FALSE),""))</f>
        <v/>
      </c>
      <c r="D177" s="15" t="str">
        <f>IF($B177="","",IFERROR(VLOOKUP($B177,pre_ge!$B$7:$L$506,4,FALSE),""))</f>
        <v/>
      </c>
      <c r="E177" s="15" t="str">
        <f>IF($B177="","",IFERROR(VLOOKUP($B177,pre_ge!$B$7:$L$506,9,FALSE),""))</f>
        <v/>
      </c>
      <c r="F177" s="36" t="str">
        <f>IFERROR(ROUND((peq_ge!$F$10*J177)/E177,0),"")</f>
        <v/>
      </c>
      <c r="G177" s="67"/>
      <c r="H177" s="111" t="str">
        <f t="shared" si="5"/>
        <v/>
      </c>
      <c r="I177" s="2" t="str">
        <f t="shared" si="6"/>
        <v/>
      </c>
      <c r="J177" s="2" t="str">
        <f>IFERROR(VLOOKUP($B177,cad_pro!$C$9:$E$508,2,FALSE)/SUMIF(cad_pro!$D$9:$D$508,"&gt;"&amp;0),"")</f>
        <v/>
      </c>
    </row>
    <row r="178" spans="2:10" ht="30" customHeight="1" x14ac:dyDescent="0.25">
      <c r="B178" s="30" t="str">
        <f>IF(pre_ge!B178="","",pre_ge!B178)</f>
        <v/>
      </c>
      <c r="C178" s="15" t="str">
        <f>IF($B178="","",IFERROR(VLOOKUP($B178,pre_ge!$B$7:$L$506,8,FALSE),""))</f>
        <v/>
      </c>
      <c r="D178" s="15" t="str">
        <f>IF($B178="","",IFERROR(VLOOKUP($B178,pre_ge!$B$7:$L$506,4,FALSE),""))</f>
        <v/>
      </c>
      <c r="E178" s="15" t="str">
        <f>IF($B178="","",IFERROR(VLOOKUP($B178,pre_ge!$B$7:$L$506,9,FALSE),""))</f>
        <v/>
      </c>
      <c r="F178" s="36" t="str">
        <f>IFERROR(ROUND((peq_ge!$F$10*J178)/E178,0),"")</f>
        <v/>
      </c>
      <c r="G178" s="67"/>
      <c r="H178" s="111" t="str">
        <f t="shared" si="5"/>
        <v/>
      </c>
      <c r="I178" s="2" t="str">
        <f t="shared" si="6"/>
        <v/>
      </c>
      <c r="J178" s="2" t="str">
        <f>IFERROR(VLOOKUP($B178,cad_pro!$C$9:$E$508,2,FALSE)/SUMIF(cad_pro!$D$9:$D$508,"&gt;"&amp;0),"")</f>
        <v/>
      </c>
    </row>
    <row r="179" spans="2:10" ht="30" customHeight="1" x14ac:dyDescent="0.25">
      <c r="B179" s="30" t="str">
        <f>IF(pre_ge!B179="","",pre_ge!B179)</f>
        <v/>
      </c>
      <c r="C179" s="15" t="str">
        <f>IF($B179="","",IFERROR(VLOOKUP($B179,pre_ge!$B$7:$L$506,8,FALSE),""))</f>
        <v/>
      </c>
      <c r="D179" s="15" t="str">
        <f>IF($B179="","",IFERROR(VLOOKUP($B179,pre_ge!$B$7:$L$506,4,FALSE),""))</f>
        <v/>
      </c>
      <c r="E179" s="15" t="str">
        <f>IF($B179="","",IFERROR(VLOOKUP($B179,pre_ge!$B$7:$L$506,9,FALSE),""))</f>
        <v/>
      </c>
      <c r="F179" s="36" t="str">
        <f>IFERROR(ROUND((peq_ge!$F$10*J179)/E179,0),"")</f>
        <v/>
      </c>
      <c r="G179" s="67"/>
      <c r="H179" s="111" t="str">
        <f t="shared" si="5"/>
        <v/>
      </c>
      <c r="I179" s="2" t="str">
        <f t="shared" si="6"/>
        <v/>
      </c>
      <c r="J179" s="2" t="str">
        <f>IFERROR(VLOOKUP($B179,cad_pro!$C$9:$E$508,2,FALSE)/SUMIF(cad_pro!$D$9:$D$508,"&gt;"&amp;0),"")</f>
        <v/>
      </c>
    </row>
    <row r="180" spans="2:10" ht="30" customHeight="1" x14ac:dyDescent="0.25">
      <c r="B180" s="30" t="str">
        <f>IF(pre_ge!B180="","",pre_ge!B180)</f>
        <v/>
      </c>
      <c r="C180" s="15" t="str">
        <f>IF($B180="","",IFERROR(VLOOKUP($B180,pre_ge!$B$7:$L$506,8,FALSE),""))</f>
        <v/>
      </c>
      <c r="D180" s="15" t="str">
        <f>IF($B180="","",IFERROR(VLOOKUP($B180,pre_ge!$B$7:$L$506,4,FALSE),""))</f>
        <v/>
      </c>
      <c r="E180" s="15" t="str">
        <f>IF($B180="","",IFERROR(VLOOKUP($B180,pre_ge!$B$7:$L$506,9,FALSE),""))</f>
        <v/>
      </c>
      <c r="F180" s="36" t="str">
        <f>IFERROR(ROUND((peq_ge!$F$10*J180)/E180,0),"")</f>
        <v/>
      </c>
      <c r="G180" s="67"/>
      <c r="H180" s="111" t="str">
        <f t="shared" si="5"/>
        <v/>
      </c>
      <c r="I180" s="2" t="str">
        <f t="shared" si="6"/>
        <v/>
      </c>
      <c r="J180" s="2" t="str">
        <f>IFERROR(VLOOKUP($B180,cad_pro!$C$9:$E$508,2,FALSE)/SUMIF(cad_pro!$D$9:$D$508,"&gt;"&amp;0),"")</f>
        <v/>
      </c>
    </row>
    <row r="181" spans="2:10" ht="30" customHeight="1" x14ac:dyDescent="0.25">
      <c r="B181" s="30" t="str">
        <f>IF(pre_ge!B181="","",pre_ge!B181)</f>
        <v/>
      </c>
      <c r="C181" s="15" t="str">
        <f>IF($B181="","",IFERROR(VLOOKUP($B181,pre_ge!$B$7:$L$506,8,FALSE),""))</f>
        <v/>
      </c>
      <c r="D181" s="15" t="str">
        <f>IF($B181="","",IFERROR(VLOOKUP($B181,pre_ge!$B$7:$L$506,4,FALSE),""))</f>
        <v/>
      </c>
      <c r="E181" s="15" t="str">
        <f>IF($B181="","",IFERROR(VLOOKUP($B181,pre_ge!$B$7:$L$506,9,FALSE),""))</f>
        <v/>
      </c>
      <c r="F181" s="36" t="str">
        <f>IFERROR(ROUND((peq_ge!$F$10*J181)/E181,0),"")</f>
        <v/>
      </c>
      <c r="G181" s="67"/>
      <c r="H181" s="111" t="str">
        <f t="shared" si="5"/>
        <v/>
      </c>
      <c r="I181" s="2" t="str">
        <f t="shared" si="6"/>
        <v/>
      </c>
      <c r="J181" s="2" t="str">
        <f>IFERROR(VLOOKUP($B181,cad_pro!$C$9:$E$508,2,FALSE)/SUMIF(cad_pro!$D$9:$D$508,"&gt;"&amp;0),"")</f>
        <v/>
      </c>
    </row>
    <row r="182" spans="2:10" ht="30" customHeight="1" x14ac:dyDescent="0.25">
      <c r="B182" s="30" t="str">
        <f>IF(pre_ge!B182="","",pre_ge!B182)</f>
        <v/>
      </c>
      <c r="C182" s="15" t="str">
        <f>IF($B182="","",IFERROR(VLOOKUP($B182,pre_ge!$B$7:$L$506,8,FALSE),""))</f>
        <v/>
      </c>
      <c r="D182" s="15" t="str">
        <f>IF($B182="","",IFERROR(VLOOKUP($B182,pre_ge!$B$7:$L$506,4,FALSE),""))</f>
        <v/>
      </c>
      <c r="E182" s="15" t="str">
        <f>IF($B182="","",IFERROR(VLOOKUP($B182,pre_ge!$B$7:$L$506,9,FALSE),""))</f>
        <v/>
      </c>
      <c r="F182" s="36" t="str">
        <f>IFERROR(ROUND((peq_ge!$F$10*J182)/E182,0),"")</f>
        <v/>
      </c>
      <c r="G182" s="67"/>
      <c r="H182" s="111" t="str">
        <f t="shared" si="5"/>
        <v/>
      </c>
      <c r="I182" s="2" t="str">
        <f t="shared" si="6"/>
        <v/>
      </c>
      <c r="J182" s="2" t="str">
        <f>IFERROR(VLOOKUP($B182,cad_pro!$C$9:$E$508,2,FALSE)/SUMIF(cad_pro!$D$9:$D$508,"&gt;"&amp;0),"")</f>
        <v/>
      </c>
    </row>
    <row r="183" spans="2:10" ht="30" customHeight="1" x14ac:dyDescent="0.25">
      <c r="B183" s="30" t="str">
        <f>IF(pre_ge!B183="","",pre_ge!B183)</f>
        <v/>
      </c>
      <c r="C183" s="15" t="str">
        <f>IF($B183="","",IFERROR(VLOOKUP($B183,pre_ge!$B$7:$L$506,8,FALSE),""))</f>
        <v/>
      </c>
      <c r="D183" s="15" t="str">
        <f>IF($B183="","",IFERROR(VLOOKUP($B183,pre_ge!$B$7:$L$506,4,FALSE),""))</f>
        <v/>
      </c>
      <c r="E183" s="15" t="str">
        <f>IF($B183="","",IFERROR(VLOOKUP($B183,pre_ge!$B$7:$L$506,9,FALSE),""))</f>
        <v/>
      </c>
      <c r="F183" s="36" t="str">
        <f>IFERROR(ROUND((peq_ge!$F$10*J183)/E183,0),"")</f>
        <v/>
      </c>
      <c r="G183" s="67"/>
      <c r="H183" s="111" t="str">
        <f t="shared" si="5"/>
        <v/>
      </c>
      <c r="I183" s="2" t="str">
        <f t="shared" si="6"/>
        <v/>
      </c>
      <c r="J183" s="2" t="str">
        <f>IFERROR(VLOOKUP($B183,cad_pro!$C$9:$E$508,2,FALSE)/SUMIF(cad_pro!$D$9:$D$508,"&gt;"&amp;0),"")</f>
        <v/>
      </c>
    </row>
    <row r="184" spans="2:10" ht="30" customHeight="1" x14ac:dyDescent="0.25">
      <c r="B184" s="30" t="str">
        <f>IF(pre_ge!B184="","",pre_ge!B184)</f>
        <v/>
      </c>
      <c r="C184" s="15" t="str">
        <f>IF($B184="","",IFERROR(VLOOKUP($B184,pre_ge!$B$7:$L$506,8,FALSE),""))</f>
        <v/>
      </c>
      <c r="D184" s="15" t="str">
        <f>IF($B184="","",IFERROR(VLOOKUP($B184,pre_ge!$B$7:$L$506,4,FALSE),""))</f>
        <v/>
      </c>
      <c r="E184" s="15" t="str">
        <f>IF($B184="","",IFERROR(VLOOKUP($B184,pre_ge!$B$7:$L$506,9,FALSE),""))</f>
        <v/>
      </c>
      <c r="F184" s="36" t="str">
        <f>IFERROR(ROUND((peq_ge!$F$10*J184)/E184,0),"")</f>
        <v/>
      </c>
      <c r="G184" s="67"/>
      <c r="H184" s="111" t="str">
        <f t="shared" si="5"/>
        <v/>
      </c>
      <c r="I184" s="2" t="str">
        <f t="shared" si="6"/>
        <v/>
      </c>
      <c r="J184" s="2" t="str">
        <f>IFERROR(VLOOKUP($B184,cad_pro!$C$9:$E$508,2,FALSE)/SUMIF(cad_pro!$D$9:$D$508,"&gt;"&amp;0),"")</f>
        <v/>
      </c>
    </row>
    <row r="185" spans="2:10" ht="30" customHeight="1" x14ac:dyDescent="0.25">
      <c r="B185" s="30" t="str">
        <f>IF(pre_ge!B185="","",pre_ge!B185)</f>
        <v/>
      </c>
      <c r="C185" s="15" t="str">
        <f>IF($B185="","",IFERROR(VLOOKUP($B185,pre_ge!$B$7:$L$506,8,FALSE),""))</f>
        <v/>
      </c>
      <c r="D185" s="15" t="str">
        <f>IF($B185="","",IFERROR(VLOOKUP($B185,pre_ge!$B$7:$L$506,4,FALSE),""))</f>
        <v/>
      </c>
      <c r="E185" s="15" t="str">
        <f>IF($B185="","",IFERROR(VLOOKUP($B185,pre_ge!$B$7:$L$506,9,FALSE),""))</f>
        <v/>
      </c>
      <c r="F185" s="36" t="str">
        <f>IFERROR(ROUND((peq_ge!$F$10*J185)/E185,0),"")</f>
        <v/>
      </c>
      <c r="G185" s="67"/>
      <c r="H185" s="111" t="str">
        <f t="shared" si="5"/>
        <v/>
      </c>
      <c r="I185" s="2" t="str">
        <f t="shared" si="6"/>
        <v/>
      </c>
      <c r="J185" s="2" t="str">
        <f>IFERROR(VLOOKUP($B185,cad_pro!$C$9:$E$508,2,FALSE)/SUMIF(cad_pro!$D$9:$D$508,"&gt;"&amp;0),"")</f>
        <v/>
      </c>
    </row>
    <row r="186" spans="2:10" ht="30" customHeight="1" x14ac:dyDescent="0.25">
      <c r="B186" s="30" t="str">
        <f>IF(pre_ge!B186="","",pre_ge!B186)</f>
        <v/>
      </c>
      <c r="C186" s="15" t="str">
        <f>IF($B186="","",IFERROR(VLOOKUP($B186,pre_ge!$B$7:$L$506,8,FALSE),""))</f>
        <v/>
      </c>
      <c r="D186" s="15" t="str">
        <f>IF($B186="","",IFERROR(VLOOKUP($B186,pre_ge!$B$7:$L$506,4,FALSE),""))</f>
        <v/>
      </c>
      <c r="E186" s="15" t="str">
        <f>IF($B186="","",IFERROR(VLOOKUP($B186,pre_ge!$B$7:$L$506,9,FALSE),""))</f>
        <v/>
      </c>
      <c r="F186" s="36" t="str">
        <f>IFERROR(ROUND((peq_ge!$F$10*J186)/E186,0),"")</f>
        <v/>
      </c>
      <c r="G186" s="67"/>
      <c r="H186" s="111" t="str">
        <f t="shared" si="5"/>
        <v/>
      </c>
      <c r="I186" s="2" t="str">
        <f t="shared" si="6"/>
        <v/>
      </c>
      <c r="J186" s="2" t="str">
        <f>IFERROR(VLOOKUP($B186,cad_pro!$C$9:$E$508,2,FALSE)/SUMIF(cad_pro!$D$9:$D$508,"&gt;"&amp;0),"")</f>
        <v/>
      </c>
    </row>
    <row r="187" spans="2:10" ht="30" customHeight="1" x14ac:dyDescent="0.25">
      <c r="B187" s="30" t="str">
        <f>IF(pre_ge!B187="","",pre_ge!B187)</f>
        <v/>
      </c>
      <c r="C187" s="15" t="str">
        <f>IF($B187="","",IFERROR(VLOOKUP($B187,pre_ge!$B$7:$L$506,8,FALSE),""))</f>
        <v/>
      </c>
      <c r="D187" s="15" t="str">
        <f>IF($B187="","",IFERROR(VLOOKUP($B187,pre_ge!$B$7:$L$506,4,FALSE),""))</f>
        <v/>
      </c>
      <c r="E187" s="15" t="str">
        <f>IF($B187="","",IFERROR(VLOOKUP($B187,pre_ge!$B$7:$L$506,9,FALSE),""))</f>
        <v/>
      </c>
      <c r="F187" s="36" t="str">
        <f>IFERROR(ROUND((peq_ge!$F$10*J187)/E187,0),"")</f>
        <v/>
      </c>
      <c r="G187" s="67"/>
      <c r="H187" s="111" t="str">
        <f t="shared" si="5"/>
        <v/>
      </c>
      <c r="I187" s="2" t="str">
        <f t="shared" si="6"/>
        <v/>
      </c>
      <c r="J187" s="2" t="str">
        <f>IFERROR(VLOOKUP($B187,cad_pro!$C$9:$E$508,2,FALSE)/SUMIF(cad_pro!$D$9:$D$508,"&gt;"&amp;0),"")</f>
        <v/>
      </c>
    </row>
    <row r="188" spans="2:10" ht="30" customHeight="1" x14ac:dyDescent="0.25">
      <c r="B188" s="30" t="str">
        <f>IF(pre_ge!B188="","",pre_ge!B188)</f>
        <v/>
      </c>
      <c r="C188" s="15" t="str">
        <f>IF($B188="","",IFERROR(VLOOKUP($B188,pre_ge!$B$7:$L$506,8,FALSE),""))</f>
        <v/>
      </c>
      <c r="D188" s="15" t="str">
        <f>IF($B188="","",IFERROR(VLOOKUP($B188,pre_ge!$B$7:$L$506,4,FALSE),""))</f>
        <v/>
      </c>
      <c r="E188" s="15" t="str">
        <f>IF($B188="","",IFERROR(VLOOKUP($B188,pre_ge!$B$7:$L$506,9,FALSE),""))</f>
        <v/>
      </c>
      <c r="F188" s="36" t="str">
        <f>IFERROR(ROUND((peq_ge!$F$10*J188)/E188,0),"")</f>
        <v/>
      </c>
      <c r="G188" s="67"/>
      <c r="H188" s="111" t="str">
        <f t="shared" si="5"/>
        <v/>
      </c>
      <c r="I188" s="2" t="str">
        <f t="shared" si="6"/>
        <v/>
      </c>
      <c r="J188" s="2" t="str">
        <f>IFERROR(VLOOKUP($B188,cad_pro!$C$9:$E$508,2,FALSE)/SUMIF(cad_pro!$D$9:$D$508,"&gt;"&amp;0),"")</f>
        <v/>
      </c>
    </row>
    <row r="189" spans="2:10" ht="30" customHeight="1" x14ac:dyDescent="0.25">
      <c r="B189" s="30" t="str">
        <f>IF(pre_ge!B189="","",pre_ge!B189)</f>
        <v/>
      </c>
      <c r="C189" s="15" t="str">
        <f>IF($B189="","",IFERROR(VLOOKUP($B189,pre_ge!$B$7:$L$506,8,FALSE),""))</f>
        <v/>
      </c>
      <c r="D189" s="15" t="str">
        <f>IF($B189="","",IFERROR(VLOOKUP($B189,pre_ge!$B$7:$L$506,4,FALSE),""))</f>
        <v/>
      </c>
      <c r="E189" s="15" t="str">
        <f>IF($B189="","",IFERROR(VLOOKUP($B189,pre_ge!$B$7:$L$506,9,FALSE),""))</f>
        <v/>
      </c>
      <c r="F189" s="36" t="str">
        <f>IFERROR(ROUND((peq_ge!$F$10*J189)/E189,0),"")</f>
        <v/>
      </c>
      <c r="G189" s="67"/>
      <c r="H189" s="111" t="str">
        <f t="shared" si="5"/>
        <v/>
      </c>
      <c r="I189" s="2" t="str">
        <f t="shared" si="6"/>
        <v/>
      </c>
      <c r="J189" s="2" t="str">
        <f>IFERROR(VLOOKUP($B189,cad_pro!$C$9:$E$508,2,FALSE)/SUMIF(cad_pro!$D$9:$D$508,"&gt;"&amp;0),"")</f>
        <v/>
      </c>
    </row>
    <row r="190" spans="2:10" ht="30" customHeight="1" x14ac:dyDescent="0.25">
      <c r="B190" s="30" t="str">
        <f>IF(pre_ge!B190="","",pre_ge!B190)</f>
        <v/>
      </c>
      <c r="C190" s="15" t="str">
        <f>IF($B190="","",IFERROR(VLOOKUP($B190,pre_ge!$B$7:$L$506,8,FALSE),""))</f>
        <v/>
      </c>
      <c r="D190" s="15" t="str">
        <f>IF($B190="","",IFERROR(VLOOKUP($B190,pre_ge!$B$7:$L$506,4,FALSE),""))</f>
        <v/>
      </c>
      <c r="E190" s="15" t="str">
        <f>IF($B190="","",IFERROR(VLOOKUP($B190,pre_ge!$B$7:$L$506,9,FALSE),""))</f>
        <v/>
      </c>
      <c r="F190" s="36" t="str">
        <f>IFERROR(ROUND((peq_ge!$F$10*J190)/E190,0),"")</f>
        <v/>
      </c>
      <c r="G190" s="67"/>
      <c r="H190" s="111" t="str">
        <f t="shared" si="5"/>
        <v/>
      </c>
      <c r="I190" s="2" t="str">
        <f t="shared" si="6"/>
        <v/>
      </c>
      <c r="J190" s="2" t="str">
        <f>IFERROR(VLOOKUP($B190,cad_pro!$C$9:$E$508,2,FALSE)/SUMIF(cad_pro!$D$9:$D$508,"&gt;"&amp;0),"")</f>
        <v/>
      </c>
    </row>
    <row r="191" spans="2:10" ht="30" customHeight="1" x14ac:dyDescent="0.25">
      <c r="B191" s="30" t="str">
        <f>IF(pre_ge!B191="","",pre_ge!B191)</f>
        <v/>
      </c>
      <c r="C191" s="15" t="str">
        <f>IF($B191="","",IFERROR(VLOOKUP($B191,pre_ge!$B$7:$L$506,8,FALSE),""))</f>
        <v/>
      </c>
      <c r="D191" s="15" t="str">
        <f>IF($B191="","",IFERROR(VLOOKUP($B191,pre_ge!$B$7:$L$506,4,FALSE),""))</f>
        <v/>
      </c>
      <c r="E191" s="15" t="str">
        <f>IF($B191="","",IFERROR(VLOOKUP($B191,pre_ge!$B$7:$L$506,9,FALSE),""))</f>
        <v/>
      </c>
      <c r="F191" s="36" t="str">
        <f>IFERROR(ROUND((peq_ge!$F$10*J191)/E191,0),"")</f>
        <v/>
      </c>
      <c r="G191" s="67"/>
      <c r="H191" s="111" t="str">
        <f t="shared" si="5"/>
        <v/>
      </c>
      <c r="I191" s="2" t="str">
        <f t="shared" si="6"/>
        <v/>
      </c>
      <c r="J191" s="2" t="str">
        <f>IFERROR(VLOOKUP($B191,cad_pro!$C$9:$E$508,2,FALSE)/SUMIF(cad_pro!$D$9:$D$508,"&gt;"&amp;0),"")</f>
        <v/>
      </c>
    </row>
    <row r="192" spans="2:10" ht="30" customHeight="1" x14ac:dyDescent="0.25">
      <c r="B192" s="30" t="str">
        <f>IF(pre_ge!B192="","",pre_ge!B192)</f>
        <v/>
      </c>
      <c r="C192" s="15" t="str">
        <f>IF($B192="","",IFERROR(VLOOKUP($B192,pre_ge!$B$7:$L$506,8,FALSE),""))</f>
        <v/>
      </c>
      <c r="D192" s="15" t="str">
        <f>IF($B192="","",IFERROR(VLOOKUP($B192,pre_ge!$B$7:$L$506,4,FALSE),""))</f>
        <v/>
      </c>
      <c r="E192" s="15" t="str">
        <f>IF($B192="","",IFERROR(VLOOKUP($B192,pre_ge!$B$7:$L$506,9,FALSE),""))</f>
        <v/>
      </c>
      <c r="F192" s="36" t="str">
        <f>IFERROR(ROUND((peq_ge!$F$10*J192)/E192,0),"")</f>
        <v/>
      </c>
      <c r="G192" s="67"/>
      <c r="H192" s="111" t="str">
        <f t="shared" si="5"/>
        <v/>
      </c>
      <c r="I192" s="2" t="str">
        <f t="shared" si="6"/>
        <v/>
      </c>
      <c r="J192" s="2" t="str">
        <f>IFERROR(VLOOKUP($B192,cad_pro!$C$9:$E$508,2,FALSE)/SUMIF(cad_pro!$D$9:$D$508,"&gt;"&amp;0),"")</f>
        <v/>
      </c>
    </row>
    <row r="193" spans="2:10" ht="30" customHeight="1" x14ac:dyDescent="0.25">
      <c r="B193" s="30" t="str">
        <f>IF(pre_ge!B193="","",pre_ge!B193)</f>
        <v/>
      </c>
      <c r="C193" s="15" t="str">
        <f>IF($B193="","",IFERROR(VLOOKUP($B193,pre_ge!$B$7:$L$506,8,FALSE),""))</f>
        <v/>
      </c>
      <c r="D193" s="15" t="str">
        <f>IF($B193="","",IFERROR(VLOOKUP($B193,pre_ge!$B$7:$L$506,4,FALSE),""))</f>
        <v/>
      </c>
      <c r="E193" s="15" t="str">
        <f>IF($B193="","",IFERROR(VLOOKUP($B193,pre_ge!$B$7:$L$506,9,FALSE),""))</f>
        <v/>
      </c>
      <c r="F193" s="36" t="str">
        <f>IFERROR(ROUND((peq_ge!$F$10*J193)/E193,0),"")</f>
        <v/>
      </c>
      <c r="G193" s="67"/>
      <c r="H193" s="111" t="str">
        <f t="shared" si="5"/>
        <v/>
      </c>
      <c r="I193" s="2" t="str">
        <f t="shared" si="6"/>
        <v/>
      </c>
      <c r="J193" s="2" t="str">
        <f>IFERROR(VLOOKUP($B193,cad_pro!$C$9:$E$508,2,FALSE)/SUMIF(cad_pro!$D$9:$D$508,"&gt;"&amp;0),"")</f>
        <v/>
      </c>
    </row>
    <row r="194" spans="2:10" ht="30" customHeight="1" x14ac:dyDescent="0.25">
      <c r="B194" s="30" t="str">
        <f>IF(pre_ge!B194="","",pre_ge!B194)</f>
        <v/>
      </c>
      <c r="C194" s="15" t="str">
        <f>IF($B194="","",IFERROR(VLOOKUP($B194,pre_ge!$B$7:$L$506,8,FALSE),""))</f>
        <v/>
      </c>
      <c r="D194" s="15" t="str">
        <f>IF($B194="","",IFERROR(VLOOKUP($B194,pre_ge!$B$7:$L$506,4,FALSE),""))</f>
        <v/>
      </c>
      <c r="E194" s="15" t="str">
        <f>IF($B194="","",IFERROR(VLOOKUP($B194,pre_ge!$B$7:$L$506,9,FALSE),""))</f>
        <v/>
      </c>
      <c r="F194" s="36" t="str">
        <f>IFERROR(ROUND((peq_ge!$F$10*J194)/E194,0),"")</f>
        <v/>
      </c>
      <c r="G194" s="67"/>
      <c r="H194" s="111" t="str">
        <f t="shared" si="5"/>
        <v/>
      </c>
      <c r="I194" s="2" t="str">
        <f t="shared" si="6"/>
        <v/>
      </c>
      <c r="J194" s="2" t="str">
        <f>IFERROR(VLOOKUP($B194,cad_pro!$C$9:$E$508,2,FALSE)/SUMIF(cad_pro!$D$9:$D$508,"&gt;"&amp;0),"")</f>
        <v/>
      </c>
    </row>
    <row r="195" spans="2:10" ht="30" customHeight="1" x14ac:dyDescent="0.25">
      <c r="B195" s="30" t="str">
        <f>IF(pre_ge!B195="","",pre_ge!B195)</f>
        <v/>
      </c>
      <c r="C195" s="15" t="str">
        <f>IF($B195="","",IFERROR(VLOOKUP($B195,pre_ge!$B$7:$L$506,8,FALSE),""))</f>
        <v/>
      </c>
      <c r="D195" s="15" t="str">
        <f>IF($B195="","",IFERROR(VLOOKUP($B195,pre_ge!$B$7:$L$506,4,FALSE),""))</f>
        <v/>
      </c>
      <c r="E195" s="15" t="str">
        <f>IF($B195="","",IFERROR(VLOOKUP($B195,pre_ge!$B$7:$L$506,9,FALSE),""))</f>
        <v/>
      </c>
      <c r="F195" s="36" t="str">
        <f>IFERROR(ROUND((peq_ge!$F$10*J195)/E195,0),"")</f>
        <v/>
      </c>
      <c r="G195" s="67"/>
      <c r="H195" s="111" t="str">
        <f t="shared" si="5"/>
        <v/>
      </c>
      <c r="I195" s="2" t="str">
        <f t="shared" si="6"/>
        <v/>
      </c>
      <c r="J195" s="2" t="str">
        <f>IFERROR(VLOOKUP($B195,cad_pro!$C$9:$E$508,2,FALSE)/SUMIF(cad_pro!$D$9:$D$508,"&gt;"&amp;0),"")</f>
        <v/>
      </c>
    </row>
    <row r="196" spans="2:10" ht="30" customHeight="1" x14ac:dyDescent="0.25">
      <c r="B196" s="30" t="str">
        <f>IF(pre_ge!B196="","",pre_ge!B196)</f>
        <v/>
      </c>
      <c r="C196" s="15" t="str">
        <f>IF($B196="","",IFERROR(VLOOKUP($B196,pre_ge!$B$7:$L$506,8,FALSE),""))</f>
        <v/>
      </c>
      <c r="D196" s="15" t="str">
        <f>IF($B196="","",IFERROR(VLOOKUP($B196,pre_ge!$B$7:$L$506,4,FALSE),""))</f>
        <v/>
      </c>
      <c r="E196" s="15" t="str">
        <f>IF($B196="","",IFERROR(VLOOKUP($B196,pre_ge!$B$7:$L$506,9,FALSE),""))</f>
        <v/>
      </c>
      <c r="F196" s="36" t="str">
        <f>IFERROR(ROUND((peq_ge!$F$10*J196)/E196,0),"")</f>
        <v/>
      </c>
      <c r="G196" s="67"/>
      <c r="H196" s="111" t="str">
        <f t="shared" si="5"/>
        <v/>
      </c>
      <c r="I196" s="2" t="str">
        <f t="shared" si="6"/>
        <v/>
      </c>
      <c r="J196" s="2" t="str">
        <f>IFERROR(VLOOKUP($B196,cad_pro!$C$9:$E$508,2,FALSE)/SUMIF(cad_pro!$D$9:$D$508,"&gt;"&amp;0),"")</f>
        <v/>
      </c>
    </row>
    <row r="197" spans="2:10" ht="30" customHeight="1" x14ac:dyDescent="0.25">
      <c r="B197" s="30" t="str">
        <f>IF(pre_ge!B197="","",pre_ge!B197)</f>
        <v/>
      </c>
      <c r="C197" s="15" t="str">
        <f>IF($B197="","",IFERROR(VLOOKUP($B197,pre_ge!$B$7:$L$506,8,FALSE),""))</f>
        <v/>
      </c>
      <c r="D197" s="15" t="str">
        <f>IF($B197="","",IFERROR(VLOOKUP($B197,pre_ge!$B$7:$L$506,4,FALSE),""))</f>
        <v/>
      </c>
      <c r="E197" s="15" t="str">
        <f>IF($B197="","",IFERROR(VLOOKUP($B197,pre_ge!$B$7:$L$506,9,FALSE),""))</f>
        <v/>
      </c>
      <c r="F197" s="36" t="str">
        <f>IFERROR(ROUND((peq_ge!$F$10*J197)/E197,0),"")</f>
        <v/>
      </c>
      <c r="G197" s="67"/>
      <c r="H197" s="111" t="str">
        <f t="shared" si="5"/>
        <v/>
      </c>
      <c r="I197" s="2" t="str">
        <f t="shared" si="6"/>
        <v/>
      </c>
      <c r="J197" s="2" t="str">
        <f>IFERROR(VLOOKUP($B197,cad_pro!$C$9:$E$508,2,FALSE)/SUMIF(cad_pro!$D$9:$D$508,"&gt;"&amp;0),"")</f>
        <v/>
      </c>
    </row>
    <row r="198" spans="2:10" ht="30" customHeight="1" x14ac:dyDescent="0.25">
      <c r="B198" s="30" t="str">
        <f>IF(pre_ge!B198="","",pre_ge!B198)</f>
        <v/>
      </c>
      <c r="C198" s="15" t="str">
        <f>IF($B198="","",IFERROR(VLOOKUP($B198,pre_ge!$B$7:$L$506,8,FALSE),""))</f>
        <v/>
      </c>
      <c r="D198" s="15" t="str">
        <f>IF($B198="","",IFERROR(VLOOKUP($B198,pre_ge!$B$7:$L$506,4,FALSE),""))</f>
        <v/>
      </c>
      <c r="E198" s="15" t="str">
        <f>IF($B198="","",IFERROR(VLOOKUP($B198,pre_ge!$B$7:$L$506,9,FALSE),""))</f>
        <v/>
      </c>
      <c r="F198" s="36" t="str">
        <f>IFERROR(ROUND((peq_ge!$F$10*J198)/E198,0),"")</f>
        <v/>
      </c>
      <c r="G198" s="67"/>
      <c r="H198" s="111" t="str">
        <f t="shared" si="5"/>
        <v/>
      </c>
      <c r="I198" s="2" t="str">
        <f t="shared" si="6"/>
        <v/>
      </c>
      <c r="J198" s="2" t="str">
        <f>IFERROR(VLOOKUP($B198,cad_pro!$C$9:$E$508,2,FALSE)/SUMIF(cad_pro!$D$9:$D$508,"&gt;"&amp;0),"")</f>
        <v/>
      </c>
    </row>
    <row r="199" spans="2:10" ht="30" customHeight="1" x14ac:dyDescent="0.25">
      <c r="B199" s="30" t="str">
        <f>IF(pre_ge!B199="","",pre_ge!B199)</f>
        <v/>
      </c>
      <c r="C199" s="15" t="str">
        <f>IF($B199="","",IFERROR(VLOOKUP($B199,pre_ge!$B$7:$L$506,8,FALSE),""))</f>
        <v/>
      </c>
      <c r="D199" s="15" t="str">
        <f>IF($B199="","",IFERROR(VLOOKUP($B199,pre_ge!$B$7:$L$506,4,FALSE),""))</f>
        <v/>
      </c>
      <c r="E199" s="15" t="str">
        <f>IF($B199="","",IFERROR(VLOOKUP($B199,pre_ge!$B$7:$L$506,9,FALSE),""))</f>
        <v/>
      </c>
      <c r="F199" s="36" t="str">
        <f>IFERROR(ROUND((peq_ge!$F$10*J199)/E199,0),"")</f>
        <v/>
      </c>
      <c r="G199" s="67"/>
      <c r="H199" s="111" t="str">
        <f t="shared" si="5"/>
        <v/>
      </c>
      <c r="I199" s="2" t="str">
        <f t="shared" si="6"/>
        <v/>
      </c>
      <c r="J199" s="2" t="str">
        <f>IFERROR(VLOOKUP($B199,cad_pro!$C$9:$E$508,2,FALSE)/SUMIF(cad_pro!$D$9:$D$508,"&gt;"&amp;0),"")</f>
        <v/>
      </c>
    </row>
    <row r="200" spans="2:10" ht="30" customHeight="1" x14ac:dyDescent="0.25">
      <c r="B200" s="30" t="str">
        <f>IF(pre_ge!B200="","",pre_ge!B200)</f>
        <v/>
      </c>
      <c r="C200" s="15" t="str">
        <f>IF($B200="","",IFERROR(VLOOKUP($B200,pre_ge!$B$7:$L$506,8,FALSE),""))</f>
        <v/>
      </c>
      <c r="D200" s="15" t="str">
        <f>IF($B200="","",IFERROR(VLOOKUP($B200,pre_ge!$B$7:$L$506,4,FALSE),""))</f>
        <v/>
      </c>
      <c r="E200" s="15" t="str">
        <f>IF($B200="","",IFERROR(VLOOKUP($B200,pre_ge!$B$7:$L$506,9,FALSE),""))</f>
        <v/>
      </c>
      <c r="F200" s="36" t="str">
        <f>IFERROR(ROUND((peq_ge!$F$10*J200)/E200,0),"")</f>
        <v/>
      </c>
      <c r="G200" s="67"/>
      <c r="H200" s="111" t="str">
        <f t="shared" ref="H200:H263" si="7">IF(B200="","",IF(F200&gt;G200,"Não","Sim"))</f>
        <v/>
      </c>
      <c r="I200" s="2" t="str">
        <f t="shared" si="6"/>
        <v/>
      </c>
      <c r="J200" s="2" t="str">
        <f>IFERROR(VLOOKUP($B200,cad_pro!$C$9:$E$508,2,FALSE)/SUMIF(cad_pro!$D$9:$D$508,"&gt;"&amp;0),"")</f>
        <v/>
      </c>
    </row>
    <row r="201" spans="2:10" ht="30" customHeight="1" x14ac:dyDescent="0.25">
      <c r="B201" s="30" t="str">
        <f>IF(pre_ge!B201="","",pre_ge!B201)</f>
        <v/>
      </c>
      <c r="C201" s="15" t="str">
        <f>IF($B201="","",IFERROR(VLOOKUP($B201,pre_ge!$B$7:$L$506,8,FALSE),""))</f>
        <v/>
      </c>
      <c r="D201" s="15" t="str">
        <f>IF($B201="","",IFERROR(VLOOKUP($B201,pre_ge!$B$7:$L$506,4,FALSE),""))</f>
        <v/>
      </c>
      <c r="E201" s="15" t="str">
        <f>IF($B201="","",IFERROR(VLOOKUP($B201,pre_ge!$B$7:$L$506,9,FALSE),""))</f>
        <v/>
      </c>
      <c r="F201" s="36" t="str">
        <f>IFERROR(ROUND((peq_ge!$F$10*J201)/E201,0),"")</f>
        <v/>
      </c>
      <c r="G201" s="67"/>
      <c r="H201" s="111" t="str">
        <f t="shared" si="7"/>
        <v/>
      </c>
      <c r="I201" s="2" t="str">
        <f t="shared" si="6"/>
        <v/>
      </c>
      <c r="J201" s="2" t="str">
        <f>IFERROR(VLOOKUP($B201,cad_pro!$C$9:$E$508,2,FALSE)/SUMIF(cad_pro!$D$9:$D$508,"&gt;"&amp;0),"")</f>
        <v/>
      </c>
    </row>
    <row r="202" spans="2:10" ht="30" customHeight="1" x14ac:dyDescent="0.25">
      <c r="B202" s="30" t="str">
        <f>IF(pre_ge!B202="","",pre_ge!B202)</f>
        <v/>
      </c>
      <c r="C202" s="15" t="str">
        <f>IF($B202="","",IFERROR(VLOOKUP($B202,pre_ge!$B$7:$L$506,8,FALSE),""))</f>
        <v/>
      </c>
      <c r="D202" s="15" t="str">
        <f>IF($B202="","",IFERROR(VLOOKUP($B202,pre_ge!$B$7:$L$506,4,FALSE),""))</f>
        <v/>
      </c>
      <c r="E202" s="15" t="str">
        <f>IF($B202="","",IFERROR(VLOOKUP($B202,pre_ge!$B$7:$L$506,9,FALSE),""))</f>
        <v/>
      </c>
      <c r="F202" s="36" t="str">
        <f>IFERROR(ROUND((peq_ge!$F$10*J202)/E202,0),"")</f>
        <v/>
      </c>
      <c r="G202" s="67"/>
      <c r="H202" s="111" t="str">
        <f t="shared" si="7"/>
        <v/>
      </c>
      <c r="I202" s="2" t="str">
        <f t="shared" si="6"/>
        <v/>
      </c>
      <c r="J202" s="2" t="str">
        <f>IFERROR(VLOOKUP($B202,cad_pro!$C$9:$E$508,2,FALSE)/SUMIF(cad_pro!$D$9:$D$508,"&gt;"&amp;0),"")</f>
        <v/>
      </c>
    </row>
    <row r="203" spans="2:10" ht="30" customHeight="1" x14ac:dyDescent="0.25">
      <c r="B203" s="30" t="str">
        <f>IF(pre_ge!B203="","",pre_ge!B203)</f>
        <v/>
      </c>
      <c r="C203" s="15" t="str">
        <f>IF($B203="","",IFERROR(VLOOKUP($B203,pre_ge!$B$7:$L$506,8,FALSE),""))</f>
        <v/>
      </c>
      <c r="D203" s="15" t="str">
        <f>IF($B203="","",IFERROR(VLOOKUP($B203,pre_ge!$B$7:$L$506,4,FALSE),""))</f>
        <v/>
      </c>
      <c r="E203" s="15" t="str">
        <f>IF($B203="","",IFERROR(VLOOKUP($B203,pre_ge!$B$7:$L$506,9,FALSE),""))</f>
        <v/>
      </c>
      <c r="F203" s="36" t="str">
        <f>IFERROR(ROUND((peq_ge!$F$10*J203)/E203,0),"")</f>
        <v/>
      </c>
      <c r="G203" s="67"/>
      <c r="H203" s="111" t="str">
        <f t="shared" si="7"/>
        <v/>
      </c>
      <c r="I203" s="2" t="str">
        <f t="shared" si="6"/>
        <v/>
      </c>
      <c r="J203" s="2" t="str">
        <f>IFERROR(VLOOKUP($B203,cad_pro!$C$9:$E$508,2,FALSE)/SUMIF(cad_pro!$D$9:$D$508,"&gt;"&amp;0),"")</f>
        <v/>
      </c>
    </row>
    <row r="204" spans="2:10" ht="30" customHeight="1" x14ac:dyDescent="0.25">
      <c r="B204" s="30" t="str">
        <f>IF(pre_ge!B204="","",pre_ge!B204)</f>
        <v/>
      </c>
      <c r="C204" s="15" t="str">
        <f>IF($B204="","",IFERROR(VLOOKUP($B204,pre_ge!$B$7:$L$506,8,FALSE),""))</f>
        <v/>
      </c>
      <c r="D204" s="15" t="str">
        <f>IF($B204="","",IFERROR(VLOOKUP($B204,pre_ge!$B$7:$L$506,4,FALSE),""))</f>
        <v/>
      </c>
      <c r="E204" s="15" t="str">
        <f>IF($B204="","",IFERROR(VLOOKUP($B204,pre_ge!$B$7:$L$506,9,FALSE),""))</f>
        <v/>
      </c>
      <c r="F204" s="36" t="str">
        <f>IFERROR(ROUND((peq_ge!$F$10*J204)/E204,0),"")</f>
        <v/>
      </c>
      <c r="G204" s="67"/>
      <c r="H204" s="111" t="str">
        <f t="shared" si="7"/>
        <v/>
      </c>
      <c r="I204" s="2" t="str">
        <f t="shared" ref="I204:I267" si="8">IF(B204="","",E204*G204)</f>
        <v/>
      </c>
      <c r="J204" s="2" t="str">
        <f>IFERROR(VLOOKUP($B204,cad_pro!$C$9:$E$508,2,FALSE)/SUMIF(cad_pro!$D$9:$D$508,"&gt;"&amp;0),"")</f>
        <v/>
      </c>
    </row>
    <row r="205" spans="2:10" ht="30" customHeight="1" x14ac:dyDescent="0.25">
      <c r="B205" s="30" t="str">
        <f>IF(pre_ge!B205="","",pre_ge!B205)</f>
        <v/>
      </c>
      <c r="C205" s="15" t="str">
        <f>IF($B205="","",IFERROR(VLOOKUP($B205,pre_ge!$B$7:$L$506,8,FALSE),""))</f>
        <v/>
      </c>
      <c r="D205" s="15" t="str">
        <f>IF($B205="","",IFERROR(VLOOKUP($B205,pre_ge!$B$7:$L$506,4,FALSE),""))</f>
        <v/>
      </c>
      <c r="E205" s="15" t="str">
        <f>IF($B205="","",IFERROR(VLOOKUP($B205,pre_ge!$B$7:$L$506,9,FALSE),""))</f>
        <v/>
      </c>
      <c r="F205" s="36" t="str">
        <f>IFERROR(ROUND((peq_ge!$F$10*J205)/E205,0),"")</f>
        <v/>
      </c>
      <c r="G205" s="67"/>
      <c r="H205" s="111" t="str">
        <f t="shared" si="7"/>
        <v/>
      </c>
      <c r="I205" s="2" t="str">
        <f t="shared" si="8"/>
        <v/>
      </c>
      <c r="J205" s="2" t="str">
        <f>IFERROR(VLOOKUP($B205,cad_pro!$C$9:$E$508,2,FALSE)/SUMIF(cad_pro!$D$9:$D$508,"&gt;"&amp;0),"")</f>
        <v/>
      </c>
    </row>
    <row r="206" spans="2:10" ht="30" customHeight="1" x14ac:dyDescent="0.25">
      <c r="B206" s="30" t="str">
        <f>IF(pre_ge!B206="","",pre_ge!B206)</f>
        <v/>
      </c>
      <c r="C206" s="15" t="str">
        <f>IF($B206="","",IFERROR(VLOOKUP($B206,pre_ge!$B$7:$L$506,8,FALSE),""))</f>
        <v/>
      </c>
      <c r="D206" s="15" t="str">
        <f>IF($B206="","",IFERROR(VLOOKUP($B206,pre_ge!$B$7:$L$506,4,FALSE),""))</f>
        <v/>
      </c>
      <c r="E206" s="15" t="str">
        <f>IF($B206="","",IFERROR(VLOOKUP($B206,pre_ge!$B$7:$L$506,9,FALSE),""))</f>
        <v/>
      </c>
      <c r="F206" s="36" t="str">
        <f>IFERROR(ROUND((peq_ge!$F$10*J206)/E206,0),"")</f>
        <v/>
      </c>
      <c r="G206" s="67"/>
      <c r="H206" s="111" t="str">
        <f t="shared" si="7"/>
        <v/>
      </c>
      <c r="I206" s="2" t="str">
        <f t="shared" si="8"/>
        <v/>
      </c>
      <c r="J206" s="2" t="str">
        <f>IFERROR(VLOOKUP($B206,cad_pro!$C$9:$E$508,2,FALSE)/SUMIF(cad_pro!$D$9:$D$508,"&gt;"&amp;0),"")</f>
        <v/>
      </c>
    </row>
    <row r="207" spans="2:10" ht="30" customHeight="1" x14ac:dyDescent="0.25">
      <c r="B207" s="30" t="str">
        <f>IF(pre_ge!B207="","",pre_ge!B207)</f>
        <v/>
      </c>
      <c r="C207" s="15" t="str">
        <f>IF($B207="","",IFERROR(VLOOKUP($B207,pre_ge!$B$7:$L$506,8,FALSE),""))</f>
        <v/>
      </c>
      <c r="D207" s="15" t="str">
        <f>IF($B207="","",IFERROR(VLOOKUP($B207,pre_ge!$B$7:$L$506,4,FALSE),""))</f>
        <v/>
      </c>
      <c r="E207" s="15" t="str">
        <f>IF($B207="","",IFERROR(VLOOKUP($B207,pre_ge!$B$7:$L$506,9,FALSE),""))</f>
        <v/>
      </c>
      <c r="F207" s="36" t="str">
        <f>IFERROR(ROUND((peq_ge!$F$10*J207)/E207,0),"")</f>
        <v/>
      </c>
      <c r="G207" s="67"/>
      <c r="H207" s="111" t="str">
        <f t="shared" si="7"/>
        <v/>
      </c>
      <c r="I207" s="2" t="str">
        <f t="shared" si="8"/>
        <v/>
      </c>
      <c r="J207" s="2" t="str">
        <f>IFERROR(VLOOKUP($B207,cad_pro!$C$9:$E$508,2,FALSE)/SUMIF(cad_pro!$D$9:$D$508,"&gt;"&amp;0),"")</f>
        <v/>
      </c>
    </row>
    <row r="208" spans="2:10" ht="30" customHeight="1" x14ac:dyDescent="0.25">
      <c r="B208" s="30" t="str">
        <f>IF(pre_ge!B208="","",pre_ge!B208)</f>
        <v/>
      </c>
      <c r="C208" s="15" t="str">
        <f>IF($B208="","",IFERROR(VLOOKUP($B208,pre_ge!$B$7:$L$506,8,FALSE),""))</f>
        <v/>
      </c>
      <c r="D208" s="15" t="str">
        <f>IF($B208="","",IFERROR(VLOOKUP($B208,pre_ge!$B$7:$L$506,4,FALSE),""))</f>
        <v/>
      </c>
      <c r="E208" s="15" t="str">
        <f>IF($B208="","",IFERROR(VLOOKUP($B208,pre_ge!$B$7:$L$506,9,FALSE),""))</f>
        <v/>
      </c>
      <c r="F208" s="36" t="str">
        <f>IFERROR(ROUND((peq_ge!$F$10*J208)/E208,0),"")</f>
        <v/>
      </c>
      <c r="G208" s="67"/>
      <c r="H208" s="111" t="str">
        <f t="shared" si="7"/>
        <v/>
      </c>
      <c r="I208" s="2" t="str">
        <f t="shared" si="8"/>
        <v/>
      </c>
      <c r="J208" s="2" t="str">
        <f>IFERROR(VLOOKUP($B208,cad_pro!$C$9:$E$508,2,FALSE)/SUMIF(cad_pro!$D$9:$D$508,"&gt;"&amp;0),"")</f>
        <v/>
      </c>
    </row>
    <row r="209" spans="2:10" ht="30" customHeight="1" x14ac:dyDescent="0.25">
      <c r="B209" s="30" t="str">
        <f>IF(pre_ge!B209="","",pre_ge!B209)</f>
        <v/>
      </c>
      <c r="C209" s="15" t="str">
        <f>IF($B209="","",IFERROR(VLOOKUP($B209,pre_ge!$B$7:$L$506,8,FALSE),""))</f>
        <v/>
      </c>
      <c r="D209" s="15" t="str">
        <f>IF($B209="","",IFERROR(VLOOKUP($B209,pre_ge!$B$7:$L$506,4,FALSE),""))</f>
        <v/>
      </c>
      <c r="E209" s="15" t="str">
        <f>IF($B209="","",IFERROR(VLOOKUP($B209,pre_ge!$B$7:$L$506,9,FALSE),""))</f>
        <v/>
      </c>
      <c r="F209" s="36" t="str">
        <f>IFERROR(ROUND((peq_ge!$F$10*J209)/E209,0),"")</f>
        <v/>
      </c>
      <c r="G209" s="67"/>
      <c r="H209" s="111" t="str">
        <f t="shared" si="7"/>
        <v/>
      </c>
      <c r="I209" s="2" t="str">
        <f t="shared" si="8"/>
        <v/>
      </c>
      <c r="J209" s="2" t="str">
        <f>IFERROR(VLOOKUP($B209,cad_pro!$C$9:$E$508,2,FALSE)/SUMIF(cad_pro!$D$9:$D$508,"&gt;"&amp;0),"")</f>
        <v/>
      </c>
    </row>
    <row r="210" spans="2:10" ht="30" customHeight="1" x14ac:dyDescent="0.25">
      <c r="B210" s="30" t="str">
        <f>IF(pre_ge!B210="","",pre_ge!B210)</f>
        <v/>
      </c>
      <c r="C210" s="15" t="str">
        <f>IF($B210="","",IFERROR(VLOOKUP($B210,pre_ge!$B$7:$L$506,8,FALSE),""))</f>
        <v/>
      </c>
      <c r="D210" s="15" t="str">
        <f>IF($B210="","",IFERROR(VLOOKUP($B210,pre_ge!$B$7:$L$506,4,FALSE),""))</f>
        <v/>
      </c>
      <c r="E210" s="15" t="str">
        <f>IF($B210="","",IFERROR(VLOOKUP($B210,pre_ge!$B$7:$L$506,9,FALSE),""))</f>
        <v/>
      </c>
      <c r="F210" s="36" t="str">
        <f>IFERROR(ROUND((peq_ge!$F$10*J210)/E210,0),"")</f>
        <v/>
      </c>
      <c r="G210" s="67"/>
      <c r="H210" s="111" t="str">
        <f t="shared" si="7"/>
        <v/>
      </c>
      <c r="I210" s="2" t="str">
        <f t="shared" si="8"/>
        <v/>
      </c>
      <c r="J210" s="2" t="str">
        <f>IFERROR(VLOOKUP($B210,cad_pro!$C$9:$E$508,2,FALSE)/SUMIF(cad_pro!$D$9:$D$508,"&gt;"&amp;0),"")</f>
        <v/>
      </c>
    </row>
    <row r="211" spans="2:10" ht="30" customHeight="1" x14ac:dyDescent="0.25">
      <c r="B211" s="30" t="str">
        <f>IF(pre_ge!B211="","",pre_ge!B211)</f>
        <v/>
      </c>
      <c r="C211" s="15" t="str">
        <f>IF($B211="","",IFERROR(VLOOKUP($B211,pre_ge!$B$7:$L$506,8,FALSE),""))</f>
        <v/>
      </c>
      <c r="D211" s="15" t="str">
        <f>IF($B211="","",IFERROR(VLOOKUP($B211,pre_ge!$B$7:$L$506,4,FALSE),""))</f>
        <v/>
      </c>
      <c r="E211" s="15" t="str">
        <f>IF($B211="","",IFERROR(VLOOKUP($B211,pre_ge!$B$7:$L$506,9,FALSE),""))</f>
        <v/>
      </c>
      <c r="F211" s="36" t="str">
        <f>IFERROR(ROUND((peq_ge!$F$10*J211)/E211,0),"")</f>
        <v/>
      </c>
      <c r="G211" s="67"/>
      <c r="H211" s="111" t="str">
        <f t="shared" si="7"/>
        <v/>
      </c>
      <c r="I211" s="2" t="str">
        <f t="shared" si="8"/>
        <v/>
      </c>
      <c r="J211" s="2" t="str">
        <f>IFERROR(VLOOKUP($B211,cad_pro!$C$9:$E$508,2,FALSE)/SUMIF(cad_pro!$D$9:$D$508,"&gt;"&amp;0),"")</f>
        <v/>
      </c>
    </row>
    <row r="212" spans="2:10" ht="30" customHeight="1" x14ac:dyDescent="0.25">
      <c r="B212" s="30" t="str">
        <f>IF(pre_ge!B212="","",pre_ge!B212)</f>
        <v/>
      </c>
      <c r="C212" s="15" t="str">
        <f>IF($B212="","",IFERROR(VLOOKUP($B212,pre_ge!$B$7:$L$506,8,FALSE),""))</f>
        <v/>
      </c>
      <c r="D212" s="15" t="str">
        <f>IF($B212="","",IFERROR(VLOOKUP($B212,pre_ge!$B$7:$L$506,4,FALSE),""))</f>
        <v/>
      </c>
      <c r="E212" s="15" t="str">
        <f>IF($B212="","",IFERROR(VLOOKUP($B212,pre_ge!$B$7:$L$506,9,FALSE),""))</f>
        <v/>
      </c>
      <c r="F212" s="36" t="str">
        <f>IFERROR(ROUND((peq_ge!$F$10*J212)/E212,0),"")</f>
        <v/>
      </c>
      <c r="G212" s="67"/>
      <c r="H212" s="111" t="str">
        <f t="shared" si="7"/>
        <v/>
      </c>
      <c r="I212" s="2" t="str">
        <f t="shared" si="8"/>
        <v/>
      </c>
      <c r="J212" s="2" t="str">
        <f>IFERROR(VLOOKUP($B212,cad_pro!$C$9:$E$508,2,FALSE)/SUMIF(cad_pro!$D$9:$D$508,"&gt;"&amp;0),"")</f>
        <v/>
      </c>
    </row>
    <row r="213" spans="2:10" ht="30" customHeight="1" x14ac:dyDescent="0.25">
      <c r="B213" s="30" t="str">
        <f>IF(pre_ge!B213="","",pre_ge!B213)</f>
        <v/>
      </c>
      <c r="C213" s="15" t="str">
        <f>IF($B213="","",IFERROR(VLOOKUP($B213,pre_ge!$B$7:$L$506,8,FALSE),""))</f>
        <v/>
      </c>
      <c r="D213" s="15" t="str">
        <f>IF($B213="","",IFERROR(VLOOKUP($B213,pre_ge!$B$7:$L$506,4,FALSE),""))</f>
        <v/>
      </c>
      <c r="E213" s="15" t="str">
        <f>IF($B213="","",IFERROR(VLOOKUP($B213,pre_ge!$B$7:$L$506,9,FALSE),""))</f>
        <v/>
      </c>
      <c r="F213" s="36" t="str">
        <f>IFERROR(ROUND((peq_ge!$F$10*J213)/E213,0),"")</f>
        <v/>
      </c>
      <c r="G213" s="67"/>
      <c r="H213" s="111" t="str">
        <f t="shared" si="7"/>
        <v/>
      </c>
      <c r="I213" s="2" t="str">
        <f t="shared" si="8"/>
        <v/>
      </c>
      <c r="J213" s="2" t="str">
        <f>IFERROR(VLOOKUP($B213,cad_pro!$C$9:$E$508,2,FALSE)/SUMIF(cad_pro!$D$9:$D$508,"&gt;"&amp;0),"")</f>
        <v/>
      </c>
    </row>
    <row r="214" spans="2:10" ht="30" customHeight="1" x14ac:dyDescent="0.25">
      <c r="B214" s="30" t="str">
        <f>IF(pre_ge!B214="","",pre_ge!B214)</f>
        <v/>
      </c>
      <c r="C214" s="15" t="str">
        <f>IF($B214="","",IFERROR(VLOOKUP($B214,pre_ge!$B$7:$L$506,8,FALSE),""))</f>
        <v/>
      </c>
      <c r="D214" s="15" t="str">
        <f>IF($B214="","",IFERROR(VLOOKUP($B214,pre_ge!$B$7:$L$506,4,FALSE),""))</f>
        <v/>
      </c>
      <c r="E214" s="15" t="str">
        <f>IF($B214="","",IFERROR(VLOOKUP($B214,pre_ge!$B$7:$L$506,9,FALSE),""))</f>
        <v/>
      </c>
      <c r="F214" s="36" t="str">
        <f>IFERROR(ROUND((peq_ge!$F$10*J214)/E214,0),"")</f>
        <v/>
      </c>
      <c r="G214" s="67"/>
      <c r="H214" s="111" t="str">
        <f t="shared" si="7"/>
        <v/>
      </c>
      <c r="I214" s="2" t="str">
        <f t="shared" si="8"/>
        <v/>
      </c>
      <c r="J214" s="2" t="str">
        <f>IFERROR(VLOOKUP($B214,cad_pro!$C$9:$E$508,2,FALSE)/SUMIF(cad_pro!$D$9:$D$508,"&gt;"&amp;0),"")</f>
        <v/>
      </c>
    </row>
    <row r="215" spans="2:10" ht="30" customHeight="1" x14ac:dyDescent="0.25">
      <c r="B215" s="30" t="str">
        <f>IF(pre_ge!B215="","",pre_ge!B215)</f>
        <v/>
      </c>
      <c r="C215" s="15" t="str">
        <f>IF($B215="","",IFERROR(VLOOKUP($B215,pre_ge!$B$7:$L$506,8,FALSE),""))</f>
        <v/>
      </c>
      <c r="D215" s="15" t="str">
        <f>IF($B215="","",IFERROR(VLOOKUP($B215,pre_ge!$B$7:$L$506,4,FALSE),""))</f>
        <v/>
      </c>
      <c r="E215" s="15" t="str">
        <f>IF($B215="","",IFERROR(VLOOKUP($B215,pre_ge!$B$7:$L$506,9,FALSE),""))</f>
        <v/>
      </c>
      <c r="F215" s="36" t="str">
        <f>IFERROR(ROUND((peq_ge!$F$10*J215)/E215,0),"")</f>
        <v/>
      </c>
      <c r="G215" s="67"/>
      <c r="H215" s="111" t="str">
        <f t="shared" si="7"/>
        <v/>
      </c>
      <c r="I215" s="2" t="str">
        <f t="shared" si="8"/>
        <v/>
      </c>
      <c r="J215" s="2" t="str">
        <f>IFERROR(VLOOKUP($B215,cad_pro!$C$9:$E$508,2,FALSE)/SUMIF(cad_pro!$D$9:$D$508,"&gt;"&amp;0),"")</f>
        <v/>
      </c>
    </row>
    <row r="216" spans="2:10" ht="30" customHeight="1" x14ac:dyDescent="0.25">
      <c r="B216" s="30" t="str">
        <f>IF(pre_ge!B216="","",pre_ge!B216)</f>
        <v/>
      </c>
      <c r="C216" s="15" t="str">
        <f>IF($B216="","",IFERROR(VLOOKUP($B216,pre_ge!$B$7:$L$506,8,FALSE),""))</f>
        <v/>
      </c>
      <c r="D216" s="15" t="str">
        <f>IF($B216="","",IFERROR(VLOOKUP($B216,pre_ge!$B$7:$L$506,4,FALSE),""))</f>
        <v/>
      </c>
      <c r="E216" s="15" t="str">
        <f>IF($B216="","",IFERROR(VLOOKUP($B216,pre_ge!$B$7:$L$506,9,FALSE),""))</f>
        <v/>
      </c>
      <c r="F216" s="36" t="str">
        <f>IFERROR(ROUND((peq_ge!$F$10*J216)/E216,0),"")</f>
        <v/>
      </c>
      <c r="G216" s="67"/>
      <c r="H216" s="111" t="str">
        <f t="shared" si="7"/>
        <v/>
      </c>
      <c r="I216" s="2" t="str">
        <f t="shared" si="8"/>
        <v/>
      </c>
      <c r="J216" s="2" t="str">
        <f>IFERROR(VLOOKUP($B216,cad_pro!$C$9:$E$508,2,FALSE)/SUMIF(cad_pro!$D$9:$D$508,"&gt;"&amp;0),"")</f>
        <v/>
      </c>
    </row>
    <row r="217" spans="2:10" ht="30" customHeight="1" x14ac:dyDescent="0.25">
      <c r="B217" s="30" t="str">
        <f>IF(pre_ge!B217="","",pre_ge!B217)</f>
        <v/>
      </c>
      <c r="C217" s="15" t="str">
        <f>IF($B217="","",IFERROR(VLOOKUP($B217,pre_ge!$B$7:$L$506,8,FALSE),""))</f>
        <v/>
      </c>
      <c r="D217" s="15" t="str">
        <f>IF($B217="","",IFERROR(VLOOKUP($B217,pre_ge!$B$7:$L$506,4,FALSE),""))</f>
        <v/>
      </c>
      <c r="E217" s="15" t="str">
        <f>IF($B217="","",IFERROR(VLOOKUP($B217,pre_ge!$B$7:$L$506,9,FALSE),""))</f>
        <v/>
      </c>
      <c r="F217" s="36" t="str">
        <f>IFERROR(ROUND((peq_ge!$F$10*J217)/E217,0),"")</f>
        <v/>
      </c>
      <c r="G217" s="67"/>
      <c r="H217" s="111" t="str">
        <f t="shared" si="7"/>
        <v/>
      </c>
      <c r="I217" s="2" t="str">
        <f t="shared" si="8"/>
        <v/>
      </c>
      <c r="J217" s="2" t="str">
        <f>IFERROR(VLOOKUP($B217,cad_pro!$C$9:$E$508,2,FALSE)/SUMIF(cad_pro!$D$9:$D$508,"&gt;"&amp;0),"")</f>
        <v/>
      </c>
    </row>
    <row r="218" spans="2:10" ht="30" customHeight="1" x14ac:dyDescent="0.25">
      <c r="B218" s="30" t="str">
        <f>IF(pre_ge!B218="","",pre_ge!B218)</f>
        <v/>
      </c>
      <c r="C218" s="15" t="str">
        <f>IF($B218="","",IFERROR(VLOOKUP($B218,pre_ge!$B$7:$L$506,8,FALSE),""))</f>
        <v/>
      </c>
      <c r="D218" s="15" t="str">
        <f>IF($B218="","",IFERROR(VLOOKUP($B218,pre_ge!$B$7:$L$506,4,FALSE),""))</f>
        <v/>
      </c>
      <c r="E218" s="15" t="str">
        <f>IF($B218="","",IFERROR(VLOOKUP($B218,pre_ge!$B$7:$L$506,9,FALSE),""))</f>
        <v/>
      </c>
      <c r="F218" s="36" t="str">
        <f>IFERROR(ROUND((peq_ge!$F$10*J218)/E218,0),"")</f>
        <v/>
      </c>
      <c r="G218" s="67"/>
      <c r="H218" s="111" t="str">
        <f t="shared" si="7"/>
        <v/>
      </c>
      <c r="I218" s="2" t="str">
        <f t="shared" si="8"/>
        <v/>
      </c>
      <c r="J218" s="2" t="str">
        <f>IFERROR(VLOOKUP($B218,cad_pro!$C$9:$E$508,2,FALSE)/SUMIF(cad_pro!$D$9:$D$508,"&gt;"&amp;0),"")</f>
        <v/>
      </c>
    </row>
    <row r="219" spans="2:10" ht="30" customHeight="1" x14ac:dyDescent="0.25">
      <c r="B219" s="30" t="str">
        <f>IF(pre_ge!B219="","",pre_ge!B219)</f>
        <v/>
      </c>
      <c r="C219" s="15" t="str">
        <f>IF($B219="","",IFERROR(VLOOKUP($B219,pre_ge!$B$7:$L$506,8,FALSE),""))</f>
        <v/>
      </c>
      <c r="D219" s="15" t="str">
        <f>IF($B219="","",IFERROR(VLOOKUP($B219,pre_ge!$B$7:$L$506,4,FALSE),""))</f>
        <v/>
      </c>
      <c r="E219" s="15" t="str">
        <f>IF($B219="","",IFERROR(VLOOKUP($B219,pre_ge!$B$7:$L$506,9,FALSE),""))</f>
        <v/>
      </c>
      <c r="F219" s="36" t="str">
        <f>IFERROR(ROUND((peq_ge!$F$10*J219)/E219,0),"")</f>
        <v/>
      </c>
      <c r="G219" s="67"/>
      <c r="H219" s="111" t="str">
        <f t="shared" si="7"/>
        <v/>
      </c>
      <c r="I219" s="2" t="str">
        <f t="shared" si="8"/>
        <v/>
      </c>
      <c r="J219" s="2" t="str">
        <f>IFERROR(VLOOKUP($B219,cad_pro!$C$9:$E$508,2,FALSE)/SUMIF(cad_pro!$D$9:$D$508,"&gt;"&amp;0),"")</f>
        <v/>
      </c>
    </row>
    <row r="220" spans="2:10" ht="30" customHeight="1" x14ac:dyDescent="0.25">
      <c r="B220" s="30" t="str">
        <f>IF(pre_ge!B220="","",pre_ge!B220)</f>
        <v/>
      </c>
      <c r="C220" s="15" t="str">
        <f>IF($B220="","",IFERROR(VLOOKUP($B220,pre_ge!$B$7:$L$506,8,FALSE),""))</f>
        <v/>
      </c>
      <c r="D220" s="15" t="str">
        <f>IF($B220="","",IFERROR(VLOOKUP($B220,pre_ge!$B$7:$L$506,4,FALSE),""))</f>
        <v/>
      </c>
      <c r="E220" s="15" t="str">
        <f>IF($B220="","",IFERROR(VLOOKUP($B220,pre_ge!$B$7:$L$506,9,FALSE),""))</f>
        <v/>
      </c>
      <c r="F220" s="36" t="str">
        <f>IFERROR(ROUND((peq_ge!$F$10*J220)/E220,0),"")</f>
        <v/>
      </c>
      <c r="G220" s="67"/>
      <c r="H220" s="111" t="str">
        <f t="shared" si="7"/>
        <v/>
      </c>
      <c r="I220" s="2" t="str">
        <f t="shared" si="8"/>
        <v/>
      </c>
      <c r="J220" s="2" t="str">
        <f>IFERROR(VLOOKUP($B220,cad_pro!$C$9:$E$508,2,FALSE)/SUMIF(cad_pro!$D$9:$D$508,"&gt;"&amp;0),"")</f>
        <v/>
      </c>
    </row>
    <row r="221" spans="2:10" ht="30" customHeight="1" x14ac:dyDescent="0.25">
      <c r="B221" s="30" t="str">
        <f>IF(pre_ge!B221="","",pre_ge!B221)</f>
        <v/>
      </c>
      <c r="C221" s="15" t="str">
        <f>IF($B221="","",IFERROR(VLOOKUP($B221,pre_ge!$B$7:$L$506,8,FALSE),""))</f>
        <v/>
      </c>
      <c r="D221" s="15" t="str">
        <f>IF($B221="","",IFERROR(VLOOKUP($B221,pre_ge!$B$7:$L$506,4,FALSE),""))</f>
        <v/>
      </c>
      <c r="E221" s="15" t="str">
        <f>IF($B221="","",IFERROR(VLOOKUP($B221,pre_ge!$B$7:$L$506,9,FALSE),""))</f>
        <v/>
      </c>
      <c r="F221" s="36" t="str">
        <f>IFERROR(ROUND((peq_ge!$F$10*J221)/E221,0),"")</f>
        <v/>
      </c>
      <c r="G221" s="67"/>
      <c r="H221" s="111" t="str">
        <f t="shared" si="7"/>
        <v/>
      </c>
      <c r="I221" s="2" t="str">
        <f t="shared" si="8"/>
        <v/>
      </c>
      <c r="J221" s="2" t="str">
        <f>IFERROR(VLOOKUP($B221,cad_pro!$C$9:$E$508,2,FALSE)/SUMIF(cad_pro!$D$9:$D$508,"&gt;"&amp;0),"")</f>
        <v/>
      </c>
    </row>
    <row r="222" spans="2:10" ht="30" customHeight="1" x14ac:dyDescent="0.25">
      <c r="B222" s="30" t="str">
        <f>IF(pre_ge!B222="","",pre_ge!B222)</f>
        <v/>
      </c>
      <c r="C222" s="15" t="str">
        <f>IF($B222="","",IFERROR(VLOOKUP($B222,pre_ge!$B$7:$L$506,8,FALSE),""))</f>
        <v/>
      </c>
      <c r="D222" s="15" t="str">
        <f>IF($B222="","",IFERROR(VLOOKUP($B222,pre_ge!$B$7:$L$506,4,FALSE),""))</f>
        <v/>
      </c>
      <c r="E222" s="15" t="str">
        <f>IF($B222="","",IFERROR(VLOOKUP($B222,pre_ge!$B$7:$L$506,9,FALSE),""))</f>
        <v/>
      </c>
      <c r="F222" s="36" t="str">
        <f>IFERROR(ROUND((peq_ge!$F$10*J222)/E222,0),"")</f>
        <v/>
      </c>
      <c r="G222" s="67"/>
      <c r="H222" s="111" t="str">
        <f t="shared" si="7"/>
        <v/>
      </c>
      <c r="I222" s="2" t="str">
        <f t="shared" si="8"/>
        <v/>
      </c>
      <c r="J222" s="2" t="str">
        <f>IFERROR(VLOOKUP($B222,cad_pro!$C$9:$E$508,2,FALSE)/SUMIF(cad_pro!$D$9:$D$508,"&gt;"&amp;0),"")</f>
        <v/>
      </c>
    </row>
    <row r="223" spans="2:10" ht="30" customHeight="1" x14ac:dyDescent="0.25">
      <c r="B223" s="30" t="str">
        <f>IF(pre_ge!B223="","",pre_ge!B223)</f>
        <v/>
      </c>
      <c r="C223" s="15" t="str">
        <f>IF($B223="","",IFERROR(VLOOKUP($B223,pre_ge!$B$7:$L$506,8,FALSE),""))</f>
        <v/>
      </c>
      <c r="D223" s="15" t="str">
        <f>IF($B223="","",IFERROR(VLOOKUP($B223,pre_ge!$B$7:$L$506,4,FALSE),""))</f>
        <v/>
      </c>
      <c r="E223" s="15" t="str">
        <f>IF($B223="","",IFERROR(VLOOKUP($B223,pre_ge!$B$7:$L$506,9,FALSE),""))</f>
        <v/>
      </c>
      <c r="F223" s="36" t="str">
        <f>IFERROR(ROUND((peq_ge!$F$10*J223)/E223,0),"")</f>
        <v/>
      </c>
      <c r="G223" s="67"/>
      <c r="H223" s="111" t="str">
        <f t="shared" si="7"/>
        <v/>
      </c>
      <c r="I223" s="2" t="str">
        <f t="shared" si="8"/>
        <v/>
      </c>
      <c r="J223" s="2" t="str">
        <f>IFERROR(VLOOKUP($B223,cad_pro!$C$9:$E$508,2,FALSE)/SUMIF(cad_pro!$D$9:$D$508,"&gt;"&amp;0),"")</f>
        <v/>
      </c>
    </row>
    <row r="224" spans="2:10" ht="30" customHeight="1" x14ac:dyDescent="0.25">
      <c r="B224" s="30" t="str">
        <f>IF(pre_ge!B224="","",pre_ge!B224)</f>
        <v/>
      </c>
      <c r="C224" s="15" t="str">
        <f>IF($B224="","",IFERROR(VLOOKUP($B224,pre_ge!$B$7:$L$506,8,FALSE),""))</f>
        <v/>
      </c>
      <c r="D224" s="15" t="str">
        <f>IF($B224="","",IFERROR(VLOOKUP($B224,pre_ge!$B$7:$L$506,4,FALSE),""))</f>
        <v/>
      </c>
      <c r="E224" s="15" t="str">
        <f>IF($B224="","",IFERROR(VLOOKUP($B224,pre_ge!$B$7:$L$506,9,FALSE),""))</f>
        <v/>
      </c>
      <c r="F224" s="36" t="str">
        <f>IFERROR(ROUND((peq_ge!$F$10*J224)/E224,0),"")</f>
        <v/>
      </c>
      <c r="G224" s="67"/>
      <c r="H224" s="111" t="str">
        <f t="shared" si="7"/>
        <v/>
      </c>
      <c r="I224" s="2" t="str">
        <f t="shared" si="8"/>
        <v/>
      </c>
      <c r="J224" s="2" t="str">
        <f>IFERROR(VLOOKUP($B224,cad_pro!$C$9:$E$508,2,FALSE)/SUMIF(cad_pro!$D$9:$D$508,"&gt;"&amp;0),"")</f>
        <v/>
      </c>
    </row>
    <row r="225" spans="2:10" ht="30" customHeight="1" x14ac:dyDescent="0.25">
      <c r="B225" s="30" t="str">
        <f>IF(pre_ge!B225="","",pre_ge!B225)</f>
        <v/>
      </c>
      <c r="C225" s="15" t="str">
        <f>IF($B225="","",IFERROR(VLOOKUP($B225,pre_ge!$B$7:$L$506,8,FALSE),""))</f>
        <v/>
      </c>
      <c r="D225" s="15" t="str">
        <f>IF($B225="","",IFERROR(VLOOKUP($B225,pre_ge!$B$7:$L$506,4,FALSE),""))</f>
        <v/>
      </c>
      <c r="E225" s="15" t="str">
        <f>IF($B225="","",IFERROR(VLOOKUP($B225,pre_ge!$B$7:$L$506,9,FALSE),""))</f>
        <v/>
      </c>
      <c r="F225" s="36" t="str">
        <f>IFERROR(ROUND((peq_ge!$F$10*J225)/E225,0),"")</f>
        <v/>
      </c>
      <c r="G225" s="67"/>
      <c r="H225" s="111" t="str">
        <f t="shared" si="7"/>
        <v/>
      </c>
      <c r="I225" s="2" t="str">
        <f t="shared" si="8"/>
        <v/>
      </c>
      <c r="J225" s="2" t="str">
        <f>IFERROR(VLOOKUP($B225,cad_pro!$C$9:$E$508,2,FALSE)/SUMIF(cad_pro!$D$9:$D$508,"&gt;"&amp;0),"")</f>
        <v/>
      </c>
    </row>
    <row r="226" spans="2:10" ht="30" customHeight="1" x14ac:dyDescent="0.25">
      <c r="B226" s="30" t="str">
        <f>IF(pre_ge!B226="","",pre_ge!B226)</f>
        <v/>
      </c>
      <c r="C226" s="15" t="str">
        <f>IF($B226="","",IFERROR(VLOOKUP($B226,pre_ge!$B$7:$L$506,8,FALSE),""))</f>
        <v/>
      </c>
      <c r="D226" s="15" t="str">
        <f>IF($B226="","",IFERROR(VLOOKUP($B226,pre_ge!$B$7:$L$506,4,FALSE),""))</f>
        <v/>
      </c>
      <c r="E226" s="15" t="str">
        <f>IF($B226="","",IFERROR(VLOOKUP($B226,pre_ge!$B$7:$L$506,9,FALSE),""))</f>
        <v/>
      </c>
      <c r="F226" s="36" t="str">
        <f>IFERROR(ROUND((peq_ge!$F$10*J226)/E226,0),"")</f>
        <v/>
      </c>
      <c r="G226" s="67"/>
      <c r="H226" s="111" t="str">
        <f t="shared" si="7"/>
        <v/>
      </c>
      <c r="I226" s="2" t="str">
        <f t="shared" si="8"/>
        <v/>
      </c>
      <c r="J226" s="2" t="str">
        <f>IFERROR(VLOOKUP($B226,cad_pro!$C$9:$E$508,2,FALSE)/SUMIF(cad_pro!$D$9:$D$508,"&gt;"&amp;0),"")</f>
        <v/>
      </c>
    </row>
    <row r="227" spans="2:10" ht="30" customHeight="1" x14ac:dyDescent="0.25">
      <c r="B227" s="30" t="str">
        <f>IF(pre_ge!B227="","",pre_ge!B227)</f>
        <v/>
      </c>
      <c r="C227" s="15" t="str">
        <f>IF($B227="","",IFERROR(VLOOKUP($B227,pre_ge!$B$7:$L$506,8,FALSE),""))</f>
        <v/>
      </c>
      <c r="D227" s="15" t="str">
        <f>IF($B227="","",IFERROR(VLOOKUP($B227,pre_ge!$B$7:$L$506,4,FALSE),""))</f>
        <v/>
      </c>
      <c r="E227" s="15" t="str">
        <f>IF($B227="","",IFERROR(VLOOKUP($B227,pre_ge!$B$7:$L$506,9,FALSE),""))</f>
        <v/>
      </c>
      <c r="F227" s="36" t="str">
        <f>IFERROR(ROUND((peq_ge!$F$10*J227)/E227,0),"")</f>
        <v/>
      </c>
      <c r="G227" s="67"/>
      <c r="H227" s="111" t="str">
        <f t="shared" si="7"/>
        <v/>
      </c>
      <c r="I227" s="2" t="str">
        <f t="shared" si="8"/>
        <v/>
      </c>
      <c r="J227" s="2" t="str">
        <f>IFERROR(VLOOKUP($B227,cad_pro!$C$9:$E$508,2,FALSE)/SUMIF(cad_pro!$D$9:$D$508,"&gt;"&amp;0),"")</f>
        <v/>
      </c>
    </row>
    <row r="228" spans="2:10" ht="30" customHeight="1" x14ac:dyDescent="0.25">
      <c r="B228" s="30" t="str">
        <f>IF(pre_ge!B228="","",pre_ge!B228)</f>
        <v/>
      </c>
      <c r="C228" s="15" t="str">
        <f>IF($B228="","",IFERROR(VLOOKUP($B228,pre_ge!$B$7:$L$506,8,FALSE),""))</f>
        <v/>
      </c>
      <c r="D228" s="15" t="str">
        <f>IF($B228="","",IFERROR(VLOOKUP($B228,pre_ge!$B$7:$L$506,4,FALSE),""))</f>
        <v/>
      </c>
      <c r="E228" s="15" t="str">
        <f>IF($B228="","",IFERROR(VLOOKUP($B228,pre_ge!$B$7:$L$506,9,FALSE),""))</f>
        <v/>
      </c>
      <c r="F228" s="36" t="str">
        <f>IFERROR(ROUND((peq_ge!$F$10*J228)/E228,0),"")</f>
        <v/>
      </c>
      <c r="G228" s="67"/>
      <c r="H228" s="111" t="str">
        <f t="shared" si="7"/>
        <v/>
      </c>
      <c r="I228" s="2" t="str">
        <f t="shared" si="8"/>
        <v/>
      </c>
      <c r="J228" s="2" t="str">
        <f>IFERROR(VLOOKUP($B228,cad_pro!$C$9:$E$508,2,FALSE)/SUMIF(cad_pro!$D$9:$D$508,"&gt;"&amp;0),"")</f>
        <v/>
      </c>
    </row>
    <row r="229" spans="2:10" ht="30" customHeight="1" x14ac:dyDescent="0.25">
      <c r="B229" s="30" t="str">
        <f>IF(pre_ge!B229="","",pre_ge!B229)</f>
        <v/>
      </c>
      <c r="C229" s="15" t="str">
        <f>IF($B229="","",IFERROR(VLOOKUP($B229,pre_ge!$B$7:$L$506,8,FALSE),""))</f>
        <v/>
      </c>
      <c r="D229" s="15" t="str">
        <f>IF($B229="","",IFERROR(VLOOKUP($B229,pre_ge!$B$7:$L$506,4,FALSE),""))</f>
        <v/>
      </c>
      <c r="E229" s="15" t="str">
        <f>IF($B229="","",IFERROR(VLOOKUP($B229,pre_ge!$B$7:$L$506,9,FALSE),""))</f>
        <v/>
      </c>
      <c r="F229" s="36" t="str">
        <f>IFERROR(ROUND((peq_ge!$F$10*J229)/E229,0),"")</f>
        <v/>
      </c>
      <c r="G229" s="67"/>
      <c r="H229" s="111" t="str">
        <f t="shared" si="7"/>
        <v/>
      </c>
      <c r="I229" s="2" t="str">
        <f t="shared" si="8"/>
        <v/>
      </c>
      <c r="J229" s="2" t="str">
        <f>IFERROR(VLOOKUP($B229,cad_pro!$C$9:$E$508,2,FALSE)/SUMIF(cad_pro!$D$9:$D$508,"&gt;"&amp;0),"")</f>
        <v/>
      </c>
    </row>
    <row r="230" spans="2:10" ht="30" customHeight="1" x14ac:dyDescent="0.25">
      <c r="B230" s="30" t="str">
        <f>IF(pre_ge!B230="","",pre_ge!B230)</f>
        <v/>
      </c>
      <c r="C230" s="15" t="str">
        <f>IF($B230="","",IFERROR(VLOOKUP($B230,pre_ge!$B$7:$L$506,8,FALSE),""))</f>
        <v/>
      </c>
      <c r="D230" s="15" t="str">
        <f>IF($B230="","",IFERROR(VLOOKUP($B230,pre_ge!$B$7:$L$506,4,FALSE),""))</f>
        <v/>
      </c>
      <c r="E230" s="15" t="str">
        <f>IF($B230="","",IFERROR(VLOOKUP($B230,pre_ge!$B$7:$L$506,9,FALSE),""))</f>
        <v/>
      </c>
      <c r="F230" s="36" t="str">
        <f>IFERROR(ROUND((peq_ge!$F$10*J230)/E230,0),"")</f>
        <v/>
      </c>
      <c r="G230" s="67"/>
      <c r="H230" s="111" t="str">
        <f t="shared" si="7"/>
        <v/>
      </c>
      <c r="I230" s="2" t="str">
        <f t="shared" si="8"/>
        <v/>
      </c>
      <c r="J230" s="2" t="str">
        <f>IFERROR(VLOOKUP($B230,cad_pro!$C$9:$E$508,2,FALSE)/SUMIF(cad_pro!$D$9:$D$508,"&gt;"&amp;0),"")</f>
        <v/>
      </c>
    </row>
    <row r="231" spans="2:10" ht="30" customHeight="1" x14ac:dyDescent="0.25">
      <c r="B231" s="30" t="str">
        <f>IF(pre_ge!B231="","",pre_ge!B231)</f>
        <v/>
      </c>
      <c r="C231" s="15" t="str">
        <f>IF($B231="","",IFERROR(VLOOKUP($B231,pre_ge!$B$7:$L$506,8,FALSE),""))</f>
        <v/>
      </c>
      <c r="D231" s="15" t="str">
        <f>IF($B231="","",IFERROR(VLOOKUP($B231,pre_ge!$B$7:$L$506,4,FALSE),""))</f>
        <v/>
      </c>
      <c r="E231" s="15" t="str">
        <f>IF($B231="","",IFERROR(VLOOKUP($B231,pre_ge!$B$7:$L$506,9,FALSE),""))</f>
        <v/>
      </c>
      <c r="F231" s="36" t="str">
        <f>IFERROR(ROUND((peq_ge!$F$10*J231)/E231,0),"")</f>
        <v/>
      </c>
      <c r="G231" s="67"/>
      <c r="H231" s="111" t="str">
        <f t="shared" si="7"/>
        <v/>
      </c>
      <c r="I231" s="2" t="str">
        <f t="shared" si="8"/>
        <v/>
      </c>
      <c r="J231" s="2" t="str">
        <f>IFERROR(VLOOKUP($B231,cad_pro!$C$9:$E$508,2,FALSE)/SUMIF(cad_pro!$D$9:$D$508,"&gt;"&amp;0),"")</f>
        <v/>
      </c>
    </row>
    <row r="232" spans="2:10" ht="30" customHeight="1" x14ac:dyDescent="0.25">
      <c r="B232" s="30" t="str">
        <f>IF(pre_ge!B232="","",pre_ge!B232)</f>
        <v/>
      </c>
      <c r="C232" s="15" t="str">
        <f>IF($B232="","",IFERROR(VLOOKUP($B232,pre_ge!$B$7:$L$506,8,FALSE),""))</f>
        <v/>
      </c>
      <c r="D232" s="15" t="str">
        <f>IF($B232="","",IFERROR(VLOOKUP($B232,pre_ge!$B$7:$L$506,4,FALSE),""))</f>
        <v/>
      </c>
      <c r="E232" s="15" t="str">
        <f>IF($B232="","",IFERROR(VLOOKUP($B232,pre_ge!$B$7:$L$506,9,FALSE),""))</f>
        <v/>
      </c>
      <c r="F232" s="36" t="str">
        <f>IFERROR(ROUND((peq_ge!$F$10*J232)/E232,0),"")</f>
        <v/>
      </c>
      <c r="G232" s="67"/>
      <c r="H232" s="111" t="str">
        <f t="shared" si="7"/>
        <v/>
      </c>
      <c r="I232" s="2" t="str">
        <f t="shared" si="8"/>
        <v/>
      </c>
      <c r="J232" s="2" t="str">
        <f>IFERROR(VLOOKUP($B232,cad_pro!$C$9:$E$508,2,FALSE)/SUMIF(cad_pro!$D$9:$D$508,"&gt;"&amp;0),"")</f>
        <v/>
      </c>
    </row>
    <row r="233" spans="2:10" ht="30" customHeight="1" x14ac:dyDescent="0.25">
      <c r="B233" s="30" t="str">
        <f>IF(pre_ge!B233="","",pre_ge!B233)</f>
        <v/>
      </c>
      <c r="C233" s="15" t="str">
        <f>IF($B233="","",IFERROR(VLOOKUP($B233,pre_ge!$B$7:$L$506,8,FALSE),""))</f>
        <v/>
      </c>
      <c r="D233" s="15" t="str">
        <f>IF($B233="","",IFERROR(VLOOKUP($B233,pre_ge!$B$7:$L$506,4,FALSE),""))</f>
        <v/>
      </c>
      <c r="E233" s="15" t="str">
        <f>IF($B233="","",IFERROR(VLOOKUP($B233,pre_ge!$B$7:$L$506,9,FALSE),""))</f>
        <v/>
      </c>
      <c r="F233" s="36" t="str">
        <f>IFERROR(ROUND((peq_ge!$F$10*J233)/E233,0),"")</f>
        <v/>
      </c>
      <c r="G233" s="67"/>
      <c r="H233" s="111" t="str">
        <f t="shared" si="7"/>
        <v/>
      </c>
      <c r="I233" s="2" t="str">
        <f t="shared" si="8"/>
        <v/>
      </c>
      <c r="J233" s="2" t="str">
        <f>IFERROR(VLOOKUP($B233,cad_pro!$C$9:$E$508,2,FALSE)/SUMIF(cad_pro!$D$9:$D$508,"&gt;"&amp;0),"")</f>
        <v/>
      </c>
    </row>
    <row r="234" spans="2:10" ht="30" customHeight="1" x14ac:dyDescent="0.25">
      <c r="B234" s="30" t="str">
        <f>IF(pre_ge!B234="","",pre_ge!B234)</f>
        <v/>
      </c>
      <c r="C234" s="15" t="str">
        <f>IF($B234="","",IFERROR(VLOOKUP($B234,pre_ge!$B$7:$L$506,8,FALSE),""))</f>
        <v/>
      </c>
      <c r="D234" s="15" t="str">
        <f>IF($B234="","",IFERROR(VLOOKUP($B234,pre_ge!$B$7:$L$506,4,FALSE),""))</f>
        <v/>
      </c>
      <c r="E234" s="15" t="str">
        <f>IF($B234="","",IFERROR(VLOOKUP($B234,pre_ge!$B$7:$L$506,9,FALSE),""))</f>
        <v/>
      </c>
      <c r="F234" s="36" t="str">
        <f>IFERROR(ROUND((peq_ge!$F$10*J234)/E234,0),"")</f>
        <v/>
      </c>
      <c r="G234" s="67"/>
      <c r="H234" s="111" t="str">
        <f t="shared" si="7"/>
        <v/>
      </c>
      <c r="I234" s="2" t="str">
        <f t="shared" si="8"/>
        <v/>
      </c>
      <c r="J234" s="2" t="str">
        <f>IFERROR(VLOOKUP($B234,cad_pro!$C$9:$E$508,2,FALSE)/SUMIF(cad_pro!$D$9:$D$508,"&gt;"&amp;0),"")</f>
        <v/>
      </c>
    </row>
    <row r="235" spans="2:10" ht="30" customHeight="1" x14ac:dyDescent="0.25">
      <c r="B235" s="30" t="str">
        <f>IF(pre_ge!B235="","",pre_ge!B235)</f>
        <v/>
      </c>
      <c r="C235" s="15" t="str">
        <f>IF($B235="","",IFERROR(VLOOKUP($B235,pre_ge!$B$7:$L$506,8,FALSE),""))</f>
        <v/>
      </c>
      <c r="D235" s="15" t="str">
        <f>IF($B235="","",IFERROR(VLOOKUP($B235,pre_ge!$B$7:$L$506,4,FALSE),""))</f>
        <v/>
      </c>
      <c r="E235" s="15" t="str">
        <f>IF($B235="","",IFERROR(VLOOKUP($B235,pre_ge!$B$7:$L$506,9,FALSE),""))</f>
        <v/>
      </c>
      <c r="F235" s="36" t="str">
        <f>IFERROR(ROUND((peq_ge!$F$10*J235)/E235,0),"")</f>
        <v/>
      </c>
      <c r="G235" s="67"/>
      <c r="H235" s="111" t="str">
        <f t="shared" si="7"/>
        <v/>
      </c>
      <c r="I235" s="2" t="str">
        <f t="shared" si="8"/>
        <v/>
      </c>
      <c r="J235" s="2" t="str">
        <f>IFERROR(VLOOKUP($B235,cad_pro!$C$9:$E$508,2,FALSE)/SUMIF(cad_pro!$D$9:$D$508,"&gt;"&amp;0),"")</f>
        <v/>
      </c>
    </row>
    <row r="236" spans="2:10" ht="30" customHeight="1" x14ac:dyDescent="0.25">
      <c r="B236" s="30" t="str">
        <f>IF(pre_ge!B236="","",pre_ge!B236)</f>
        <v/>
      </c>
      <c r="C236" s="15" t="str">
        <f>IF($B236="","",IFERROR(VLOOKUP($B236,pre_ge!$B$7:$L$506,8,FALSE),""))</f>
        <v/>
      </c>
      <c r="D236" s="15" t="str">
        <f>IF($B236="","",IFERROR(VLOOKUP($B236,pre_ge!$B$7:$L$506,4,FALSE),""))</f>
        <v/>
      </c>
      <c r="E236" s="15" t="str">
        <f>IF($B236="","",IFERROR(VLOOKUP($B236,pre_ge!$B$7:$L$506,9,FALSE),""))</f>
        <v/>
      </c>
      <c r="F236" s="36" t="str">
        <f>IFERROR(ROUND((peq_ge!$F$10*J236)/E236,0),"")</f>
        <v/>
      </c>
      <c r="G236" s="67"/>
      <c r="H236" s="111" t="str">
        <f t="shared" si="7"/>
        <v/>
      </c>
      <c r="I236" s="2" t="str">
        <f t="shared" si="8"/>
        <v/>
      </c>
      <c r="J236" s="2" t="str">
        <f>IFERROR(VLOOKUP($B236,cad_pro!$C$9:$E$508,2,FALSE)/SUMIF(cad_pro!$D$9:$D$508,"&gt;"&amp;0),"")</f>
        <v/>
      </c>
    </row>
    <row r="237" spans="2:10" ht="30" customHeight="1" x14ac:dyDescent="0.25">
      <c r="B237" s="30" t="str">
        <f>IF(pre_ge!B237="","",pre_ge!B237)</f>
        <v/>
      </c>
      <c r="C237" s="15" t="str">
        <f>IF($B237="","",IFERROR(VLOOKUP($B237,pre_ge!$B$7:$L$506,8,FALSE),""))</f>
        <v/>
      </c>
      <c r="D237" s="15" t="str">
        <f>IF($B237="","",IFERROR(VLOOKUP($B237,pre_ge!$B$7:$L$506,4,FALSE),""))</f>
        <v/>
      </c>
      <c r="E237" s="15" t="str">
        <f>IF($B237="","",IFERROR(VLOOKUP($B237,pre_ge!$B$7:$L$506,9,FALSE),""))</f>
        <v/>
      </c>
      <c r="F237" s="36" t="str">
        <f>IFERROR(ROUND((peq_ge!$F$10*J237)/E237,0),"")</f>
        <v/>
      </c>
      <c r="G237" s="67"/>
      <c r="H237" s="111" t="str">
        <f t="shared" si="7"/>
        <v/>
      </c>
      <c r="I237" s="2" t="str">
        <f t="shared" si="8"/>
        <v/>
      </c>
      <c r="J237" s="2" t="str">
        <f>IFERROR(VLOOKUP($B237,cad_pro!$C$9:$E$508,2,FALSE)/SUMIF(cad_pro!$D$9:$D$508,"&gt;"&amp;0),"")</f>
        <v/>
      </c>
    </row>
    <row r="238" spans="2:10" ht="30" customHeight="1" x14ac:dyDescent="0.25">
      <c r="B238" s="30" t="str">
        <f>IF(pre_ge!B238="","",pre_ge!B238)</f>
        <v/>
      </c>
      <c r="C238" s="15" t="str">
        <f>IF($B238="","",IFERROR(VLOOKUP($B238,pre_ge!$B$7:$L$506,8,FALSE),""))</f>
        <v/>
      </c>
      <c r="D238" s="15" t="str">
        <f>IF($B238="","",IFERROR(VLOOKUP($B238,pre_ge!$B$7:$L$506,4,FALSE),""))</f>
        <v/>
      </c>
      <c r="E238" s="15" t="str">
        <f>IF($B238="","",IFERROR(VLOOKUP($B238,pre_ge!$B$7:$L$506,9,FALSE),""))</f>
        <v/>
      </c>
      <c r="F238" s="36" t="str">
        <f>IFERROR(ROUND((peq_ge!$F$10*J238)/E238,0),"")</f>
        <v/>
      </c>
      <c r="G238" s="67"/>
      <c r="H238" s="111" t="str">
        <f t="shared" si="7"/>
        <v/>
      </c>
      <c r="I238" s="2" t="str">
        <f t="shared" si="8"/>
        <v/>
      </c>
      <c r="J238" s="2" t="str">
        <f>IFERROR(VLOOKUP($B238,cad_pro!$C$9:$E$508,2,FALSE)/SUMIF(cad_pro!$D$9:$D$508,"&gt;"&amp;0),"")</f>
        <v/>
      </c>
    </row>
    <row r="239" spans="2:10" ht="30" customHeight="1" x14ac:dyDescent="0.25">
      <c r="B239" s="30" t="str">
        <f>IF(pre_ge!B239="","",pre_ge!B239)</f>
        <v/>
      </c>
      <c r="C239" s="15" t="str">
        <f>IF($B239="","",IFERROR(VLOOKUP($B239,pre_ge!$B$7:$L$506,8,FALSE),""))</f>
        <v/>
      </c>
      <c r="D239" s="15" t="str">
        <f>IF($B239="","",IFERROR(VLOOKUP($B239,pre_ge!$B$7:$L$506,4,FALSE),""))</f>
        <v/>
      </c>
      <c r="E239" s="15" t="str">
        <f>IF($B239="","",IFERROR(VLOOKUP($B239,pre_ge!$B$7:$L$506,9,FALSE),""))</f>
        <v/>
      </c>
      <c r="F239" s="36" t="str">
        <f>IFERROR(ROUND((peq_ge!$F$10*J239)/E239,0),"")</f>
        <v/>
      </c>
      <c r="G239" s="67"/>
      <c r="H239" s="111" t="str">
        <f t="shared" si="7"/>
        <v/>
      </c>
      <c r="I239" s="2" t="str">
        <f t="shared" si="8"/>
        <v/>
      </c>
      <c r="J239" s="2" t="str">
        <f>IFERROR(VLOOKUP($B239,cad_pro!$C$9:$E$508,2,FALSE)/SUMIF(cad_pro!$D$9:$D$508,"&gt;"&amp;0),"")</f>
        <v/>
      </c>
    </row>
    <row r="240" spans="2:10" ht="30" customHeight="1" x14ac:dyDescent="0.25">
      <c r="B240" s="30" t="str">
        <f>IF(pre_ge!B240="","",pre_ge!B240)</f>
        <v/>
      </c>
      <c r="C240" s="15" t="str">
        <f>IF($B240="","",IFERROR(VLOOKUP($B240,pre_ge!$B$7:$L$506,8,FALSE),""))</f>
        <v/>
      </c>
      <c r="D240" s="15" t="str">
        <f>IF($B240="","",IFERROR(VLOOKUP($B240,pre_ge!$B$7:$L$506,4,FALSE),""))</f>
        <v/>
      </c>
      <c r="E240" s="15" t="str">
        <f>IF($B240="","",IFERROR(VLOOKUP($B240,pre_ge!$B$7:$L$506,9,FALSE),""))</f>
        <v/>
      </c>
      <c r="F240" s="36" t="str">
        <f>IFERROR(ROUND((peq_ge!$F$10*J240)/E240,0),"")</f>
        <v/>
      </c>
      <c r="G240" s="67"/>
      <c r="H240" s="111" t="str">
        <f t="shared" si="7"/>
        <v/>
      </c>
      <c r="I240" s="2" t="str">
        <f t="shared" si="8"/>
        <v/>
      </c>
      <c r="J240" s="2" t="str">
        <f>IFERROR(VLOOKUP($B240,cad_pro!$C$9:$E$508,2,FALSE)/SUMIF(cad_pro!$D$9:$D$508,"&gt;"&amp;0),"")</f>
        <v/>
      </c>
    </row>
    <row r="241" spans="2:10" ht="30" customHeight="1" x14ac:dyDescent="0.25">
      <c r="B241" s="30" t="str">
        <f>IF(pre_ge!B241="","",pre_ge!B241)</f>
        <v/>
      </c>
      <c r="C241" s="15" t="str">
        <f>IF($B241="","",IFERROR(VLOOKUP($B241,pre_ge!$B$7:$L$506,8,FALSE),""))</f>
        <v/>
      </c>
      <c r="D241" s="15" t="str">
        <f>IF($B241="","",IFERROR(VLOOKUP($B241,pre_ge!$B$7:$L$506,4,FALSE),""))</f>
        <v/>
      </c>
      <c r="E241" s="15" t="str">
        <f>IF($B241="","",IFERROR(VLOOKUP($B241,pre_ge!$B$7:$L$506,9,FALSE),""))</f>
        <v/>
      </c>
      <c r="F241" s="36" t="str">
        <f>IFERROR(ROUND((peq_ge!$F$10*J241)/E241,0),"")</f>
        <v/>
      </c>
      <c r="G241" s="67"/>
      <c r="H241" s="111" t="str">
        <f t="shared" si="7"/>
        <v/>
      </c>
      <c r="I241" s="2" t="str">
        <f t="shared" si="8"/>
        <v/>
      </c>
      <c r="J241" s="2" t="str">
        <f>IFERROR(VLOOKUP($B241,cad_pro!$C$9:$E$508,2,FALSE)/SUMIF(cad_pro!$D$9:$D$508,"&gt;"&amp;0),"")</f>
        <v/>
      </c>
    </row>
    <row r="242" spans="2:10" ht="30" customHeight="1" x14ac:dyDescent="0.25">
      <c r="B242" s="30" t="str">
        <f>IF(pre_ge!B242="","",pre_ge!B242)</f>
        <v/>
      </c>
      <c r="C242" s="15" t="str">
        <f>IF($B242="","",IFERROR(VLOOKUP($B242,pre_ge!$B$7:$L$506,8,FALSE),""))</f>
        <v/>
      </c>
      <c r="D242" s="15" t="str">
        <f>IF($B242="","",IFERROR(VLOOKUP($B242,pre_ge!$B$7:$L$506,4,FALSE),""))</f>
        <v/>
      </c>
      <c r="E242" s="15" t="str">
        <f>IF($B242="","",IFERROR(VLOOKUP($B242,pre_ge!$B$7:$L$506,9,FALSE),""))</f>
        <v/>
      </c>
      <c r="F242" s="36" t="str">
        <f>IFERROR(ROUND((peq_ge!$F$10*J242)/E242,0),"")</f>
        <v/>
      </c>
      <c r="G242" s="67"/>
      <c r="H242" s="111" t="str">
        <f t="shared" si="7"/>
        <v/>
      </c>
      <c r="I242" s="2" t="str">
        <f t="shared" si="8"/>
        <v/>
      </c>
      <c r="J242" s="2" t="str">
        <f>IFERROR(VLOOKUP($B242,cad_pro!$C$9:$E$508,2,FALSE)/SUMIF(cad_pro!$D$9:$D$508,"&gt;"&amp;0),"")</f>
        <v/>
      </c>
    </row>
    <row r="243" spans="2:10" ht="30" customHeight="1" x14ac:dyDescent="0.25">
      <c r="B243" s="30" t="str">
        <f>IF(pre_ge!B243="","",pre_ge!B243)</f>
        <v/>
      </c>
      <c r="C243" s="15" t="str">
        <f>IF($B243="","",IFERROR(VLOOKUP($B243,pre_ge!$B$7:$L$506,8,FALSE),""))</f>
        <v/>
      </c>
      <c r="D243" s="15" t="str">
        <f>IF($B243="","",IFERROR(VLOOKUP($B243,pre_ge!$B$7:$L$506,4,FALSE),""))</f>
        <v/>
      </c>
      <c r="E243" s="15" t="str">
        <f>IF($B243="","",IFERROR(VLOOKUP($B243,pre_ge!$B$7:$L$506,9,FALSE),""))</f>
        <v/>
      </c>
      <c r="F243" s="36" t="str">
        <f>IFERROR(ROUND((peq_ge!$F$10*J243)/E243,0),"")</f>
        <v/>
      </c>
      <c r="G243" s="67"/>
      <c r="H243" s="111" t="str">
        <f t="shared" si="7"/>
        <v/>
      </c>
      <c r="I243" s="2" t="str">
        <f t="shared" si="8"/>
        <v/>
      </c>
      <c r="J243" s="2" t="str">
        <f>IFERROR(VLOOKUP($B243,cad_pro!$C$9:$E$508,2,FALSE)/SUMIF(cad_pro!$D$9:$D$508,"&gt;"&amp;0),"")</f>
        <v/>
      </c>
    </row>
    <row r="244" spans="2:10" ht="30" customHeight="1" x14ac:dyDescent="0.25">
      <c r="B244" s="30" t="str">
        <f>IF(pre_ge!B244="","",pre_ge!B244)</f>
        <v/>
      </c>
      <c r="C244" s="15" t="str">
        <f>IF($B244="","",IFERROR(VLOOKUP($B244,pre_ge!$B$7:$L$506,8,FALSE),""))</f>
        <v/>
      </c>
      <c r="D244" s="15" t="str">
        <f>IF($B244="","",IFERROR(VLOOKUP($B244,pre_ge!$B$7:$L$506,4,FALSE),""))</f>
        <v/>
      </c>
      <c r="E244" s="15" t="str">
        <f>IF($B244="","",IFERROR(VLOOKUP($B244,pre_ge!$B$7:$L$506,9,FALSE),""))</f>
        <v/>
      </c>
      <c r="F244" s="36" t="str">
        <f>IFERROR(ROUND((peq_ge!$F$10*J244)/E244,0),"")</f>
        <v/>
      </c>
      <c r="G244" s="67"/>
      <c r="H244" s="111" t="str">
        <f t="shared" si="7"/>
        <v/>
      </c>
      <c r="I244" s="2" t="str">
        <f t="shared" si="8"/>
        <v/>
      </c>
      <c r="J244" s="2" t="str">
        <f>IFERROR(VLOOKUP($B244,cad_pro!$C$9:$E$508,2,FALSE)/SUMIF(cad_pro!$D$9:$D$508,"&gt;"&amp;0),"")</f>
        <v/>
      </c>
    </row>
    <row r="245" spans="2:10" ht="30" customHeight="1" x14ac:dyDescent="0.25">
      <c r="B245" s="30" t="str">
        <f>IF(pre_ge!B245="","",pre_ge!B245)</f>
        <v/>
      </c>
      <c r="C245" s="15" t="str">
        <f>IF($B245="","",IFERROR(VLOOKUP($B245,pre_ge!$B$7:$L$506,8,FALSE),""))</f>
        <v/>
      </c>
      <c r="D245" s="15" t="str">
        <f>IF($B245="","",IFERROR(VLOOKUP($B245,pre_ge!$B$7:$L$506,4,FALSE),""))</f>
        <v/>
      </c>
      <c r="E245" s="15" t="str">
        <f>IF($B245="","",IFERROR(VLOOKUP($B245,pre_ge!$B$7:$L$506,9,FALSE),""))</f>
        <v/>
      </c>
      <c r="F245" s="36" t="str">
        <f>IFERROR(ROUND((peq_ge!$F$10*J245)/E245,0),"")</f>
        <v/>
      </c>
      <c r="G245" s="67"/>
      <c r="H245" s="111" t="str">
        <f t="shared" si="7"/>
        <v/>
      </c>
      <c r="I245" s="2" t="str">
        <f t="shared" si="8"/>
        <v/>
      </c>
      <c r="J245" s="2" t="str">
        <f>IFERROR(VLOOKUP($B245,cad_pro!$C$9:$E$508,2,FALSE)/SUMIF(cad_pro!$D$9:$D$508,"&gt;"&amp;0),"")</f>
        <v/>
      </c>
    </row>
    <row r="246" spans="2:10" ht="30" customHeight="1" x14ac:dyDescent="0.25">
      <c r="B246" s="30" t="str">
        <f>IF(pre_ge!B246="","",pre_ge!B246)</f>
        <v/>
      </c>
      <c r="C246" s="15" t="str">
        <f>IF($B246="","",IFERROR(VLOOKUP($B246,pre_ge!$B$7:$L$506,8,FALSE),""))</f>
        <v/>
      </c>
      <c r="D246" s="15" t="str">
        <f>IF($B246="","",IFERROR(VLOOKUP($B246,pre_ge!$B$7:$L$506,4,FALSE),""))</f>
        <v/>
      </c>
      <c r="E246" s="15" t="str">
        <f>IF($B246="","",IFERROR(VLOOKUP($B246,pre_ge!$B$7:$L$506,9,FALSE),""))</f>
        <v/>
      </c>
      <c r="F246" s="36" t="str">
        <f>IFERROR(ROUND((peq_ge!$F$10*J246)/E246,0),"")</f>
        <v/>
      </c>
      <c r="G246" s="67"/>
      <c r="H246" s="111" t="str">
        <f t="shared" si="7"/>
        <v/>
      </c>
      <c r="I246" s="2" t="str">
        <f t="shared" si="8"/>
        <v/>
      </c>
      <c r="J246" s="2" t="str">
        <f>IFERROR(VLOOKUP($B246,cad_pro!$C$9:$E$508,2,FALSE)/SUMIF(cad_pro!$D$9:$D$508,"&gt;"&amp;0),"")</f>
        <v/>
      </c>
    </row>
    <row r="247" spans="2:10" ht="30" customHeight="1" x14ac:dyDescent="0.25">
      <c r="B247" s="30" t="str">
        <f>IF(pre_ge!B247="","",pre_ge!B247)</f>
        <v/>
      </c>
      <c r="C247" s="15" t="str">
        <f>IF($B247="","",IFERROR(VLOOKUP($B247,pre_ge!$B$7:$L$506,8,FALSE),""))</f>
        <v/>
      </c>
      <c r="D247" s="15" t="str">
        <f>IF($B247="","",IFERROR(VLOOKUP($B247,pre_ge!$B$7:$L$506,4,FALSE),""))</f>
        <v/>
      </c>
      <c r="E247" s="15" t="str">
        <f>IF($B247="","",IFERROR(VLOOKUP($B247,pre_ge!$B$7:$L$506,9,FALSE),""))</f>
        <v/>
      </c>
      <c r="F247" s="36" t="str">
        <f>IFERROR(ROUND((peq_ge!$F$10*J247)/E247,0),"")</f>
        <v/>
      </c>
      <c r="G247" s="67"/>
      <c r="H247" s="111" t="str">
        <f t="shared" si="7"/>
        <v/>
      </c>
      <c r="I247" s="2" t="str">
        <f t="shared" si="8"/>
        <v/>
      </c>
      <c r="J247" s="2" t="str">
        <f>IFERROR(VLOOKUP($B247,cad_pro!$C$9:$E$508,2,FALSE)/SUMIF(cad_pro!$D$9:$D$508,"&gt;"&amp;0),"")</f>
        <v/>
      </c>
    </row>
    <row r="248" spans="2:10" ht="30" customHeight="1" x14ac:dyDescent="0.25">
      <c r="B248" s="30" t="str">
        <f>IF(pre_ge!B248="","",pre_ge!B248)</f>
        <v/>
      </c>
      <c r="C248" s="15" t="str">
        <f>IF($B248="","",IFERROR(VLOOKUP($B248,pre_ge!$B$7:$L$506,8,FALSE),""))</f>
        <v/>
      </c>
      <c r="D248" s="15" t="str">
        <f>IF($B248="","",IFERROR(VLOOKUP($B248,pre_ge!$B$7:$L$506,4,FALSE),""))</f>
        <v/>
      </c>
      <c r="E248" s="15" t="str">
        <f>IF($B248="","",IFERROR(VLOOKUP($B248,pre_ge!$B$7:$L$506,9,FALSE),""))</f>
        <v/>
      </c>
      <c r="F248" s="36" t="str">
        <f>IFERROR(ROUND((peq_ge!$F$10*J248)/E248,0),"")</f>
        <v/>
      </c>
      <c r="G248" s="67"/>
      <c r="H248" s="111" t="str">
        <f t="shared" si="7"/>
        <v/>
      </c>
      <c r="I248" s="2" t="str">
        <f t="shared" si="8"/>
        <v/>
      </c>
      <c r="J248" s="2" t="str">
        <f>IFERROR(VLOOKUP($B248,cad_pro!$C$9:$E$508,2,FALSE)/SUMIF(cad_pro!$D$9:$D$508,"&gt;"&amp;0),"")</f>
        <v/>
      </c>
    </row>
    <row r="249" spans="2:10" ht="30" customHeight="1" x14ac:dyDescent="0.25">
      <c r="B249" s="30" t="str">
        <f>IF(pre_ge!B249="","",pre_ge!B249)</f>
        <v/>
      </c>
      <c r="C249" s="15" t="str">
        <f>IF($B249="","",IFERROR(VLOOKUP($B249,pre_ge!$B$7:$L$506,8,FALSE),""))</f>
        <v/>
      </c>
      <c r="D249" s="15" t="str">
        <f>IF($B249="","",IFERROR(VLOOKUP($B249,pre_ge!$B$7:$L$506,4,FALSE),""))</f>
        <v/>
      </c>
      <c r="E249" s="15" t="str">
        <f>IF($B249="","",IFERROR(VLOOKUP($B249,pre_ge!$B$7:$L$506,9,FALSE),""))</f>
        <v/>
      </c>
      <c r="F249" s="36" t="str">
        <f>IFERROR(ROUND((peq_ge!$F$10*J249)/E249,0),"")</f>
        <v/>
      </c>
      <c r="G249" s="67"/>
      <c r="H249" s="111" t="str">
        <f t="shared" si="7"/>
        <v/>
      </c>
      <c r="I249" s="2" t="str">
        <f t="shared" si="8"/>
        <v/>
      </c>
      <c r="J249" s="2" t="str">
        <f>IFERROR(VLOOKUP($B249,cad_pro!$C$9:$E$508,2,FALSE)/SUMIF(cad_pro!$D$9:$D$508,"&gt;"&amp;0),"")</f>
        <v/>
      </c>
    </row>
    <row r="250" spans="2:10" ht="30" customHeight="1" x14ac:dyDescent="0.25">
      <c r="B250" s="30" t="str">
        <f>IF(pre_ge!B250="","",pre_ge!B250)</f>
        <v/>
      </c>
      <c r="C250" s="15" t="str">
        <f>IF($B250="","",IFERROR(VLOOKUP($B250,pre_ge!$B$7:$L$506,8,FALSE),""))</f>
        <v/>
      </c>
      <c r="D250" s="15" t="str">
        <f>IF($B250="","",IFERROR(VLOOKUP($B250,pre_ge!$B$7:$L$506,4,FALSE),""))</f>
        <v/>
      </c>
      <c r="E250" s="15" t="str">
        <f>IF($B250="","",IFERROR(VLOOKUP($B250,pre_ge!$B$7:$L$506,9,FALSE),""))</f>
        <v/>
      </c>
      <c r="F250" s="36" t="str">
        <f>IFERROR(ROUND((peq_ge!$F$10*J250)/E250,0),"")</f>
        <v/>
      </c>
      <c r="G250" s="67"/>
      <c r="H250" s="111" t="str">
        <f t="shared" si="7"/>
        <v/>
      </c>
      <c r="I250" s="2" t="str">
        <f t="shared" si="8"/>
        <v/>
      </c>
      <c r="J250" s="2" t="str">
        <f>IFERROR(VLOOKUP($B250,cad_pro!$C$9:$E$508,2,FALSE)/SUMIF(cad_pro!$D$9:$D$508,"&gt;"&amp;0),"")</f>
        <v/>
      </c>
    </row>
    <row r="251" spans="2:10" ht="30" customHeight="1" x14ac:dyDescent="0.25">
      <c r="B251" s="30" t="str">
        <f>IF(pre_ge!B251="","",pre_ge!B251)</f>
        <v/>
      </c>
      <c r="C251" s="15" t="str">
        <f>IF($B251="","",IFERROR(VLOOKUP($B251,pre_ge!$B$7:$L$506,8,FALSE),""))</f>
        <v/>
      </c>
      <c r="D251" s="15" t="str">
        <f>IF($B251="","",IFERROR(VLOOKUP($B251,pre_ge!$B$7:$L$506,4,FALSE),""))</f>
        <v/>
      </c>
      <c r="E251" s="15" t="str">
        <f>IF($B251="","",IFERROR(VLOOKUP($B251,pre_ge!$B$7:$L$506,9,FALSE),""))</f>
        <v/>
      </c>
      <c r="F251" s="36" t="str">
        <f>IFERROR(ROUND((peq_ge!$F$10*J251)/E251,0),"")</f>
        <v/>
      </c>
      <c r="G251" s="67"/>
      <c r="H251" s="111" t="str">
        <f t="shared" si="7"/>
        <v/>
      </c>
      <c r="I251" s="2" t="str">
        <f t="shared" si="8"/>
        <v/>
      </c>
      <c r="J251" s="2" t="str">
        <f>IFERROR(VLOOKUP($B251,cad_pro!$C$9:$E$508,2,FALSE)/SUMIF(cad_pro!$D$9:$D$508,"&gt;"&amp;0),"")</f>
        <v/>
      </c>
    </row>
    <row r="252" spans="2:10" ht="30" customHeight="1" x14ac:dyDescent="0.25">
      <c r="B252" s="30" t="str">
        <f>IF(pre_ge!B252="","",pre_ge!B252)</f>
        <v/>
      </c>
      <c r="C252" s="15" t="str">
        <f>IF($B252="","",IFERROR(VLOOKUP($B252,pre_ge!$B$7:$L$506,8,FALSE),""))</f>
        <v/>
      </c>
      <c r="D252" s="15" t="str">
        <f>IF($B252="","",IFERROR(VLOOKUP($B252,pre_ge!$B$7:$L$506,4,FALSE),""))</f>
        <v/>
      </c>
      <c r="E252" s="15" t="str">
        <f>IF($B252="","",IFERROR(VLOOKUP($B252,pre_ge!$B$7:$L$506,9,FALSE),""))</f>
        <v/>
      </c>
      <c r="F252" s="36" t="str">
        <f>IFERROR(ROUND((peq_ge!$F$10*J252)/E252,0),"")</f>
        <v/>
      </c>
      <c r="G252" s="67"/>
      <c r="H252" s="111" t="str">
        <f t="shared" si="7"/>
        <v/>
      </c>
      <c r="I252" s="2" t="str">
        <f t="shared" si="8"/>
        <v/>
      </c>
      <c r="J252" s="2" t="str">
        <f>IFERROR(VLOOKUP($B252,cad_pro!$C$9:$E$508,2,FALSE)/SUMIF(cad_pro!$D$9:$D$508,"&gt;"&amp;0),"")</f>
        <v/>
      </c>
    </row>
    <row r="253" spans="2:10" ht="30" customHeight="1" x14ac:dyDescent="0.25">
      <c r="B253" s="30" t="str">
        <f>IF(pre_ge!B253="","",pre_ge!B253)</f>
        <v/>
      </c>
      <c r="C253" s="15" t="str">
        <f>IF($B253="","",IFERROR(VLOOKUP($B253,pre_ge!$B$7:$L$506,8,FALSE),""))</f>
        <v/>
      </c>
      <c r="D253" s="15" t="str">
        <f>IF($B253="","",IFERROR(VLOOKUP($B253,pre_ge!$B$7:$L$506,4,FALSE),""))</f>
        <v/>
      </c>
      <c r="E253" s="15" t="str">
        <f>IF($B253="","",IFERROR(VLOOKUP($B253,pre_ge!$B$7:$L$506,9,FALSE),""))</f>
        <v/>
      </c>
      <c r="F253" s="36" t="str">
        <f>IFERROR(ROUND((peq_ge!$F$10*J253)/E253,0),"")</f>
        <v/>
      </c>
      <c r="G253" s="67"/>
      <c r="H253" s="111" t="str">
        <f t="shared" si="7"/>
        <v/>
      </c>
      <c r="I253" s="2" t="str">
        <f t="shared" si="8"/>
        <v/>
      </c>
      <c r="J253" s="2" t="str">
        <f>IFERROR(VLOOKUP($B253,cad_pro!$C$9:$E$508,2,FALSE)/SUMIF(cad_pro!$D$9:$D$508,"&gt;"&amp;0),"")</f>
        <v/>
      </c>
    </row>
    <row r="254" spans="2:10" ht="30" customHeight="1" x14ac:dyDescent="0.25">
      <c r="B254" s="30" t="str">
        <f>IF(pre_ge!B254="","",pre_ge!B254)</f>
        <v/>
      </c>
      <c r="C254" s="15" t="str">
        <f>IF($B254="","",IFERROR(VLOOKUP($B254,pre_ge!$B$7:$L$506,8,FALSE),""))</f>
        <v/>
      </c>
      <c r="D254" s="15" t="str">
        <f>IF($B254="","",IFERROR(VLOOKUP($B254,pre_ge!$B$7:$L$506,4,FALSE),""))</f>
        <v/>
      </c>
      <c r="E254" s="15" t="str">
        <f>IF($B254="","",IFERROR(VLOOKUP($B254,pre_ge!$B$7:$L$506,9,FALSE),""))</f>
        <v/>
      </c>
      <c r="F254" s="36" t="str">
        <f>IFERROR(ROUND((peq_ge!$F$10*J254)/E254,0),"")</f>
        <v/>
      </c>
      <c r="G254" s="67"/>
      <c r="H254" s="111" t="str">
        <f t="shared" si="7"/>
        <v/>
      </c>
      <c r="I254" s="2" t="str">
        <f t="shared" si="8"/>
        <v/>
      </c>
      <c r="J254" s="2" t="str">
        <f>IFERROR(VLOOKUP($B254,cad_pro!$C$9:$E$508,2,FALSE)/SUMIF(cad_pro!$D$9:$D$508,"&gt;"&amp;0),"")</f>
        <v/>
      </c>
    </row>
    <row r="255" spans="2:10" ht="30" customHeight="1" x14ac:dyDescent="0.25">
      <c r="B255" s="30" t="str">
        <f>IF(pre_ge!B255="","",pre_ge!B255)</f>
        <v/>
      </c>
      <c r="C255" s="15" t="str">
        <f>IF($B255="","",IFERROR(VLOOKUP($B255,pre_ge!$B$7:$L$506,8,FALSE),""))</f>
        <v/>
      </c>
      <c r="D255" s="15" t="str">
        <f>IF($B255="","",IFERROR(VLOOKUP($B255,pre_ge!$B$7:$L$506,4,FALSE),""))</f>
        <v/>
      </c>
      <c r="E255" s="15" t="str">
        <f>IF($B255="","",IFERROR(VLOOKUP($B255,pre_ge!$B$7:$L$506,9,FALSE),""))</f>
        <v/>
      </c>
      <c r="F255" s="36" t="str">
        <f>IFERROR(ROUND((peq_ge!$F$10*J255)/E255,0),"")</f>
        <v/>
      </c>
      <c r="G255" s="67"/>
      <c r="H255" s="111" t="str">
        <f t="shared" si="7"/>
        <v/>
      </c>
      <c r="I255" s="2" t="str">
        <f t="shared" si="8"/>
        <v/>
      </c>
      <c r="J255" s="2" t="str">
        <f>IFERROR(VLOOKUP($B255,cad_pro!$C$9:$E$508,2,FALSE)/SUMIF(cad_pro!$D$9:$D$508,"&gt;"&amp;0),"")</f>
        <v/>
      </c>
    </row>
    <row r="256" spans="2:10" ht="30" customHeight="1" x14ac:dyDescent="0.25">
      <c r="B256" s="30" t="str">
        <f>IF(pre_ge!B256="","",pre_ge!B256)</f>
        <v/>
      </c>
      <c r="C256" s="15" t="str">
        <f>IF($B256="","",IFERROR(VLOOKUP($B256,pre_ge!$B$7:$L$506,8,FALSE),""))</f>
        <v/>
      </c>
      <c r="D256" s="15" t="str">
        <f>IF($B256="","",IFERROR(VLOOKUP($B256,pre_ge!$B$7:$L$506,4,FALSE),""))</f>
        <v/>
      </c>
      <c r="E256" s="15" t="str">
        <f>IF($B256="","",IFERROR(VLOOKUP($B256,pre_ge!$B$7:$L$506,9,FALSE),""))</f>
        <v/>
      </c>
      <c r="F256" s="36" t="str">
        <f>IFERROR(ROUND((peq_ge!$F$10*J256)/E256,0),"")</f>
        <v/>
      </c>
      <c r="G256" s="67"/>
      <c r="H256" s="111" t="str">
        <f t="shared" si="7"/>
        <v/>
      </c>
      <c r="I256" s="2" t="str">
        <f t="shared" si="8"/>
        <v/>
      </c>
      <c r="J256" s="2" t="str">
        <f>IFERROR(VLOOKUP($B256,cad_pro!$C$9:$E$508,2,FALSE)/SUMIF(cad_pro!$D$9:$D$508,"&gt;"&amp;0),"")</f>
        <v/>
      </c>
    </row>
    <row r="257" spans="2:10" ht="30" customHeight="1" x14ac:dyDescent="0.25">
      <c r="B257" s="30" t="str">
        <f>IF(pre_ge!B257="","",pre_ge!B257)</f>
        <v/>
      </c>
      <c r="C257" s="15" t="str">
        <f>IF($B257="","",IFERROR(VLOOKUP($B257,pre_ge!$B$7:$L$506,8,FALSE),""))</f>
        <v/>
      </c>
      <c r="D257" s="15" t="str">
        <f>IF($B257="","",IFERROR(VLOOKUP($B257,pre_ge!$B$7:$L$506,4,FALSE),""))</f>
        <v/>
      </c>
      <c r="E257" s="15" t="str">
        <f>IF($B257="","",IFERROR(VLOOKUP($B257,pre_ge!$B$7:$L$506,9,FALSE),""))</f>
        <v/>
      </c>
      <c r="F257" s="36" t="str">
        <f>IFERROR(ROUND((peq_ge!$F$10*J257)/E257,0),"")</f>
        <v/>
      </c>
      <c r="G257" s="67"/>
      <c r="H257" s="111" t="str">
        <f t="shared" si="7"/>
        <v/>
      </c>
      <c r="I257" s="2" t="str">
        <f t="shared" si="8"/>
        <v/>
      </c>
      <c r="J257" s="2" t="str">
        <f>IFERROR(VLOOKUP($B257,cad_pro!$C$9:$E$508,2,FALSE)/SUMIF(cad_pro!$D$9:$D$508,"&gt;"&amp;0),"")</f>
        <v/>
      </c>
    </row>
    <row r="258" spans="2:10" ht="30" customHeight="1" x14ac:dyDescent="0.25">
      <c r="B258" s="30" t="str">
        <f>IF(pre_ge!B258="","",pre_ge!B258)</f>
        <v/>
      </c>
      <c r="C258" s="15" t="str">
        <f>IF($B258="","",IFERROR(VLOOKUP($B258,pre_ge!$B$7:$L$506,8,FALSE),""))</f>
        <v/>
      </c>
      <c r="D258" s="15" t="str">
        <f>IF($B258="","",IFERROR(VLOOKUP($B258,pre_ge!$B$7:$L$506,4,FALSE),""))</f>
        <v/>
      </c>
      <c r="E258" s="15" t="str">
        <f>IF($B258="","",IFERROR(VLOOKUP($B258,pre_ge!$B$7:$L$506,9,FALSE),""))</f>
        <v/>
      </c>
      <c r="F258" s="36" t="str">
        <f>IFERROR(ROUND((peq_ge!$F$10*J258)/E258,0),"")</f>
        <v/>
      </c>
      <c r="G258" s="67"/>
      <c r="H258" s="111" t="str">
        <f t="shared" si="7"/>
        <v/>
      </c>
      <c r="I258" s="2" t="str">
        <f t="shared" si="8"/>
        <v/>
      </c>
      <c r="J258" s="2" t="str">
        <f>IFERROR(VLOOKUP($B258,cad_pro!$C$9:$E$508,2,FALSE)/SUMIF(cad_pro!$D$9:$D$508,"&gt;"&amp;0),"")</f>
        <v/>
      </c>
    </row>
    <row r="259" spans="2:10" ht="30" customHeight="1" x14ac:dyDescent="0.25">
      <c r="B259" s="30" t="str">
        <f>IF(pre_ge!B259="","",pre_ge!B259)</f>
        <v/>
      </c>
      <c r="C259" s="15" t="str">
        <f>IF($B259="","",IFERROR(VLOOKUP($B259,pre_ge!$B$7:$L$506,8,FALSE),""))</f>
        <v/>
      </c>
      <c r="D259" s="15" t="str">
        <f>IF($B259="","",IFERROR(VLOOKUP($B259,pre_ge!$B$7:$L$506,4,FALSE),""))</f>
        <v/>
      </c>
      <c r="E259" s="15" t="str">
        <f>IF($B259="","",IFERROR(VLOOKUP($B259,pre_ge!$B$7:$L$506,9,FALSE),""))</f>
        <v/>
      </c>
      <c r="F259" s="36" t="str">
        <f>IFERROR(ROUND((peq_ge!$F$10*J259)/E259,0),"")</f>
        <v/>
      </c>
      <c r="G259" s="67"/>
      <c r="H259" s="111" t="str">
        <f t="shared" si="7"/>
        <v/>
      </c>
      <c r="I259" s="2" t="str">
        <f t="shared" si="8"/>
        <v/>
      </c>
      <c r="J259" s="2" t="str">
        <f>IFERROR(VLOOKUP($B259,cad_pro!$C$9:$E$508,2,FALSE)/SUMIF(cad_pro!$D$9:$D$508,"&gt;"&amp;0),"")</f>
        <v/>
      </c>
    </row>
    <row r="260" spans="2:10" ht="30" customHeight="1" x14ac:dyDescent="0.25">
      <c r="B260" s="30" t="str">
        <f>IF(pre_ge!B260="","",pre_ge!B260)</f>
        <v/>
      </c>
      <c r="C260" s="15" t="str">
        <f>IF($B260="","",IFERROR(VLOOKUP($B260,pre_ge!$B$7:$L$506,8,FALSE),""))</f>
        <v/>
      </c>
      <c r="D260" s="15" t="str">
        <f>IF($B260="","",IFERROR(VLOOKUP($B260,pre_ge!$B$7:$L$506,4,FALSE),""))</f>
        <v/>
      </c>
      <c r="E260" s="15" t="str">
        <f>IF($B260="","",IFERROR(VLOOKUP($B260,pre_ge!$B$7:$L$506,9,FALSE),""))</f>
        <v/>
      </c>
      <c r="F260" s="36" t="str">
        <f>IFERROR(ROUND((peq_ge!$F$10*J260)/E260,0),"")</f>
        <v/>
      </c>
      <c r="G260" s="67"/>
      <c r="H260" s="111" t="str">
        <f t="shared" si="7"/>
        <v/>
      </c>
      <c r="I260" s="2" t="str">
        <f t="shared" si="8"/>
        <v/>
      </c>
      <c r="J260" s="2" t="str">
        <f>IFERROR(VLOOKUP($B260,cad_pro!$C$9:$E$508,2,FALSE)/SUMIF(cad_pro!$D$9:$D$508,"&gt;"&amp;0),"")</f>
        <v/>
      </c>
    </row>
    <row r="261" spans="2:10" ht="30" customHeight="1" x14ac:dyDescent="0.25">
      <c r="B261" s="30" t="str">
        <f>IF(pre_ge!B261="","",pre_ge!B261)</f>
        <v/>
      </c>
      <c r="C261" s="15" t="str">
        <f>IF($B261="","",IFERROR(VLOOKUP($B261,pre_ge!$B$7:$L$506,8,FALSE),""))</f>
        <v/>
      </c>
      <c r="D261" s="15" t="str">
        <f>IF($B261="","",IFERROR(VLOOKUP($B261,pre_ge!$B$7:$L$506,4,FALSE),""))</f>
        <v/>
      </c>
      <c r="E261" s="15" t="str">
        <f>IF($B261="","",IFERROR(VLOOKUP($B261,pre_ge!$B$7:$L$506,9,FALSE),""))</f>
        <v/>
      </c>
      <c r="F261" s="36" t="str">
        <f>IFERROR(ROUND((peq_ge!$F$10*J261)/E261,0),"")</f>
        <v/>
      </c>
      <c r="G261" s="67"/>
      <c r="H261" s="111" t="str">
        <f t="shared" si="7"/>
        <v/>
      </c>
      <c r="I261" s="2" t="str">
        <f t="shared" si="8"/>
        <v/>
      </c>
      <c r="J261" s="2" t="str">
        <f>IFERROR(VLOOKUP($B261,cad_pro!$C$9:$E$508,2,FALSE)/SUMIF(cad_pro!$D$9:$D$508,"&gt;"&amp;0),"")</f>
        <v/>
      </c>
    </row>
    <row r="262" spans="2:10" ht="30" customHeight="1" x14ac:dyDescent="0.25">
      <c r="B262" s="30" t="str">
        <f>IF(pre_ge!B262="","",pre_ge!B262)</f>
        <v/>
      </c>
      <c r="C262" s="15" t="str">
        <f>IF($B262="","",IFERROR(VLOOKUP($B262,pre_ge!$B$7:$L$506,8,FALSE),""))</f>
        <v/>
      </c>
      <c r="D262" s="15" t="str">
        <f>IF($B262="","",IFERROR(VLOOKUP($B262,pre_ge!$B$7:$L$506,4,FALSE),""))</f>
        <v/>
      </c>
      <c r="E262" s="15" t="str">
        <f>IF($B262="","",IFERROR(VLOOKUP($B262,pre_ge!$B$7:$L$506,9,FALSE),""))</f>
        <v/>
      </c>
      <c r="F262" s="36" t="str">
        <f>IFERROR(ROUND((peq_ge!$F$10*J262)/E262,0),"")</f>
        <v/>
      </c>
      <c r="G262" s="67"/>
      <c r="H262" s="111" t="str">
        <f t="shared" si="7"/>
        <v/>
      </c>
      <c r="I262" s="2" t="str">
        <f t="shared" si="8"/>
        <v/>
      </c>
      <c r="J262" s="2" t="str">
        <f>IFERROR(VLOOKUP($B262,cad_pro!$C$9:$E$508,2,FALSE)/SUMIF(cad_pro!$D$9:$D$508,"&gt;"&amp;0),"")</f>
        <v/>
      </c>
    </row>
    <row r="263" spans="2:10" ht="30" customHeight="1" x14ac:dyDescent="0.25">
      <c r="B263" s="30" t="str">
        <f>IF(pre_ge!B263="","",pre_ge!B263)</f>
        <v/>
      </c>
      <c r="C263" s="15" t="str">
        <f>IF($B263="","",IFERROR(VLOOKUP($B263,pre_ge!$B$7:$L$506,8,FALSE),""))</f>
        <v/>
      </c>
      <c r="D263" s="15" t="str">
        <f>IF($B263="","",IFERROR(VLOOKUP($B263,pre_ge!$B$7:$L$506,4,FALSE),""))</f>
        <v/>
      </c>
      <c r="E263" s="15" t="str">
        <f>IF($B263="","",IFERROR(VLOOKUP($B263,pre_ge!$B$7:$L$506,9,FALSE),""))</f>
        <v/>
      </c>
      <c r="F263" s="36" t="str">
        <f>IFERROR(ROUND((peq_ge!$F$10*J263)/E263,0),"")</f>
        <v/>
      </c>
      <c r="G263" s="67"/>
      <c r="H263" s="111" t="str">
        <f t="shared" si="7"/>
        <v/>
      </c>
      <c r="I263" s="2" t="str">
        <f t="shared" si="8"/>
        <v/>
      </c>
      <c r="J263" s="2" t="str">
        <f>IFERROR(VLOOKUP($B263,cad_pro!$C$9:$E$508,2,FALSE)/SUMIF(cad_pro!$D$9:$D$508,"&gt;"&amp;0),"")</f>
        <v/>
      </c>
    </row>
    <row r="264" spans="2:10" ht="30" customHeight="1" x14ac:dyDescent="0.25">
      <c r="B264" s="30" t="str">
        <f>IF(pre_ge!B264="","",pre_ge!B264)</f>
        <v/>
      </c>
      <c r="C264" s="15" t="str">
        <f>IF($B264="","",IFERROR(VLOOKUP($B264,pre_ge!$B$7:$L$506,8,FALSE),""))</f>
        <v/>
      </c>
      <c r="D264" s="15" t="str">
        <f>IF($B264="","",IFERROR(VLOOKUP($B264,pre_ge!$B$7:$L$506,4,FALSE),""))</f>
        <v/>
      </c>
      <c r="E264" s="15" t="str">
        <f>IF($B264="","",IFERROR(VLOOKUP($B264,pre_ge!$B$7:$L$506,9,FALSE),""))</f>
        <v/>
      </c>
      <c r="F264" s="36" t="str">
        <f>IFERROR(ROUND((peq_ge!$F$10*J264)/E264,0),"")</f>
        <v/>
      </c>
      <c r="G264" s="67"/>
      <c r="H264" s="111" t="str">
        <f t="shared" ref="H264:H327" si="9">IF(B264="","",IF(F264&gt;G264,"Não","Sim"))</f>
        <v/>
      </c>
      <c r="I264" s="2" t="str">
        <f t="shared" si="8"/>
        <v/>
      </c>
      <c r="J264" s="2" t="str">
        <f>IFERROR(VLOOKUP($B264,cad_pro!$C$9:$E$508,2,FALSE)/SUMIF(cad_pro!$D$9:$D$508,"&gt;"&amp;0),"")</f>
        <v/>
      </c>
    </row>
    <row r="265" spans="2:10" ht="30" customHeight="1" x14ac:dyDescent="0.25">
      <c r="B265" s="30" t="str">
        <f>IF(pre_ge!B265="","",pre_ge!B265)</f>
        <v/>
      </c>
      <c r="C265" s="15" t="str">
        <f>IF($B265="","",IFERROR(VLOOKUP($B265,pre_ge!$B$7:$L$506,8,FALSE),""))</f>
        <v/>
      </c>
      <c r="D265" s="15" t="str">
        <f>IF($B265="","",IFERROR(VLOOKUP($B265,pre_ge!$B$7:$L$506,4,FALSE),""))</f>
        <v/>
      </c>
      <c r="E265" s="15" t="str">
        <f>IF($B265="","",IFERROR(VLOOKUP($B265,pre_ge!$B$7:$L$506,9,FALSE),""))</f>
        <v/>
      </c>
      <c r="F265" s="36" t="str">
        <f>IFERROR(ROUND((peq_ge!$F$10*J265)/E265,0),"")</f>
        <v/>
      </c>
      <c r="G265" s="67"/>
      <c r="H265" s="111" t="str">
        <f t="shared" si="9"/>
        <v/>
      </c>
      <c r="I265" s="2" t="str">
        <f t="shared" si="8"/>
        <v/>
      </c>
      <c r="J265" s="2" t="str">
        <f>IFERROR(VLOOKUP($B265,cad_pro!$C$9:$E$508,2,FALSE)/SUMIF(cad_pro!$D$9:$D$508,"&gt;"&amp;0),"")</f>
        <v/>
      </c>
    </row>
    <row r="266" spans="2:10" ht="30" customHeight="1" x14ac:dyDescent="0.25">
      <c r="B266" s="30" t="str">
        <f>IF(pre_ge!B266="","",pre_ge!B266)</f>
        <v/>
      </c>
      <c r="C266" s="15" t="str">
        <f>IF($B266="","",IFERROR(VLOOKUP($B266,pre_ge!$B$7:$L$506,8,FALSE),""))</f>
        <v/>
      </c>
      <c r="D266" s="15" t="str">
        <f>IF($B266="","",IFERROR(VLOOKUP($B266,pre_ge!$B$7:$L$506,4,FALSE),""))</f>
        <v/>
      </c>
      <c r="E266" s="15" t="str">
        <f>IF($B266="","",IFERROR(VLOOKUP($B266,pre_ge!$B$7:$L$506,9,FALSE),""))</f>
        <v/>
      </c>
      <c r="F266" s="36" t="str">
        <f>IFERROR(ROUND((peq_ge!$F$10*J266)/E266,0),"")</f>
        <v/>
      </c>
      <c r="G266" s="67"/>
      <c r="H266" s="111" t="str">
        <f t="shared" si="9"/>
        <v/>
      </c>
      <c r="I266" s="2" t="str">
        <f t="shared" si="8"/>
        <v/>
      </c>
      <c r="J266" s="2" t="str">
        <f>IFERROR(VLOOKUP($B266,cad_pro!$C$9:$E$508,2,FALSE)/SUMIF(cad_pro!$D$9:$D$508,"&gt;"&amp;0),"")</f>
        <v/>
      </c>
    </row>
    <row r="267" spans="2:10" ht="30" customHeight="1" x14ac:dyDescent="0.25">
      <c r="B267" s="30" t="str">
        <f>IF(pre_ge!B267="","",pre_ge!B267)</f>
        <v/>
      </c>
      <c r="C267" s="15" t="str">
        <f>IF($B267="","",IFERROR(VLOOKUP($B267,pre_ge!$B$7:$L$506,8,FALSE),""))</f>
        <v/>
      </c>
      <c r="D267" s="15" t="str">
        <f>IF($B267="","",IFERROR(VLOOKUP($B267,pre_ge!$B$7:$L$506,4,FALSE),""))</f>
        <v/>
      </c>
      <c r="E267" s="15" t="str">
        <f>IF($B267="","",IFERROR(VLOOKUP($B267,pre_ge!$B$7:$L$506,9,FALSE),""))</f>
        <v/>
      </c>
      <c r="F267" s="36" t="str">
        <f>IFERROR(ROUND((peq_ge!$F$10*J267)/E267,0),"")</f>
        <v/>
      </c>
      <c r="G267" s="67"/>
      <c r="H267" s="111" t="str">
        <f t="shared" si="9"/>
        <v/>
      </c>
      <c r="I267" s="2" t="str">
        <f t="shared" si="8"/>
        <v/>
      </c>
      <c r="J267" s="2" t="str">
        <f>IFERROR(VLOOKUP($B267,cad_pro!$C$9:$E$508,2,FALSE)/SUMIF(cad_pro!$D$9:$D$508,"&gt;"&amp;0),"")</f>
        <v/>
      </c>
    </row>
    <row r="268" spans="2:10" ht="30" customHeight="1" x14ac:dyDescent="0.25">
      <c r="B268" s="30" t="str">
        <f>IF(pre_ge!B268="","",pre_ge!B268)</f>
        <v/>
      </c>
      <c r="C268" s="15" t="str">
        <f>IF($B268="","",IFERROR(VLOOKUP($B268,pre_ge!$B$7:$L$506,8,FALSE),""))</f>
        <v/>
      </c>
      <c r="D268" s="15" t="str">
        <f>IF($B268="","",IFERROR(VLOOKUP($B268,pre_ge!$B$7:$L$506,4,FALSE),""))</f>
        <v/>
      </c>
      <c r="E268" s="15" t="str">
        <f>IF($B268="","",IFERROR(VLOOKUP($B268,pre_ge!$B$7:$L$506,9,FALSE),""))</f>
        <v/>
      </c>
      <c r="F268" s="36" t="str">
        <f>IFERROR(ROUND((peq_ge!$F$10*J268)/E268,0),"")</f>
        <v/>
      </c>
      <c r="G268" s="67"/>
      <c r="H268" s="111" t="str">
        <f t="shared" si="9"/>
        <v/>
      </c>
      <c r="I268" s="2" t="str">
        <f t="shared" ref="I268:I331" si="10">IF(B268="","",E268*G268)</f>
        <v/>
      </c>
      <c r="J268" s="2" t="str">
        <f>IFERROR(VLOOKUP($B268,cad_pro!$C$9:$E$508,2,FALSE)/SUMIF(cad_pro!$D$9:$D$508,"&gt;"&amp;0),"")</f>
        <v/>
      </c>
    </row>
    <row r="269" spans="2:10" ht="30" customHeight="1" x14ac:dyDescent="0.25">
      <c r="B269" s="30" t="str">
        <f>IF(pre_ge!B269="","",pre_ge!B269)</f>
        <v/>
      </c>
      <c r="C269" s="15" t="str">
        <f>IF($B269="","",IFERROR(VLOOKUP($B269,pre_ge!$B$7:$L$506,8,FALSE),""))</f>
        <v/>
      </c>
      <c r="D269" s="15" t="str">
        <f>IF($B269="","",IFERROR(VLOOKUP($B269,pre_ge!$B$7:$L$506,4,FALSE),""))</f>
        <v/>
      </c>
      <c r="E269" s="15" t="str">
        <f>IF($B269="","",IFERROR(VLOOKUP($B269,pre_ge!$B$7:$L$506,9,FALSE),""))</f>
        <v/>
      </c>
      <c r="F269" s="36" t="str">
        <f>IFERROR(ROUND((peq_ge!$F$10*J269)/E269,0),"")</f>
        <v/>
      </c>
      <c r="G269" s="67"/>
      <c r="H269" s="111" t="str">
        <f t="shared" si="9"/>
        <v/>
      </c>
      <c r="I269" s="2" t="str">
        <f t="shared" si="10"/>
        <v/>
      </c>
      <c r="J269" s="2" t="str">
        <f>IFERROR(VLOOKUP($B269,cad_pro!$C$9:$E$508,2,FALSE)/SUMIF(cad_pro!$D$9:$D$508,"&gt;"&amp;0),"")</f>
        <v/>
      </c>
    </row>
    <row r="270" spans="2:10" ht="30" customHeight="1" x14ac:dyDescent="0.25">
      <c r="B270" s="30" t="str">
        <f>IF(pre_ge!B270="","",pre_ge!B270)</f>
        <v/>
      </c>
      <c r="C270" s="15" t="str">
        <f>IF($B270="","",IFERROR(VLOOKUP($B270,pre_ge!$B$7:$L$506,8,FALSE),""))</f>
        <v/>
      </c>
      <c r="D270" s="15" t="str">
        <f>IF($B270="","",IFERROR(VLOOKUP($B270,pre_ge!$B$7:$L$506,4,FALSE),""))</f>
        <v/>
      </c>
      <c r="E270" s="15" t="str">
        <f>IF($B270="","",IFERROR(VLOOKUP($B270,pre_ge!$B$7:$L$506,9,FALSE),""))</f>
        <v/>
      </c>
      <c r="F270" s="36" t="str">
        <f>IFERROR(ROUND((peq_ge!$F$10*J270)/E270,0),"")</f>
        <v/>
      </c>
      <c r="G270" s="67"/>
      <c r="H270" s="111" t="str">
        <f t="shared" si="9"/>
        <v/>
      </c>
      <c r="I270" s="2" t="str">
        <f t="shared" si="10"/>
        <v/>
      </c>
      <c r="J270" s="2" t="str">
        <f>IFERROR(VLOOKUP($B270,cad_pro!$C$9:$E$508,2,FALSE)/SUMIF(cad_pro!$D$9:$D$508,"&gt;"&amp;0),"")</f>
        <v/>
      </c>
    </row>
    <row r="271" spans="2:10" ht="30" customHeight="1" x14ac:dyDescent="0.25">
      <c r="B271" s="30" t="str">
        <f>IF(pre_ge!B271="","",pre_ge!B271)</f>
        <v/>
      </c>
      <c r="C271" s="15" t="str">
        <f>IF($B271="","",IFERROR(VLOOKUP($B271,pre_ge!$B$7:$L$506,8,FALSE),""))</f>
        <v/>
      </c>
      <c r="D271" s="15" t="str">
        <f>IF($B271="","",IFERROR(VLOOKUP($B271,pre_ge!$B$7:$L$506,4,FALSE),""))</f>
        <v/>
      </c>
      <c r="E271" s="15" t="str">
        <f>IF($B271="","",IFERROR(VLOOKUP($B271,pre_ge!$B$7:$L$506,9,FALSE),""))</f>
        <v/>
      </c>
      <c r="F271" s="36" t="str">
        <f>IFERROR(ROUND((peq_ge!$F$10*J271)/E271,0),"")</f>
        <v/>
      </c>
      <c r="G271" s="67"/>
      <c r="H271" s="111" t="str">
        <f t="shared" si="9"/>
        <v/>
      </c>
      <c r="I271" s="2" t="str">
        <f t="shared" si="10"/>
        <v/>
      </c>
      <c r="J271" s="2" t="str">
        <f>IFERROR(VLOOKUP($B271,cad_pro!$C$9:$E$508,2,FALSE)/SUMIF(cad_pro!$D$9:$D$508,"&gt;"&amp;0),"")</f>
        <v/>
      </c>
    </row>
    <row r="272" spans="2:10" ht="30" customHeight="1" x14ac:dyDescent="0.25">
      <c r="B272" s="30" t="str">
        <f>IF(pre_ge!B272="","",pre_ge!B272)</f>
        <v/>
      </c>
      <c r="C272" s="15" t="str">
        <f>IF($B272="","",IFERROR(VLOOKUP($B272,pre_ge!$B$7:$L$506,8,FALSE),""))</f>
        <v/>
      </c>
      <c r="D272" s="15" t="str">
        <f>IF($B272="","",IFERROR(VLOOKUP($B272,pre_ge!$B$7:$L$506,4,FALSE),""))</f>
        <v/>
      </c>
      <c r="E272" s="15" t="str">
        <f>IF($B272="","",IFERROR(VLOOKUP($B272,pre_ge!$B$7:$L$506,9,FALSE),""))</f>
        <v/>
      </c>
      <c r="F272" s="36" t="str">
        <f>IFERROR(ROUND((peq_ge!$F$10*J272)/E272,0),"")</f>
        <v/>
      </c>
      <c r="G272" s="67"/>
      <c r="H272" s="111" t="str">
        <f t="shared" si="9"/>
        <v/>
      </c>
      <c r="I272" s="2" t="str">
        <f t="shared" si="10"/>
        <v/>
      </c>
      <c r="J272" s="2" t="str">
        <f>IFERROR(VLOOKUP($B272,cad_pro!$C$9:$E$508,2,FALSE)/SUMIF(cad_pro!$D$9:$D$508,"&gt;"&amp;0),"")</f>
        <v/>
      </c>
    </row>
    <row r="273" spans="2:10" ht="30" customHeight="1" x14ac:dyDescent="0.25">
      <c r="B273" s="30" t="str">
        <f>IF(pre_ge!B273="","",pre_ge!B273)</f>
        <v/>
      </c>
      <c r="C273" s="15" t="str">
        <f>IF($B273="","",IFERROR(VLOOKUP($B273,pre_ge!$B$7:$L$506,8,FALSE),""))</f>
        <v/>
      </c>
      <c r="D273" s="15" t="str">
        <f>IF($B273="","",IFERROR(VLOOKUP($B273,pre_ge!$B$7:$L$506,4,FALSE),""))</f>
        <v/>
      </c>
      <c r="E273" s="15" t="str">
        <f>IF($B273="","",IFERROR(VLOOKUP($B273,pre_ge!$B$7:$L$506,9,FALSE),""))</f>
        <v/>
      </c>
      <c r="F273" s="36" t="str">
        <f>IFERROR(ROUND((peq_ge!$F$10*J273)/E273,0),"")</f>
        <v/>
      </c>
      <c r="G273" s="67"/>
      <c r="H273" s="111" t="str">
        <f t="shared" si="9"/>
        <v/>
      </c>
      <c r="I273" s="2" t="str">
        <f t="shared" si="10"/>
        <v/>
      </c>
      <c r="J273" s="2" t="str">
        <f>IFERROR(VLOOKUP($B273,cad_pro!$C$9:$E$508,2,FALSE)/SUMIF(cad_pro!$D$9:$D$508,"&gt;"&amp;0),"")</f>
        <v/>
      </c>
    </row>
    <row r="274" spans="2:10" ht="30" customHeight="1" x14ac:dyDescent="0.25">
      <c r="B274" s="30" t="str">
        <f>IF(pre_ge!B274="","",pre_ge!B274)</f>
        <v/>
      </c>
      <c r="C274" s="15" t="str">
        <f>IF($B274="","",IFERROR(VLOOKUP($B274,pre_ge!$B$7:$L$506,8,FALSE),""))</f>
        <v/>
      </c>
      <c r="D274" s="15" t="str">
        <f>IF($B274="","",IFERROR(VLOOKUP($B274,pre_ge!$B$7:$L$506,4,FALSE),""))</f>
        <v/>
      </c>
      <c r="E274" s="15" t="str">
        <f>IF($B274="","",IFERROR(VLOOKUP($B274,pre_ge!$B$7:$L$506,9,FALSE),""))</f>
        <v/>
      </c>
      <c r="F274" s="36" t="str">
        <f>IFERROR(ROUND((peq_ge!$F$10*J274)/E274,0),"")</f>
        <v/>
      </c>
      <c r="G274" s="67"/>
      <c r="H274" s="111" t="str">
        <f t="shared" si="9"/>
        <v/>
      </c>
      <c r="I274" s="2" t="str">
        <f t="shared" si="10"/>
        <v/>
      </c>
      <c r="J274" s="2" t="str">
        <f>IFERROR(VLOOKUP($B274,cad_pro!$C$9:$E$508,2,FALSE)/SUMIF(cad_pro!$D$9:$D$508,"&gt;"&amp;0),"")</f>
        <v/>
      </c>
    </row>
    <row r="275" spans="2:10" ht="30" customHeight="1" x14ac:dyDescent="0.25">
      <c r="B275" s="30" t="str">
        <f>IF(pre_ge!B275="","",pre_ge!B275)</f>
        <v/>
      </c>
      <c r="C275" s="15" t="str">
        <f>IF($B275="","",IFERROR(VLOOKUP($B275,pre_ge!$B$7:$L$506,8,FALSE),""))</f>
        <v/>
      </c>
      <c r="D275" s="15" t="str">
        <f>IF($B275="","",IFERROR(VLOOKUP($B275,pre_ge!$B$7:$L$506,4,FALSE),""))</f>
        <v/>
      </c>
      <c r="E275" s="15" t="str">
        <f>IF($B275="","",IFERROR(VLOOKUP($B275,pre_ge!$B$7:$L$506,9,FALSE),""))</f>
        <v/>
      </c>
      <c r="F275" s="36" t="str">
        <f>IFERROR(ROUND((peq_ge!$F$10*J275)/E275,0),"")</f>
        <v/>
      </c>
      <c r="G275" s="67"/>
      <c r="H275" s="111" t="str">
        <f t="shared" si="9"/>
        <v/>
      </c>
      <c r="I275" s="2" t="str">
        <f t="shared" si="10"/>
        <v/>
      </c>
      <c r="J275" s="2" t="str">
        <f>IFERROR(VLOOKUP($B275,cad_pro!$C$9:$E$508,2,FALSE)/SUMIF(cad_pro!$D$9:$D$508,"&gt;"&amp;0),"")</f>
        <v/>
      </c>
    </row>
    <row r="276" spans="2:10" ht="30" customHeight="1" x14ac:dyDescent="0.25">
      <c r="B276" s="30" t="str">
        <f>IF(pre_ge!B276="","",pre_ge!B276)</f>
        <v/>
      </c>
      <c r="C276" s="15" t="str">
        <f>IF($B276="","",IFERROR(VLOOKUP($B276,pre_ge!$B$7:$L$506,8,FALSE),""))</f>
        <v/>
      </c>
      <c r="D276" s="15" t="str">
        <f>IF($B276="","",IFERROR(VLOOKUP($B276,pre_ge!$B$7:$L$506,4,FALSE),""))</f>
        <v/>
      </c>
      <c r="E276" s="15" t="str">
        <f>IF($B276="","",IFERROR(VLOOKUP($B276,pre_ge!$B$7:$L$506,9,FALSE),""))</f>
        <v/>
      </c>
      <c r="F276" s="36" t="str">
        <f>IFERROR(ROUND((peq_ge!$F$10*J276)/E276,0),"")</f>
        <v/>
      </c>
      <c r="G276" s="67"/>
      <c r="H276" s="111" t="str">
        <f t="shared" si="9"/>
        <v/>
      </c>
      <c r="I276" s="2" t="str">
        <f t="shared" si="10"/>
        <v/>
      </c>
      <c r="J276" s="2" t="str">
        <f>IFERROR(VLOOKUP($B276,cad_pro!$C$9:$E$508,2,FALSE)/SUMIF(cad_pro!$D$9:$D$508,"&gt;"&amp;0),"")</f>
        <v/>
      </c>
    </row>
    <row r="277" spans="2:10" ht="30" customHeight="1" x14ac:dyDescent="0.25">
      <c r="B277" s="30" t="str">
        <f>IF(pre_ge!B277="","",pre_ge!B277)</f>
        <v/>
      </c>
      <c r="C277" s="15" t="str">
        <f>IF($B277="","",IFERROR(VLOOKUP($B277,pre_ge!$B$7:$L$506,8,FALSE),""))</f>
        <v/>
      </c>
      <c r="D277" s="15" t="str">
        <f>IF($B277="","",IFERROR(VLOOKUP($B277,pre_ge!$B$7:$L$506,4,FALSE),""))</f>
        <v/>
      </c>
      <c r="E277" s="15" t="str">
        <f>IF($B277="","",IFERROR(VLOOKUP($B277,pre_ge!$B$7:$L$506,9,FALSE),""))</f>
        <v/>
      </c>
      <c r="F277" s="36" t="str">
        <f>IFERROR(ROUND((peq_ge!$F$10*J277)/E277,0),"")</f>
        <v/>
      </c>
      <c r="G277" s="67"/>
      <c r="H277" s="111" t="str">
        <f t="shared" si="9"/>
        <v/>
      </c>
      <c r="I277" s="2" t="str">
        <f t="shared" si="10"/>
        <v/>
      </c>
      <c r="J277" s="2" t="str">
        <f>IFERROR(VLOOKUP($B277,cad_pro!$C$9:$E$508,2,FALSE)/SUMIF(cad_pro!$D$9:$D$508,"&gt;"&amp;0),"")</f>
        <v/>
      </c>
    </row>
    <row r="278" spans="2:10" ht="30" customHeight="1" x14ac:dyDescent="0.25">
      <c r="B278" s="30" t="str">
        <f>IF(pre_ge!B278="","",pre_ge!B278)</f>
        <v/>
      </c>
      <c r="C278" s="15" t="str">
        <f>IF($B278="","",IFERROR(VLOOKUP($B278,pre_ge!$B$7:$L$506,8,FALSE),""))</f>
        <v/>
      </c>
      <c r="D278" s="15" t="str">
        <f>IF($B278="","",IFERROR(VLOOKUP($B278,pre_ge!$B$7:$L$506,4,FALSE),""))</f>
        <v/>
      </c>
      <c r="E278" s="15" t="str">
        <f>IF($B278="","",IFERROR(VLOOKUP($B278,pre_ge!$B$7:$L$506,9,FALSE),""))</f>
        <v/>
      </c>
      <c r="F278" s="36" t="str">
        <f>IFERROR(ROUND((peq_ge!$F$10*J278)/E278,0),"")</f>
        <v/>
      </c>
      <c r="G278" s="67"/>
      <c r="H278" s="111" t="str">
        <f t="shared" si="9"/>
        <v/>
      </c>
      <c r="I278" s="2" t="str">
        <f t="shared" si="10"/>
        <v/>
      </c>
      <c r="J278" s="2" t="str">
        <f>IFERROR(VLOOKUP($B278,cad_pro!$C$9:$E$508,2,FALSE)/SUMIF(cad_pro!$D$9:$D$508,"&gt;"&amp;0),"")</f>
        <v/>
      </c>
    </row>
    <row r="279" spans="2:10" ht="30" customHeight="1" x14ac:dyDescent="0.25">
      <c r="B279" s="30" t="str">
        <f>IF(pre_ge!B279="","",pre_ge!B279)</f>
        <v/>
      </c>
      <c r="C279" s="15" t="str">
        <f>IF($B279="","",IFERROR(VLOOKUP($B279,pre_ge!$B$7:$L$506,8,FALSE),""))</f>
        <v/>
      </c>
      <c r="D279" s="15" t="str">
        <f>IF($B279="","",IFERROR(VLOOKUP($B279,pre_ge!$B$7:$L$506,4,FALSE),""))</f>
        <v/>
      </c>
      <c r="E279" s="15" t="str">
        <f>IF($B279="","",IFERROR(VLOOKUP($B279,pre_ge!$B$7:$L$506,9,FALSE),""))</f>
        <v/>
      </c>
      <c r="F279" s="36" t="str">
        <f>IFERROR(ROUND((peq_ge!$F$10*J279)/E279,0),"")</f>
        <v/>
      </c>
      <c r="G279" s="67"/>
      <c r="H279" s="111" t="str">
        <f t="shared" si="9"/>
        <v/>
      </c>
      <c r="I279" s="2" t="str">
        <f t="shared" si="10"/>
        <v/>
      </c>
      <c r="J279" s="2" t="str">
        <f>IFERROR(VLOOKUP($B279,cad_pro!$C$9:$E$508,2,FALSE)/SUMIF(cad_pro!$D$9:$D$508,"&gt;"&amp;0),"")</f>
        <v/>
      </c>
    </row>
    <row r="280" spans="2:10" ht="30" customHeight="1" x14ac:dyDescent="0.25">
      <c r="B280" s="30" t="str">
        <f>IF(pre_ge!B280="","",pre_ge!B280)</f>
        <v/>
      </c>
      <c r="C280" s="15" t="str">
        <f>IF($B280="","",IFERROR(VLOOKUP($B280,pre_ge!$B$7:$L$506,8,FALSE),""))</f>
        <v/>
      </c>
      <c r="D280" s="15" t="str">
        <f>IF($B280="","",IFERROR(VLOOKUP($B280,pre_ge!$B$7:$L$506,4,FALSE),""))</f>
        <v/>
      </c>
      <c r="E280" s="15" t="str">
        <f>IF($B280="","",IFERROR(VLOOKUP($B280,pre_ge!$B$7:$L$506,9,FALSE),""))</f>
        <v/>
      </c>
      <c r="F280" s="36" t="str">
        <f>IFERROR(ROUND((peq_ge!$F$10*J280)/E280,0),"")</f>
        <v/>
      </c>
      <c r="G280" s="67"/>
      <c r="H280" s="111" t="str">
        <f t="shared" si="9"/>
        <v/>
      </c>
      <c r="I280" s="2" t="str">
        <f t="shared" si="10"/>
        <v/>
      </c>
      <c r="J280" s="2" t="str">
        <f>IFERROR(VLOOKUP($B280,cad_pro!$C$9:$E$508,2,FALSE)/SUMIF(cad_pro!$D$9:$D$508,"&gt;"&amp;0),"")</f>
        <v/>
      </c>
    </row>
    <row r="281" spans="2:10" ht="30" customHeight="1" x14ac:dyDescent="0.25">
      <c r="B281" s="30" t="str">
        <f>IF(pre_ge!B281="","",pre_ge!B281)</f>
        <v/>
      </c>
      <c r="C281" s="15" t="str">
        <f>IF($B281="","",IFERROR(VLOOKUP($B281,pre_ge!$B$7:$L$506,8,FALSE),""))</f>
        <v/>
      </c>
      <c r="D281" s="15" t="str">
        <f>IF($B281="","",IFERROR(VLOOKUP($B281,pre_ge!$B$7:$L$506,4,FALSE),""))</f>
        <v/>
      </c>
      <c r="E281" s="15" t="str">
        <f>IF($B281="","",IFERROR(VLOOKUP($B281,pre_ge!$B$7:$L$506,9,FALSE),""))</f>
        <v/>
      </c>
      <c r="F281" s="36" t="str">
        <f>IFERROR(ROUND((peq_ge!$F$10*J281)/E281,0),"")</f>
        <v/>
      </c>
      <c r="G281" s="67"/>
      <c r="H281" s="111" t="str">
        <f t="shared" si="9"/>
        <v/>
      </c>
      <c r="I281" s="2" t="str">
        <f t="shared" si="10"/>
        <v/>
      </c>
      <c r="J281" s="2" t="str">
        <f>IFERROR(VLOOKUP($B281,cad_pro!$C$9:$E$508,2,FALSE)/SUMIF(cad_pro!$D$9:$D$508,"&gt;"&amp;0),"")</f>
        <v/>
      </c>
    </row>
    <row r="282" spans="2:10" ht="30" customHeight="1" x14ac:dyDescent="0.25">
      <c r="B282" s="30" t="str">
        <f>IF(pre_ge!B282="","",pre_ge!B282)</f>
        <v/>
      </c>
      <c r="C282" s="15" t="str">
        <f>IF($B282="","",IFERROR(VLOOKUP($B282,pre_ge!$B$7:$L$506,8,FALSE),""))</f>
        <v/>
      </c>
      <c r="D282" s="15" t="str">
        <f>IF($B282="","",IFERROR(VLOOKUP($B282,pre_ge!$B$7:$L$506,4,FALSE),""))</f>
        <v/>
      </c>
      <c r="E282" s="15" t="str">
        <f>IF($B282="","",IFERROR(VLOOKUP($B282,pre_ge!$B$7:$L$506,9,FALSE),""))</f>
        <v/>
      </c>
      <c r="F282" s="36" t="str">
        <f>IFERROR(ROUND((peq_ge!$F$10*J282)/E282,0),"")</f>
        <v/>
      </c>
      <c r="G282" s="67"/>
      <c r="H282" s="111" t="str">
        <f t="shared" si="9"/>
        <v/>
      </c>
      <c r="I282" s="2" t="str">
        <f t="shared" si="10"/>
        <v/>
      </c>
      <c r="J282" s="2" t="str">
        <f>IFERROR(VLOOKUP($B282,cad_pro!$C$9:$E$508,2,FALSE)/SUMIF(cad_pro!$D$9:$D$508,"&gt;"&amp;0),"")</f>
        <v/>
      </c>
    </row>
    <row r="283" spans="2:10" ht="30" customHeight="1" x14ac:dyDescent="0.25">
      <c r="B283" s="30" t="str">
        <f>IF(pre_ge!B283="","",pre_ge!B283)</f>
        <v/>
      </c>
      <c r="C283" s="15" t="str">
        <f>IF($B283="","",IFERROR(VLOOKUP($B283,pre_ge!$B$7:$L$506,8,FALSE),""))</f>
        <v/>
      </c>
      <c r="D283" s="15" t="str">
        <f>IF($B283="","",IFERROR(VLOOKUP($B283,pre_ge!$B$7:$L$506,4,FALSE),""))</f>
        <v/>
      </c>
      <c r="E283" s="15" t="str">
        <f>IF($B283="","",IFERROR(VLOOKUP($B283,pre_ge!$B$7:$L$506,9,FALSE),""))</f>
        <v/>
      </c>
      <c r="F283" s="36" t="str">
        <f>IFERROR(ROUND((peq_ge!$F$10*J283)/E283,0),"")</f>
        <v/>
      </c>
      <c r="G283" s="67"/>
      <c r="H283" s="111" t="str">
        <f t="shared" si="9"/>
        <v/>
      </c>
      <c r="I283" s="2" t="str">
        <f t="shared" si="10"/>
        <v/>
      </c>
      <c r="J283" s="2" t="str">
        <f>IFERROR(VLOOKUP($B283,cad_pro!$C$9:$E$508,2,FALSE)/SUMIF(cad_pro!$D$9:$D$508,"&gt;"&amp;0),"")</f>
        <v/>
      </c>
    </row>
    <row r="284" spans="2:10" ht="30" customHeight="1" x14ac:dyDescent="0.25">
      <c r="B284" s="30" t="str">
        <f>IF(pre_ge!B284="","",pre_ge!B284)</f>
        <v/>
      </c>
      <c r="C284" s="15" t="str">
        <f>IF($B284="","",IFERROR(VLOOKUP($B284,pre_ge!$B$7:$L$506,8,FALSE),""))</f>
        <v/>
      </c>
      <c r="D284" s="15" t="str">
        <f>IF($B284="","",IFERROR(VLOOKUP($B284,pre_ge!$B$7:$L$506,4,FALSE),""))</f>
        <v/>
      </c>
      <c r="E284" s="15" t="str">
        <f>IF($B284="","",IFERROR(VLOOKUP($B284,pre_ge!$B$7:$L$506,9,FALSE),""))</f>
        <v/>
      </c>
      <c r="F284" s="36" t="str">
        <f>IFERROR(ROUND((peq_ge!$F$10*J284)/E284,0),"")</f>
        <v/>
      </c>
      <c r="G284" s="67"/>
      <c r="H284" s="111" t="str">
        <f t="shared" si="9"/>
        <v/>
      </c>
      <c r="I284" s="2" t="str">
        <f t="shared" si="10"/>
        <v/>
      </c>
      <c r="J284" s="2" t="str">
        <f>IFERROR(VLOOKUP($B284,cad_pro!$C$9:$E$508,2,FALSE)/SUMIF(cad_pro!$D$9:$D$508,"&gt;"&amp;0),"")</f>
        <v/>
      </c>
    </row>
    <row r="285" spans="2:10" ht="30" customHeight="1" x14ac:dyDescent="0.25">
      <c r="B285" s="30" t="str">
        <f>IF(pre_ge!B285="","",pre_ge!B285)</f>
        <v/>
      </c>
      <c r="C285" s="15" t="str">
        <f>IF($B285="","",IFERROR(VLOOKUP($B285,pre_ge!$B$7:$L$506,8,FALSE),""))</f>
        <v/>
      </c>
      <c r="D285" s="15" t="str">
        <f>IF($B285="","",IFERROR(VLOOKUP($B285,pre_ge!$B$7:$L$506,4,FALSE),""))</f>
        <v/>
      </c>
      <c r="E285" s="15" t="str">
        <f>IF($B285="","",IFERROR(VLOOKUP($B285,pre_ge!$B$7:$L$506,9,FALSE),""))</f>
        <v/>
      </c>
      <c r="F285" s="36" t="str">
        <f>IFERROR(ROUND((peq_ge!$F$10*J285)/E285,0),"")</f>
        <v/>
      </c>
      <c r="G285" s="67"/>
      <c r="H285" s="111" t="str">
        <f t="shared" si="9"/>
        <v/>
      </c>
      <c r="I285" s="2" t="str">
        <f t="shared" si="10"/>
        <v/>
      </c>
      <c r="J285" s="2" t="str">
        <f>IFERROR(VLOOKUP($B285,cad_pro!$C$9:$E$508,2,FALSE)/SUMIF(cad_pro!$D$9:$D$508,"&gt;"&amp;0),"")</f>
        <v/>
      </c>
    </row>
    <row r="286" spans="2:10" ht="30" customHeight="1" x14ac:dyDescent="0.25">
      <c r="B286" s="30" t="str">
        <f>IF(pre_ge!B286="","",pre_ge!B286)</f>
        <v/>
      </c>
      <c r="C286" s="15" t="str">
        <f>IF($B286="","",IFERROR(VLOOKUP($B286,pre_ge!$B$7:$L$506,8,FALSE),""))</f>
        <v/>
      </c>
      <c r="D286" s="15" t="str">
        <f>IF($B286="","",IFERROR(VLOOKUP($B286,pre_ge!$B$7:$L$506,4,FALSE),""))</f>
        <v/>
      </c>
      <c r="E286" s="15" t="str">
        <f>IF($B286="","",IFERROR(VLOOKUP($B286,pre_ge!$B$7:$L$506,9,FALSE),""))</f>
        <v/>
      </c>
      <c r="F286" s="36" t="str">
        <f>IFERROR(ROUND((peq_ge!$F$10*J286)/E286,0),"")</f>
        <v/>
      </c>
      <c r="G286" s="67"/>
      <c r="H286" s="111" t="str">
        <f t="shared" si="9"/>
        <v/>
      </c>
      <c r="I286" s="2" t="str">
        <f t="shared" si="10"/>
        <v/>
      </c>
      <c r="J286" s="2" t="str">
        <f>IFERROR(VLOOKUP($B286,cad_pro!$C$9:$E$508,2,FALSE)/SUMIF(cad_pro!$D$9:$D$508,"&gt;"&amp;0),"")</f>
        <v/>
      </c>
    </row>
    <row r="287" spans="2:10" ht="30" customHeight="1" x14ac:dyDescent="0.25">
      <c r="B287" s="30" t="str">
        <f>IF(pre_ge!B287="","",pre_ge!B287)</f>
        <v/>
      </c>
      <c r="C287" s="15" t="str">
        <f>IF($B287="","",IFERROR(VLOOKUP($B287,pre_ge!$B$7:$L$506,8,FALSE),""))</f>
        <v/>
      </c>
      <c r="D287" s="15" t="str">
        <f>IF($B287="","",IFERROR(VLOOKUP($B287,pre_ge!$B$7:$L$506,4,FALSE),""))</f>
        <v/>
      </c>
      <c r="E287" s="15" t="str">
        <f>IF($B287="","",IFERROR(VLOOKUP($B287,pre_ge!$B$7:$L$506,9,FALSE),""))</f>
        <v/>
      </c>
      <c r="F287" s="36" t="str">
        <f>IFERROR(ROUND((peq_ge!$F$10*J287)/E287,0),"")</f>
        <v/>
      </c>
      <c r="G287" s="67"/>
      <c r="H287" s="111" t="str">
        <f t="shared" si="9"/>
        <v/>
      </c>
      <c r="I287" s="2" t="str">
        <f t="shared" si="10"/>
        <v/>
      </c>
      <c r="J287" s="2" t="str">
        <f>IFERROR(VLOOKUP($B287,cad_pro!$C$9:$E$508,2,FALSE)/SUMIF(cad_pro!$D$9:$D$508,"&gt;"&amp;0),"")</f>
        <v/>
      </c>
    </row>
    <row r="288" spans="2:10" ht="30" customHeight="1" x14ac:dyDescent="0.25">
      <c r="B288" s="30" t="str">
        <f>IF(pre_ge!B288="","",pre_ge!B288)</f>
        <v/>
      </c>
      <c r="C288" s="15" t="str">
        <f>IF($B288="","",IFERROR(VLOOKUP($B288,pre_ge!$B$7:$L$506,8,FALSE),""))</f>
        <v/>
      </c>
      <c r="D288" s="15" t="str">
        <f>IF($B288="","",IFERROR(VLOOKUP($B288,pre_ge!$B$7:$L$506,4,FALSE),""))</f>
        <v/>
      </c>
      <c r="E288" s="15" t="str">
        <f>IF($B288="","",IFERROR(VLOOKUP($B288,pre_ge!$B$7:$L$506,9,FALSE),""))</f>
        <v/>
      </c>
      <c r="F288" s="36" t="str">
        <f>IFERROR(ROUND((peq_ge!$F$10*J288)/E288,0),"")</f>
        <v/>
      </c>
      <c r="G288" s="67"/>
      <c r="H288" s="111" t="str">
        <f t="shared" si="9"/>
        <v/>
      </c>
      <c r="I288" s="2" t="str">
        <f t="shared" si="10"/>
        <v/>
      </c>
      <c r="J288" s="2" t="str">
        <f>IFERROR(VLOOKUP($B288,cad_pro!$C$9:$E$508,2,FALSE)/SUMIF(cad_pro!$D$9:$D$508,"&gt;"&amp;0),"")</f>
        <v/>
      </c>
    </row>
    <row r="289" spans="2:10" ht="30" customHeight="1" x14ac:dyDescent="0.25">
      <c r="B289" s="30" t="str">
        <f>IF(pre_ge!B289="","",pre_ge!B289)</f>
        <v/>
      </c>
      <c r="C289" s="15" t="str">
        <f>IF($B289="","",IFERROR(VLOOKUP($B289,pre_ge!$B$7:$L$506,8,FALSE),""))</f>
        <v/>
      </c>
      <c r="D289" s="15" t="str">
        <f>IF($B289="","",IFERROR(VLOOKUP($B289,pre_ge!$B$7:$L$506,4,FALSE),""))</f>
        <v/>
      </c>
      <c r="E289" s="15" t="str">
        <f>IF($B289="","",IFERROR(VLOOKUP($B289,pre_ge!$B$7:$L$506,9,FALSE),""))</f>
        <v/>
      </c>
      <c r="F289" s="36" t="str">
        <f>IFERROR(ROUND((peq_ge!$F$10*J289)/E289,0),"")</f>
        <v/>
      </c>
      <c r="G289" s="67"/>
      <c r="H289" s="111" t="str">
        <f t="shared" si="9"/>
        <v/>
      </c>
      <c r="I289" s="2" t="str">
        <f t="shared" si="10"/>
        <v/>
      </c>
      <c r="J289" s="2" t="str">
        <f>IFERROR(VLOOKUP($B289,cad_pro!$C$9:$E$508,2,FALSE)/SUMIF(cad_pro!$D$9:$D$508,"&gt;"&amp;0),"")</f>
        <v/>
      </c>
    </row>
    <row r="290" spans="2:10" ht="30" customHeight="1" x14ac:dyDescent="0.25">
      <c r="B290" s="30" t="str">
        <f>IF(pre_ge!B290="","",pre_ge!B290)</f>
        <v/>
      </c>
      <c r="C290" s="15" t="str">
        <f>IF($B290="","",IFERROR(VLOOKUP($B290,pre_ge!$B$7:$L$506,8,FALSE),""))</f>
        <v/>
      </c>
      <c r="D290" s="15" t="str">
        <f>IF($B290="","",IFERROR(VLOOKUP($B290,pre_ge!$B$7:$L$506,4,FALSE),""))</f>
        <v/>
      </c>
      <c r="E290" s="15" t="str">
        <f>IF($B290="","",IFERROR(VLOOKUP($B290,pre_ge!$B$7:$L$506,9,FALSE),""))</f>
        <v/>
      </c>
      <c r="F290" s="36" t="str">
        <f>IFERROR(ROUND((peq_ge!$F$10*J290)/E290,0),"")</f>
        <v/>
      </c>
      <c r="G290" s="67"/>
      <c r="H290" s="111" t="str">
        <f t="shared" si="9"/>
        <v/>
      </c>
      <c r="I290" s="2" t="str">
        <f t="shared" si="10"/>
        <v/>
      </c>
      <c r="J290" s="2" t="str">
        <f>IFERROR(VLOOKUP($B290,cad_pro!$C$9:$E$508,2,FALSE)/SUMIF(cad_pro!$D$9:$D$508,"&gt;"&amp;0),"")</f>
        <v/>
      </c>
    </row>
    <row r="291" spans="2:10" ht="30" customHeight="1" x14ac:dyDescent="0.25">
      <c r="B291" s="30" t="str">
        <f>IF(pre_ge!B291="","",pre_ge!B291)</f>
        <v/>
      </c>
      <c r="C291" s="15" t="str">
        <f>IF($B291="","",IFERROR(VLOOKUP($B291,pre_ge!$B$7:$L$506,8,FALSE),""))</f>
        <v/>
      </c>
      <c r="D291" s="15" t="str">
        <f>IF($B291="","",IFERROR(VLOOKUP($B291,pre_ge!$B$7:$L$506,4,FALSE),""))</f>
        <v/>
      </c>
      <c r="E291" s="15" t="str">
        <f>IF($B291="","",IFERROR(VLOOKUP($B291,pre_ge!$B$7:$L$506,9,FALSE),""))</f>
        <v/>
      </c>
      <c r="F291" s="36" t="str">
        <f>IFERROR(ROUND((peq_ge!$F$10*J291)/E291,0),"")</f>
        <v/>
      </c>
      <c r="G291" s="67"/>
      <c r="H291" s="111" t="str">
        <f t="shared" si="9"/>
        <v/>
      </c>
      <c r="I291" s="2" t="str">
        <f t="shared" si="10"/>
        <v/>
      </c>
      <c r="J291" s="2" t="str">
        <f>IFERROR(VLOOKUP($B291,cad_pro!$C$9:$E$508,2,FALSE)/SUMIF(cad_pro!$D$9:$D$508,"&gt;"&amp;0),"")</f>
        <v/>
      </c>
    </row>
    <row r="292" spans="2:10" ht="30" customHeight="1" x14ac:dyDescent="0.25">
      <c r="B292" s="30" t="str">
        <f>IF(pre_ge!B292="","",pre_ge!B292)</f>
        <v/>
      </c>
      <c r="C292" s="15" t="str">
        <f>IF($B292="","",IFERROR(VLOOKUP($B292,pre_ge!$B$7:$L$506,8,FALSE),""))</f>
        <v/>
      </c>
      <c r="D292" s="15" t="str">
        <f>IF($B292="","",IFERROR(VLOOKUP($B292,pre_ge!$B$7:$L$506,4,FALSE),""))</f>
        <v/>
      </c>
      <c r="E292" s="15" t="str">
        <f>IF($B292="","",IFERROR(VLOOKUP($B292,pre_ge!$B$7:$L$506,9,FALSE),""))</f>
        <v/>
      </c>
      <c r="F292" s="36" t="str">
        <f>IFERROR(ROUND((peq_ge!$F$10*J292)/E292,0),"")</f>
        <v/>
      </c>
      <c r="G292" s="67"/>
      <c r="H292" s="111" t="str">
        <f t="shared" si="9"/>
        <v/>
      </c>
      <c r="I292" s="2" t="str">
        <f t="shared" si="10"/>
        <v/>
      </c>
      <c r="J292" s="2" t="str">
        <f>IFERROR(VLOOKUP($B292,cad_pro!$C$9:$E$508,2,FALSE)/SUMIF(cad_pro!$D$9:$D$508,"&gt;"&amp;0),"")</f>
        <v/>
      </c>
    </row>
    <row r="293" spans="2:10" ht="30" customHeight="1" x14ac:dyDescent="0.25">
      <c r="B293" s="30" t="str">
        <f>IF(pre_ge!B293="","",pre_ge!B293)</f>
        <v/>
      </c>
      <c r="C293" s="15" t="str">
        <f>IF($B293="","",IFERROR(VLOOKUP($B293,pre_ge!$B$7:$L$506,8,FALSE),""))</f>
        <v/>
      </c>
      <c r="D293" s="15" t="str">
        <f>IF($B293="","",IFERROR(VLOOKUP($B293,pre_ge!$B$7:$L$506,4,FALSE),""))</f>
        <v/>
      </c>
      <c r="E293" s="15" t="str">
        <f>IF($B293="","",IFERROR(VLOOKUP($B293,pre_ge!$B$7:$L$506,9,FALSE),""))</f>
        <v/>
      </c>
      <c r="F293" s="36" t="str">
        <f>IFERROR(ROUND((peq_ge!$F$10*J293)/E293,0),"")</f>
        <v/>
      </c>
      <c r="G293" s="67"/>
      <c r="H293" s="111" t="str">
        <f t="shared" si="9"/>
        <v/>
      </c>
      <c r="I293" s="2" t="str">
        <f t="shared" si="10"/>
        <v/>
      </c>
      <c r="J293" s="2" t="str">
        <f>IFERROR(VLOOKUP($B293,cad_pro!$C$9:$E$508,2,FALSE)/SUMIF(cad_pro!$D$9:$D$508,"&gt;"&amp;0),"")</f>
        <v/>
      </c>
    </row>
    <row r="294" spans="2:10" ht="30" customHeight="1" x14ac:dyDescent="0.25">
      <c r="B294" s="30" t="str">
        <f>IF(pre_ge!B294="","",pre_ge!B294)</f>
        <v/>
      </c>
      <c r="C294" s="15" t="str">
        <f>IF($B294="","",IFERROR(VLOOKUP($B294,pre_ge!$B$7:$L$506,8,FALSE),""))</f>
        <v/>
      </c>
      <c r="D294" s="15" t="str">
        <f>IF($B294="","",IFERROR(VLOOKUP($B294,pre_ge!$B$7:$L$506,4,FALSE),""))</f>
        <v/>
      </c>
      <c r="E294" s="15" t="str">
        <f>IF($B294="","",IFERROR(VLOOKUP($B294,pre_ge!$B$7:$L$506,9,FALSE),""))</f>
        <v/>
      </c>
      <c r="F294" s="36" t="str">
        <f>IFERROR(ROUND((peq_ge!$F$10*J294)/E294,0),"")</f>
        <v/>
      </c>
      <c r="G294" s="67"/>
      <c r="H294" s="111" t="str">
        <f t="shared" si="9"/>
        <v/>
      </c>
      <c r="I294" s="2" t="str">
        <f t="shared" si="10"/>
        <v/>
      </c>
      <c r="J294" s="2" t="str">
        <f>IFERROR(VLOOKUP($B294,cad_pro!$C$9:$E$508,2,FALSE)/SUMIF(cad_pro!$D$9:$D$508,"&gt;"&amp;0),"")</f>
        <v/>
      </c>
    </row>
    <row r="295" spans="2:10" ht="30" customHeight="1" x14ac:dyDescent="0.25">
      <c r="B295" s="30" t="str">
        <f>IF(pre_ge!B295="","",pre_ge!B295)</f>
        <v/>
      </c>
      <c r="C295" s="15" t="str">
        <f>IF($B295="","",IFERROR(VLOOKUP($B295,pre_ge!$B$7:$L$506,8,FALSE),""))</f>
        <v/>
      </c>
      <c r="D295" s="15" t="str">
        <f>IF($B295="","",IFERROR(VLOOKUP($B295,pre_ge!$B$7:$L$506,4,FALSE),""))</f>
        <v/>
      </c>
      <c r="E295" s="15" t="str">
        <f>IF($B295="","",IFERROR(VLOOKUP($B295,pre_ge!$B$7:$L$506,9,FALSE),""))</f>
        <v/>
      </c>
      <c r="F295" s="36" t="str">
        <f>IFERROR(ROUND((peq_ge!$F$10*J295)/E295,0),"")</f>
        <v/>
      </c>
      <c r="G295" s="67"/>
      <c r="H295" s="111" t="str">
        <f t="shared" si="9"/>
        <v/>
      </c>
      <c r="I295" s="2" t="str">
        <f t="shared" si="10"/>
        <v/>
      </c>
      <c r="J295" s="2" t="str">
        <f>IFERROR(VLOOKUP($B295,cad_pro!$C$9:$E$508,2,FALSE)/SUMIF(cad_pro!$D$9:$D$508,"&gt;"&amp;0),"")</f>
        <v/>
      </c>
    </row>
    <row r="296" spans="2:10" ht="30" customHeight="1" x14ac:dyDescent="0.25">
      <c r="B296" s="30" t="str">
        <f>IF(pre_ge!B296="","",pre_ge!B296)</f>
        <v/>
      </c>
      <c r="C296" s="15" t="str">
        <f>IF($B296="","",IFERROR(VLOOKUP($B296,pre_ge!$B$7:$L$506,8,FALSE),""))</f>
        <v/>
      </c>
      <c r="D296" s="15" t="str">
        <f>IF($B296="","",IFERROR(VLOOKUP($B296,pre_ge!$B$7:$L$506,4,FALSE),""))</f>
        <v/>
      </c>
      <c r="E296" s="15" t="str">
        <f>IF($B296="","",IFERROR(VLOOKUP($B296,pre_ge!$B$7:$L$506,9,FALSE),""))</f>
        <v/>
      </c>
      <c r="F296" s="36" t="str">
        <f>IFERROR(ROUND((peq_ge!$F$10*J296)/E296,0),"")</f>
        <v/>
      </c>
      <c r="G296" s="67"/>
      <c r="H296" s="111" t="str">
        <f t="shared" si="9"/>
        <v/>
      </c>
      <c r="I296" s="2" t="str">
        <f t="shared" si="10"/>
        <v/>
      </c>
      <c r="J296" s="2" t="str">
        <f>IFERROR(VLOOKUP($B296,cad_pro!$C$9:$E$508,2,FALSE)/SUMIF(cad_pro!$D$9:$D$508,"&gt;"&amp;0),"")</f>
        <v/>
      </c>
    </row>
    <row r="297" spans="2:10" ht="30" customHeight="1" x14ac:dyDescent="0.25">
      <c r="B297" s="30" t="str">
        <f>IF(pre_ge!B297="","",pre_ge!B297)</f>
        <v/>
      </c>
      <c r="C297" s="15" t="str">
        <f>IF($B297="","",IFERROR(VLOOKUP($B297,pre_ge!$B$7:$L$506,8,FALSE),""))</f>
        <v/>
      </c>
      <c r="D297" s="15" t="str">
        <f>IF($B297="","",IFERROR(VLOOKUP($B297,pre_ge!$B$7:$L$506,4,FALSE),""))</f>
        <v/>
      </c>
      <c r="E297" s="15" t="str">
        <f>IF($B297="","",IFERROR(VLOOKUP($B297,pre_ge!$B$7:$L$506,9,FALSE),""))</f>
        <v/>
      </c>
      <c r="F297" s="36" t="str">
        <f>IFERROR(ROUND((peq_ge!$F$10*J297)/E297,0),"")</f>
        <v/>
      </c>
      <c r="G297" s="67"/>
      <c r="H297" s="111" t="str">
        <f t="shared" si="9"/>
        <v/>
      </c>
      <c r="I297" s="2" t="str">
        <f t="shared" si="10"/>
        <v/>
      </c>
      <c r="J297" s="2" t="str">
        <f>IFERROR(VLOOKUP($B297,cad_pro!$C$9:$E$508,2,FALSE)/SUMIF(cad_pro!$D$9:$D$508,"&gt;"&amp;0),"")</f>
        <v/>
      </c>
    </row>
    <row r="298" spans="2:10" ht="30" customHeight="1" x14ac:dyDescent="0.25">
      <c r="B298" s="30" t="str">
        <f>IF(pre_ge!B298="","",pre_ge!B298)</f>
        <v/>
      </c>
      <c r="C298" s="15" t="str">
        <f>IF($B298="","",IFERROR(VLOOKUP($B298,pre_ge!$B$7:$L$506,8,FALSE),""))</f>
        <v/>
      </c>
      <c r="D298" s="15" t="str">
        <f>IF($B298="","",IFERROR(VLOOKUP($B298,pre_ge!$B$7:$L$506,4,FALSE),""))</f>
        <v/>
      </c>
      <c r="E298" s="15" t="str">
        <f>IF($B298="","",IFERROR(VLOOKUP($B298,pre_ge!$B$7:$L$506,9,FALSE),""))</f>
        <v/>
      </c>
      <c r="F298" s="36" t="str">
        <f>IFERROR(ROUND((peq_ge!$F$10*J298)/E298,0),"")</f>
        <v/>
      </c>
      <c r="G298" s="67"/>
      <c r="H298" s="111" t="str">
        <f t="shared" si="9"/>
        <v/>
      </c>
      <c r="I298" s="2" t="str">
        <f t="shared" si="10"/>
        <v/>
      </c>
      <c r="J298" s="2" t="str">
        <f>IFERROR(VLOOKUP($B298,cad_pro!$C$9:$E$508,2,FALSE)/SUMIF(cad_pro!$D$9:$D$508,"&gt;"&amp;0),"")</f>
        <v/>
      </c>
    </row>
    <row r="299" spans="2:10" ht="30" customHeight="1" x14ac:dyDescent="0.25">
      <c r="B299" s="30" t="str">
        <f>IF(pre_ge!B299="","",pre_ge!B299)</f>
        <v/>
      </c>
      <c r="C299" s="15" t="str">
        <f>IF($B299="","",IFERROR(VLOOKUP($B299,pre_ge!$B$7:$L$506,8,FALSE),""))</f>
        <v/>
      </c>
      <c r="D299" s="15" t="str">
        <f>IF($B299="","",IFERROR(VLOOKUP($B299,pre_ge!$B$7:$L$506,4,FALSE),""))</f>
        <v/>
      </c>
      <c r="E299" s="15" t="str">
        <f>IF($B299="","",IFERROR(VLOOKUP($B299,pre_ge!$B$7:$L$506,9,FALSE),""))</f>
        <v/>
      </c>
      <c r="F299" s="36" t="str">
        <f>IFERROR(ROUND((peq_ge!$F$10*J299)/E299,0),"")</f>
        <v/>
      </c>
      <c r="G299" s="67"/>
      <c r="H299" s="111" t="str">
        <f t="shared" si="9"/>
        <v/>
      </c>
      <c r="I299" s="2" t="str">
        <f t="shared" si="10"/>
        <v/>
      </c>
      <c r="J299" s="2" t="str">
        <f>IFERROR(VLOOKUP($B299,cad_pro!$C$9:$E$508,2,FALSE)/SUMIF(cad_pro!$D$9:$D$508,"&gt;"&amp;0),"")</f>
        <v/>
      </c>
    </row>
    <row r="300" spans="2:10" ht="30" customHeight="1" x14ac:dyDescent="0.25">
      <c r="B300" s="30" t="str">
        <f>IF(pre_ge!B300="","",pre_ge!B300)</f>
        <v/>
      </c>
      <c r="C300" s="15" t="str">
        <f>IF($B300="","",IFERROR(VLOOKUP($B300,pre_ge!$B$7:$L$506,8,FALSE),""))</f>
        <v/>
      </c>
      <c r="D300" s="15" t="str">
        <f>IF($B300="","",IFERROR(VLOOKUP($B300,pre_ge!$B$7:$L$506,4,FALSE),""))</f>
        <v/>
      </c>
      <c r="E300" s="15" t="str">
        <f>IF($B300="","",IFERROR(VLOOKUP($B300,pre_ge!$B$7:$L$506,9,FALSE),""))</f>
        <v/>
      </c>
      <c r="F300" s="36" t="str">
        <f>IFERROR(ROUND((peq_ge!$F$10*J300)/E300,0),"")</f>
        <v/>
      </c>
      <c r="G300" s="67"/>
      <c r="H300" s="111" t="str">
        <f t="shared" si="9"/>
        <v/>
      </c>
      <c r="I300" s="2" t="str">
        <f t="shared" si="10"/>
        <v/>
      </c>
      <c r="J300" s="2" t="str">
        <f>IFERROR(VLOOKUP($B300,cad_pro!$C$9:$E$508,2,FALSE)/SUMIF(cad_pro!$D$9:$D$508,"&gt;"&amp;0),"")</f>
        <v/>
      </c>
    </row>
    <row r="301" spans="2:10" ht="30" customHeight="1" x14ac:dyDescent="0.25">
      <c r="B301" s="30" t="str">
        <f>IF(pre_ge!B301="","",pre_ge!B301)</f>
        <v/>
      </c>
      <c r="C301" s="15" t="str">
        <f>IF($B301="","",IFERROR(VLOOKUP($B301,pre_ge!$B$7:$L$506,8,FALSE),""))</f>
        <v/>
      </c>
      <c r="D301" s="15" t="str">
        <f>IF($B301="","",IFERROR(VLOOKUP($B301,pre_ge!$B$7:$L$506,4,FALSE),""))</f>
        <v/>
      </c>
      <c r="E301" s="15" t="str">
        <f>IF($B301="","",IFERROR(VLOOKUP($B301,pre_ge!$B$7:$L$506,9,FALSE),""))</f>
        <v/>
      </c>
      <c r="F301" s="36" t="str">
        <f>IFERROR(ROUND((peq_ge!$F$10*J301)/E301,0),"")</f>
        <v/>
      </c>
      <c r="G301" s="67"/>
      <c r="H301" s="111" t="str">
        <f t="shared" si="9"/>
        <v/>
      </c>
      <c r="I301" s="2" t="str">
        <f t="shared" si="10"/>
        <v/>
      </c>
      <c r="J301" s="2" t="str">
        <f>IFERROR(VLOOKUP($B301,cad_pro!$C$9:$E$508,2,FALSE)/SUMIF(cad_pro!$D$9:$D$508,"&gt;"&amp;0),"")</f>
        <v/>
      </c>
    </row>
    <row r="302" spans="2:10" ht="30" customHeight="1" x14ac:dyDescent="0.25">
      <c r="B302" s="30" t="str">
        <f>IF(pre_ge!B302="","",pre_ge!B302)</f>
        <v/>
      </c>
      <c r="C302" s="15" t="str">
        <f>IF($B302="","",IFERROR(VLOOKUP($B302,pre_ge!$B$7:$L$506,8,FALSE),""))</f>
        <v/>
      </c>
      <c r="D302" s="15" t="str">
        <f>IF($B302="","",IFERROR(VLOOKUP($B302,pre_ge!$B$7:$L$506,4,FALSE),""))</f>
        <v/>
      </c>
      <c r="E302" s="15" t="str">
        <f>IF($B302="","",IFERROR(VLOOKUP($B302,pre_ge!$B$7:$L$506,9,FALSE),""))</f>
        <v/>
      </c>
      <c r="F302" s="36" t="str">
        <f>IFERROR(ROUND((peq_ge!$F$10*J302)/E302,0),"")</f>
        <v/>
      </c>
      <c r="G302" s="67"/>
      <c r="H302" s="111" t="str">
        <f t="shared" si="9"/>
        <v/>
      </c>
      <c r="I302" s="2" t="str">
        <f t="shared" si="10"/>
        <v/>
      </c>
      <c r="J302" s="2" t="str">
        <f>IFERROR(VLOOKUP($B302,cad_pro!$C$9:$E$508,2,FALSE)/SUMIF(cad_pro!$D$9:$D$508,"&gt;"&amp;0),"")</f>
        <v/>
      </c>
    </row>
    <row r="303" spans="2:10" ht="30" customHeight="1" x14ac:dyDescent="0.25">
      <c r="B303" s="30" t="str">
        <f>IF(pre_ge!B303="","",pre_ge!B303)</f>
        <v/>
      </c>
      <c r="C303" s="15" t="str">
        <f>IF($B303="","",IFERROR(VLOOKUP($B303,pre_ge!$B$7:$L$506,8,FALSE),""))</f>
        <v/>
      </c>
      <c r="D303" s="15" t="str">
        <f>IF($B303="","",IFERROR(VLOOKUP($B303,pre_ge!$B$7:$L$506,4,FALSE),""))</f>
        <v/>
      </c>
      <c r="E303" s="15" t="str">
        <f>IF($B303="","",IFERROR(VLOOKUP($B303,pre_ge!$B$7:$L$506,9,FALSE),""))</f>
        <v/>
      </c>
      <c r="F303" s="36" t="str">
        <f>IFERROR(ROUND((peq_ge!$F$10*J303)/E303,0),"")</f>
        <v/>
      </c>
      <c r="G303" s="67"/>
      <c r="H303" s="111" t="str">
        <f t="shared" si="9"/>
        <v/>
      </c>
      <c r="I303" s="2" t="str">
        <f t="shared" si="10"/>
        <v/>
      </c>
      <c r="J303" s="2" t="str">
        <f>IFERROR(VLOOKUP($B303,cad_pro!$C$9:$E$508,2,FALSE)/SUMIF(cad_pro!$D$9:$D$508,"&gt;"&amp;0),"")</f>
        <v/>
      </c>
    </row>
    <row r="304" spans="2:10" ht="30" customHeight="1" x14ac:dyDescent="0.25">
      <c r="B304" s="30" t="str">
        <f>IF(pre_ge!B304="","",pre_ge!B304)</f>
        <v/>
      </c>
      <c r="C304" s="15" t="str">
        <f>IF($B304="","",IFERROR(VLOOKUP($B304,pre_ge!$B$7:$L$506,8,FALSE),""))</f>
        <v/>
      </c>
      <c r="D304" s="15" t="str">
        <f>IF($B304="","",IFERROR(VLOOKUP($B304,pre_ge!$B$7:$L$506,4,FALSE),""))</f>
        <v/>
      </c>
      <c r="E304" s="15" t="str">
        <f>IF($B304="","",IFERROR(VLOOKUP($B304,pre_ge!$B$7:$L$506,9,FALSE),""))</f>
        <v/>
      </c>
      <c r="F304" s="36" t="str">
        <f>IFERROR(ROUND((peq_ge!$F$10*J304)/E304,0),"")</f>
        <v/>
      </c>
      <c r="G304" s="67"/>
      <c r="H304" s="111" t="str">
        <f t="shared" si="9"/>
        <v/>
      </c>
      <c r="I304" s="2" t="str">
        <f t="shared" si="10"/>
        <v/>
      </c>
      <c r="J304" s="2" t="str">
        <f>IFERROR(VLOOKUP($B304,cad_pro!$C$9:$E$508,2,FALSE)/SUMIF(cad_pro!$D$9:$D$508,"&gt;"&amp;0),"")</f>
        <v/>
      </c>
    </row>
    <row r="305" spans="2:10" ht="30" customHeight="1" x14ac:dyDescent="0.25">
      <c r="B305" s="30" t="str">
        <f>IF(pre_ge!B305="","",pre_ge!B305)</f>
        <v/>
      </c>
      <c r="C305" s="15" t="str">
        <f>IF($B305="","",IFERROR(VLOOKUP($B305,pre_ge!$B$7:$L$506,8,FALSE),""))</f>
        <v/>
      </c>
      <c r="D305" s="15" t="str">
        <f>IF($B305="","",IFERROR(VLOOKUP($B305,pre_ge!$B$7:$L$506,4,FALSE),""))</f>
        <v/>
      </c>
      <c r="E305" s="15" t="str">
        <f>IF($B305="","",IFERROR(VLOOKUP($B305,pre_ge!$B$7:$L$506,9,FALSE),""))</f>
        <v/>
      </c>
      <c r="F305" s="36" t="str">
        <f>IFERROR(ROUND((peq_ge!$F$10*J305)/E305,0),"")</f>
        <v/>
      </c>
      <c r="G305" s="67"/>
      <c r="H305" s="111" t="str">
        <f t="shared" si="9"/>
        <v/>
      </c>
      <c r="I305" s="2" t="str">
        <f t="shared" si="10"/>
        <v/>
      </c>
      <c r="J305" s="2" t="str">
        <f>IFERROR(VLOOKUP($B305,cad_pro!$C$9:$E$508,2,FALSE)/SUMIF(cad_pro!$D$9:$D$508,"&gt;"&amp;0),"")</f>
        <v/>
      </c>
    </row>
    <row r="306" spans="2:10" ht="30" customHeight="1" x14ac:dyDescent="0.25">
      <c r="B306" s="30" t="str">
        <f>IF(pre_ge!B306="","",pre_ge!B306)</f>
        <v/>
      </c>
      <c r="C306" s="15" t="str">
        <f>IF($B306="","",IFERROR(VLOOKUP($B306,pre_ge!$B$7:$L$506,8,FALSE),""))</f>
        <v/>
      </c>
      <c r="D306" s="15" t="str">
        <f>IF($B306="","",IFERROR(VLOOKUP($B306,pre_ge!$B$7:$L$506,4,FALSE),""))</f>
        <v/>
      </c>
      <c r="E306" s="15" t="str">
        <f>IF($B306="","",IFERROR(VLOOKUP($B306,pre_ge!$B$7:$L$506,9,FALSE),""))</f>
        <v/>
      </c>
      <c r="F306" s="36" t="str">
        <f>IFERROR(ROUND((peq_ge!$F$10*J306)/E306,0),"")</f>
        <v/>
      </c>
      <c r="G306" s="67"/>
      <c r="H306" s="111" t="str">
        <f t="shared" si="9"/>
        <v/>
      </c>
      <c r="I306" s="2" t="str">
        <f t="shared" si="10"/>
        <v/>
      </c>
      <c r="J306" s="2" t="str">
        <f>IFERROR(VLOOKUP($B306,cad_pro!$C$9:$E$508,2,FALSE)/SUMIF(cad_pro!$D$9:$D$508,"&gt;"&amp;0),"")</f>
        <v/>
      </c>
    </row>
    <row r="307" spans="2:10" ht="30" customHeight="1" x14ac:dyDescent="0.25">
      <c r="B307" s="30" t="str">
        <f>IF(pre_ge!B307="","",pre_ge!B307)</f>
        <v/>
      </c>
      <c r="C307" s="15" t="str">
        <f>IF($B307="","",IFERROR(VLOOKUP($B307,pre_ge!$B$7:$L$506,8,FALSE),""))</f>
        <v/>
      </c>
      <c r="D307" s="15" t="str">
        <f>IF($B307="","",IFERROR(VLOOKUP($B307,pre_ge!$B$7:$L$506,4,FALSE),""))</f>
        <v/>
      </c>
      <c r="E307" s="15" t="str">
        <f>IF($B307="","",IFERROR(VLOOKUP($B307,pre_ge!$B$7:$L$506,9,FALSE),""))</f>
        <v/>
      </c>
      <c r="F307" s="36" t="str">
        <f>IFERROR(ROUND((peq_ge!$F$10*J307)/E307,0),"")</f>
        <v/>
      </c>
      <c r="G307" s="67"/>
      <c r="H307" s="111" t="str">
        <f t="shared" si="9"/>
        <v/>
      </c>
      <c r="I307" s="2" t="str">
        <f t="shared" si="10"/>
        <v/>
      </c>
      <c r="J307" s="2" t="str">
        <f>IFERROR(VLOOKUP($B307,cad_pro!$C$9:$E$508,2,FALSE)/SUMIF(cad_pro!$D$9:$D$508,"&gt;"&amp;0),"")</f>
        <v/>
      </c>
    </row>
    <row r="308" spans="2:10" ht="30" customHeight="1" x14ac:dyDescent="0.25">
      <c r="B308" s="30" t="str">
        <f>IF(pre_ge!B308="","",pre_ge!B308)</f>
        <v/>
      </c>
      <c r="C308" s="15" t="str">
        <f>IF($B308="","",IFERROR(VLOOKUP($B308,pre_ge!$B$7:$L$506,8,FALSE),""))</f>
        <v/>
      </c>
      <c r="D308" s="15" t="str">
        <f>IF($B308="","",IFERROR(VLOOKUP($B308,pre_ge!$B$7:$L$506,4,FALSE),""))</f>
        <v/>
      </c>
      <c r="E308" s="15" t="str">
        <f>IF($B308="","",IFERROR(VLOOKUP($B308,pre_ge!$B$7:$L$506,9,FALSE),""))</f>
        <v/>
      </c>
      <c r="F308" s="36" t="str">
        <f>IFERROR(ROUND((peq_ge!$F$10*J308)/E308,0),"")</f>
        <v/>
      </c>
      <c r="G308" s="67"/>
      <c r="H308" s="111" t="str">
        <f t="shared" si="9"/>
        <v/>
      </c>
      <c r="I308" s="2" t="str">
        <f t="shared" si="10"/>
        <v/>
      </c>
      <c r="J308" s="2" t="str">
        <f>IFERROR(VLOOKUP($B308,cad_pro!$C$9:$E$508,2,FALSE)/SUMIF(cad_pro!$D$9:$D$508,"&gt;"&amp;0),"")</f>
        <v/>
      </c>
    </row>
    <row r="309" spans="2:10" ht="30" customHeight="1" x14ac:dyDescent="0.25">
      <c r="B309" s="30" t="str">
        <f>IF(pre_ge!B309="","",pre_ge!B309)</f>
        <v/>
      </c>
      <c r="C309" s="15" t="str">
        <f>IF($B309="","",IFERROR(VLOOKUP($B309,pre_ge!$B$7:$L$506,8,FALSE),""))</f>
        <v/>
      </c>
      <c r="D309" s="15" t="str">
        <f>IF($B309="","",IFERROR(VLOOKUP($B309,pre_ge!$B$7:$L$506,4,FALSE),""))</f>
        <v/>
      </c>
      <c r="E309" s="15" t="str">
        <f>IF($B309="","",IFERROR(VLOOKUP($B309,pre_ge!$B$7:$L$506,9,FALSE),""))</f>
        <v/>
      </c>
      <c r="F309" s="36" t="str">
        <f>IFERROR(ROUND((peq_ge!$F$10*J309)/E309,0),"")</f>
        <v/>
      </c>
      <c r="G309" s="67"/>
      <c r="H309" s="111" t="str">
        <f t="shared" si="9"/>
        <v/>
      </c>
      <c r="I309" s="2" t="str">
        <f t="shared" si="10"/>
        <v/>
      </c>
      <c r="J309" s="2" t="str">
        <f>IFERROR(VLOOKUP($B309,cad_pro!$C$9:$E$508,2,FALSE)/SUMIF(cad_pro!$D$9:$D$508,"&gt;"&amp;0),"")</f>
        <v/>
      </c>
    </row>
    <row r="310" spans="2:10" ht="30" customHeight="1" x14ac:dyDescent="0.25">
      <c r="B310" s="30" t="str">
        <f>IF(pre_ge!B310="","",pre_ge!B310)</f>
        <v/>
      </c>
      <c r="C310" s="15" t="str">
        <f>IF($B310="","",IFERROR(VLOOKUP($B310,pre_ge!$B$7:$L$506,8,FALSE),""))</f>
        <v/>
      </c>
      <c r="D310" s="15" t="str">
        <f>IF($B310="","",IFERROR(VLOOKUP($B310,pre_ge!$B$7:$L$506,4,FALSE),""))</f>
        <v/>
      </c>
      <c r="E310" s="15" t="str">
        <f>IF($B310="","",IFERROR(VLOOKUP($B310,pre_ge!$B$7:$L$506,9,FALSE),""))</f>
        <v/>
      </c>
      <c r="F310" s="36" t="str">
        <f>IFERROR(ROUND((peq_ge!$F$10*J310)/E310,0),"")</f>
        <v/>
      </c>
      <c r="G310" s="67"/>
      <c r="H310" s="111" t="str">
        <f t="shared" si="9"/>
        <v/>
      </c>
      <c r="I310" s="2" t="str">
        <f t="shared" si="10"/>
        <v/>
      </c>
      <c r="J310" s="2" t="str">
        <f>IFERROR(VLOOKUP($B310,cad_pro!$C$9:$E$508,2,FALSE)/SUMIF(cad_pro!$D$9:$D$508,"&gt;"&amp;0),"")</f>
        <v/>
      </c>
    </row>
    <row r="311" spans="2:10" ht="30" customHeight="1" x14ac:dyDescent="0.25">
      <c r="B311" s="30" t="str">
        <f>IF(pre_ge!B311="","",pre_ge!B311)</f>
        <v/>
      </c>
      <c r="C311" s="15" t="str">
        <f>IF($B311="","",IFERROR(VLOOKUP($B311,pre_ge!$B$7:$L$506,8,FALSE),""))</f>
        <v/>
      </c>
      <c r="D311" s="15" t="str">
        <f>IF($B311="","",IFERROR(VLOOKUP($B311,pre_ge!$B$7:$L$506,4,FALSE),""))</f>
        <v/>
      </c>
      <c r="E311" s="15" t="str">
        <f>IF($B311="","",IFERROR(VLOOKUP($B311,pre_ge!$B$7:$L$506,9,FALSE),""))</f>
        <v/>
      </c>
      <c r="F311" s="36" t="str">
        <f>IFERROR(ROUND((peq_ge!$F$10*J311)/E311,0),"")</f>
        <v/>
      </c>
      <c r="G311" s="67"/>
      <c r="H311" s="111" t="str">
        <f t="shared" si="9"/>
        <v/>
      </c>
      <c r="I311" s="2" t="str">
        <f t="shared" si="10"/>
        <v/>
      </c>
      <c r="J311" s="2" t="str">
        <f>IFERROR(VLOOKUP($B311,cad_pro!$C$9:$E$508,2,FALSE)/SUMIF(cad_pro!$D$9:$D$508,"&gt;"&amp;0),"")</f>
        <v/>
      </c>
    </row>
    <row r="312" spans="2:10" ht="30" customHeight="1" x14ac:dyDescent="0.25">
      <c r="B312" s="30" t="str">
        <f>IF(pre_ge!B312="","",pre_ge!B312)</f>
        <v/>
      </c>
      <c r="C312" s="15" t="str">
        <f>IF($B312="","",IFERROR(VLOOKUP($B312,pre_ge!$B$7:$L$506,8,FALSE),""))</f>
        <v/>
      </c>
      <c r="D312" s="15" t="str">
        <f>IF($B312="","",IFERROR(VLOOKUP($B312,pre_ge!$B$7:$L$506,4,FALSE),""))</f>
        <v/>
      </c>
      <c r="E312" s="15" t="str">
        <f>IF($B312="","",IFERROR(VLOOKUP($B312,pre_ge!$B$7:$L$506,9,FALSE),""))</f>
        <v/>
      </c>
      <c r="F312" s="36" t="str">
        <f>IFERROR(ROUND((peq_ge!$F$10*J312)/E312,0),"")</f>
        <v/>
      </c>
      <c r="G312" s="67"/>
      <c r="H312" s="111" t="str">
        <f t="shared" si="9"/>
        <v/>
      </c>
      <c r="I312" s="2" t="str">
        <f t="shared" si="10"/>
        <v/>
      </c>
      <c r="J312" s="2" t="str">
        <f>IFERROR(VLOOKUP($B312,cad_pro!$C$9:$E$508,2,FALSE)/SUMIF(cad_pro!$D$9:$D$508,"&gt;"&amp;0),"")</f>
        <v/>
      </c>
    </row>
    <row r="313" spans="2:10" ht="30" customHeight="1" x14ac:dyDescent="0.25">
      <c r="B313" s="30" t="str">
        <f>IF(pre_ge!B313="","",pre_ge!B313)</f>
        <v/>
      </c>
      <c r="C313" s="15" t="str">
        <f>IF($B313="","",IFERROR(VLOOKUP($B313,pre_ge!$B$7:$L$506,8,FALSE),""))</f>
        <v/>
      </c>
      <c r="D313" s="15" t="str">
        <f>IF($B313="","",IFERROR(VLOOKUP($B313,pre_ge!$B$7:$L$506,4,FALSE),""))</f>
        <v/>
      </c>
      <c r="E313" s="15" t="str">
        <f>IF($B313="","",IFERROR(VLOOKUP($B313,pre_ge!$B$7:$L$506,9,FALSE),""))</f>
        <v/>
      </c>
      <c r="F313" s="36" t="str">
        <f>IFERROR(ROUND((peq_ge!$F$10*J313)/E313,0),"")</f>
        <v/>
      </c>
      <c r="G313" s="67"/>
      <c r="H313" s="111" t="str">
        <f t="shared" si="9"/>
        <v/>
      </c>
      <c r="I313" s="2" t="str">
        <f t="shared" si="10"/>
        <v/>
      </c>
      <c r="J313" s="2" t="str">
        <f>IFERROR(VLOOKUP($B313,cad_pro!$C$9:$E$508,2,FALSE)/SUMIF(cad_pro!$D$9:$D$508,"&gt;"&amp;0),"")</f>
        <v/>
      </c>
    </row>
    <row r="314" spans="2:10" ht="30" customHeight="1" x14ac:dyDescent="0.25">
      <c r="B314" s="30" t="str">
        <f>IF(pre_ge!B314="","",pre_ge!B314)</f>
        <v/>
      </c>
      <c r="C314" s="15" t="str">
        <f>IF($B314="","",IFERROR(VLOOKUP($B314,pre_ge!$B$7:$L$506,8,FALSE),""))</f>
        <v/>
      </c>
      <c r="D314" s="15" t="str">
        <f>IF($B314="","",IFERROR(VLOOKUP($B314,pre_ge!$B$7:$L$506,4,FALSE),""))</f>
        <v/>
      </c>
      <c r="E314" s="15" t="str">
        <f>IF($B314="","",IFERROR(VLOOKUP($B314,pre_ge!$B$7:$L$506,9,FALSE),""))</f>
        <v/>
      </c>
      <c r="F314" s="36" t="str">
        <f>IFERROR(ROUND((peq_ge!$F$10*J314)/E314,0),"")</f>
        <v/>
      </c>
      <c r="G314" s="67"/>
      <c r="H314" s="111" t="str">
        <f t="shared" si="9"/>
        <v/>
      </c>
      <c r="I314" s="2" t="str">
        <f t="shared" si="10"/>
        <v/>
      </c>
      <c r="J314" s="2" t="str">
        <f>IFERROR(VLOOKUP($B314,cad_pro!$C$9:$E$508,2,FALSE)/SUMIF(cad_pro!$D$9:$D$508,"&gt;"&amp;0),"")</f>
        <v/>
      </c>
    </row>
    <row r="315" spans="2:10" ht="30" customHeight="1" x14ac:dyDescent="0.25">
      <c r="B315" s="30" t="str">
        <f>IF(pre_ge!B315="","",pre_ge!B315)</f>
        <v/>
      </c>
      <c r="C315" s="15" t="str">
        <f>IF($B315="","",IFERROR(VLOOKUP($B315,pre_ge!$B$7:$L$506,8,FALSE),""))</f>
        <v/>
      </c>
      <c r="D315" s="15" t="str">
        <f>IF($B315="","",IFERROR(VLOOKUP($B315,pre_ge!$B$7:$L$506,4,FALSE),""))</f>
        <v/>
      </c>
      <c r="E315" s="15" t="str">
        <f>IF($B315="","",IFERROR(VLOOKUP($B315,pre_ge!$B$7:$L$506,9,FALSE),""))</f>
        <v/>
      </c>
      <c r="F315" s="36" t="str">
        <f>IFERROR(ROUND((peq_ge!$F$10*J315)/E315,0),"")</f>
        <v/>
      </c>
      <c r="G315" s="67"/>
      <c r="H315" s="111" t="str">
        <f t="shared" si="9"/>
        <v/>
      </c>
      <c r="I315" s="2" t="str">
        <f t="shared" si="10"/>
        <v/>
      </c>
      <c r="J315" s="2" t="str">
        <f>IFERROR(VLOOKUP($B315,cad_pro!$C$9:$E$508,2,FALSE)/SUMIF(cad_pro!$D$9:$D$508,"&gt;"&amp;0),"")</f>
        <v/>
      </c>
    </row>
    <row r="316" spans="2:10" ht="30" customHeight="1" x14ac:dyDescent="0.25">
      <c r="B316" s="30" t="str">
        <f>IF(pre_ge!B316="","",pre_ge!B316)</f>
        <v/>
      </c>
      <c r="C316" s="15" t="str">
        <f>IF($B316="","",IFERROR(VLOOKUP($B316,pre_ge!$B$7:$L$506,8,FALSE),""))</f>
        <v/>
      </c>
      <c r="D316" s="15" t="str">
        <f>IF($B316="","",IFERROR(VLOOKUP($B316,pre_ge!$B$7:$L$506,4,FALSE),""))</f>
        <v/>
      </c>
      <c r="E316" s="15" t="str">
        <f>IF($B316="","",IFERROR(VLOOKUP($B316,pre_ge!$B$7:$L$506,9,FALSE),""))</f>
        <v/>
      </c>
      <c r="F316" s="36" t="str">
        <f>IFERROR(ROUND((peq_ge!$F$10*J316)/E316,0),"")</f>
        <v/>
      </c>
      <c r="G316" s="67"/>
      <c r="H316" s="111" t="str">
        <f t="shared" si="9"/>
        <v/>
      </c>
      <c r="I316" s="2" t="str">
        <f t="shared" si="10"/>
        <v/>
      </c>
      <c r="J316" s="2" t="str">
        <f>IFERROR(VLOOKUP($B316,cad_pro!$C$9:$E$508,2,FALSE)/SUMIF(cad_pro!$D$9:$D$508,"&gt;"&amp;0),"")</f>
        <v/>
      </c>
    </row>
    <row r="317" spans="2:10" ht="30" customHeight="1" x14ac:dyDescent="0.25">
      <c r="B317" s="30" t="str">
        <f>IF(pre_ge!B317="","",pre_ge!B317)</f>
        <v/>
      </c>
      <c r="C317" s="15" t="str">
        <f>IF($B317="","",IFERROR(VLOOKUP($B317,pre_ge!$B$7:$L$506,8,FALSE),""))</f>
        <v/>
      </c>
      <c r="D317" s="15" t="str">
        <f>IF($B317="","",IFERROR(VLOOKUP($B317,pre_ge!$B$7:$L$506,4,FALSE),""))</f>
        <v/>
      </c>
      <c r="E317" s="15" t="str">
        <f>IF($B317="","",IFERROR(VLOOKUP($B317,pre_ge!$B$7:$L$506,9,FALSE),""))</f>
        <v/>
      </c>
      <c r="F317" s="36" t="str">
        <f>IFERROR(ROUND((peq_ge!$F$10*J317)/E317,0),"")</f>
        <v/>
      </c>
      <c r="G317" s="67"/>
      <c r="H317" s="111" t="str">
        <f t="shared" si="9"/>
        <v/>
      </c>
      <c r="I317" s="2" t="str">
        <f t="shared" si="10"/>
        <v/>
      </c>
      <c r="J317" s="2" t="str">
        <f>IFERROR(VLOOKUP($B317,cad_pro!$C$9:$E$508,2,FALSE)/SUMIF(cad_pro!$D$9:$D$508,"&gt;"&amp;0),"")</f>
        <v/>
      </c>
    </row>
    <row r="318" spans="2:10" ht="30" customHeight="1" x14ac:dyDescent="0.25">
      <c r="B318" s="30" t="str">
        <f>IF(pre_ge!B318="","",pre_ge!B318)</f>
        <v/>
      </c>
      <c r="C318" s="15" t="str">
        <f>IF($B318="","",IFERROR(VLOOKUP($B318,pre_ge!$B$7:$L$506,8,FALSE),""))</f>
        <v/>
      </c>
      <c r="D318" s="15" t="str">
        <f>IF($B318="","",IFERROR(VLOOKUP($B318,pre_ge!$B$7:$L$506,4,FALSE),""))</f>
        <v/>
      </c>
      <c r="E318" s="15" t="str">
        <f>IF($B318="","",IFERROR(VLOOKUP($B318,pre_ge!$B$7:$L$506,9,FALSE),""))</f>
        <v/>
      </c>
      <c r="F318" s="36" t="str">
        <f>IFERROR(ROUND((peq_ge!$F$10*J318)/E318,0),"")</f>
        <v/>
      </c>
      <c r="G318" s="67"/>
      <c r="H318" s="111" t="str">
        <f t="shared" si="9"/>
        <v/>
      </c>
      <c r="I318" s="2" t="str">
        <f t="shared" si="10"/>
        <v/>
      </c>
      <c r="J318" s="2" t="str">
        <f>IFERROR(VLOOKUP($B318,cad_pro!$C$9:$E$508,2,FALSE)/SUMIF(cad_pro!$D$9:$D$508,"&gt;"&amp;0),"")</f>
        <v/>
      </c>
    </row>
    <row r="319" spans="2:10" ht="30" customHeight="1" x14ac:dyDescent="0.25">
      <c r="B319" s="30" t="str">
        <f>IF(pre_ge!B319="","",pre_ge!B319)</f>
        <v/>
      </c>
      <c r="C319" s="15" t="str">
        <f>IF($B319="","",IFERROR(VLOOKUP($B319,pre_ge!$B$7:$L$506,8,FALSE),""))</f>
        <v/>
      </c>
      <c r="D319" s="15" t="str">
        <f>IF($B319="","",IFERROR(VLOOKUP($B319,pre_ge!$B$7:$L$506,4,FALSE),""))</f>
        <v/>
      </c>
      <c r="E319" s="15" t="str">
        <f>IF($B319="","",IFERROR(VLOOKUP($B319,pre_ge!$B$7:$L$506,9,FALSE),""))</f>
        <v/>
      </c>
      <c r="F319" s="36" t="str">
        <f>IFERROR(ROUND((peq_ge!$F$10*J319)/E319,0),"")</f>
        <v/>
      </c>
      <c r="G319" s="67"/>
      <c r="H319" s="111" t="str">
        <f t="shared" si="9"/>
        <v/>
      </c>
      <c r="I319" s="2" t="str">
        <f t="shared" si="10"/>
        <v/>
      </c>
      <c r="J319" s="2" t="str">
        <f>IFERROR(VLOOKUP($B319,cad_pro!$C$9:$E$508,2,FALSE)/SUMIF(cad_pro!$D$9:$D$508,"&gt;"&amp;0),"")</f>
        <v/>
      </c>
    </row>
    <row r="320" spans="2:10" ht="30" customHeight="1" x14ac:dyDescent="0.25">
      <c r="B320" s="30" t="str">
        <f>IF(pre_ge!B320="","",pre_ge!B320)</f>
        <v/>
      </c>
      <c r="C320" s="15" t="str">
        <f>IF($B320="","",IFERROR(VLOOKUP($B320,pre_ge!$B$7:$L$506,8,FALSE),""))</f>
        <v/>
      </c>
      <c r="D320" s="15" t="str">
        <f>IF($B320="","",IFERROR(VLOOKUP($B320,pre_ge!$B$7:$L$506,4,FALSE),""))</f>
        <v/>
      </c>
      <c r="E320" s="15" t="str">
        <f>IF($B320="","",IFERROR(VLOOKUP($B320,pre_ge!$B$7:$L$506,9,FALSE),""))</f>
        <v/>
      </c>
      <c r="F320" s="36" t="str">
        <f>IFERROR(ROUND((peq_ge!$F$10*J320)/E320,0),"")</f>
        <v/>
      </c>
      <c r="G320" s="67"/>
      <c r="H320" s="111" t="str">
        <f t="shared" si="9"/>
        <v/>
      </c>
      <c r="I320" s="2" t="str">
        <f t="shared" si="10"/>
        <v/>
      </c>
      <c r="J320" s="2" t="str">
        <f>IFERROR(VLOOKUP($B320,cad_pro!$C$9:$E$508,2,FALSE)/SUMIF(cad_pro!$D$9:$D$508,"&gt;"&amp;0),"")</f>
        <v/>
      </c>
    </row>
    <row r="321" spans="2:10" ht="30" customHeight="1" x14ac:dyDescent="0.25">
      <c r="B321" s="30" t="str">
        <f>IF(pre_ge!B321="","",pre_ge!B321)</f>
        <v/>
      </c>
      <c r="C321" s="15" t="str">
        <f>IF($B321="","",IFERROR(VLOOKUP($B321,pre_ge!$B$7:$L$506,8,FALSE),""))</f>
        <v/>
      </c>
      <c r="D321" s="15" t="str">
        <f>IF($B321="","",IFERROR(VLOOKUP($B321,pre_ge!$B$7:$L$506,4,FALSE),""))</f>
        <v/>
      </c>
      <c r="E321" s="15" t="str">
        <f>IF($B321="","",IFERROR(VLOOKUP($B321,pre_ge!$B$7:$L$506,9,FALSE),""))</f>
        <v/>
      </c>
      <c r="F321" s="36" t="str">
        <f>IFERROR(ROUND((peq_ge!$F$10*J321)/E321,0),"")</f>
        <v/>
      </c>
      <c r="G321" s="67"/>
      <c r="H321" s="111" t="str">
        <f t="shared" si="9"/>
        <v/>
      </c>
      <c r="I321" s="2" t="str">
        <f t="shared" si="10"/>
        <v/>
      </c>
      <c r="J321" s="2" t="str">
        <f>IFERROR(VLOOKUP($B321,cad_pro!$C$9:$E$508,2,FALSE)/SUMIF(cad_pro!$D$9:$D$508,"&gt;"&amp;0),"")</f>
        <v/>
      </c>
    </row>
    <row r="322" spans="2:10" ht="30" customHeight="1" x14ac:dyDescent="0.25">
      <c r="B322" s="30" t="str">
        <f>IF(pre_ge!B322="","",pre_ge!B322)</f>
        <v/>
      </c>
      <c r="C322" s="15" t="str">
        <f>IF($B322="","",IFERROR(VLOOKUP($B322,pre_ge!$B$7:$L$506,8,FALSE),""))</f>
        <v/>
      </c>
      <c r="D322" s="15" t="str">
        <f>IF($B322="","",IFERROR(VLOOKUP($B322,pre_ge!$B$7:$L$506,4,FALSE),""))</f>
        <v/>
      </c>
      <c r="E322" s="15" t="str">
        <f>IF($B322="","",IFERROR(VLOOKUP($B322,pre_ge!$B$7:$L$506,9,FALSE),""))</f>
        <v/>
      </c>
      <c r="F322" s="36" t="str">
        <f>IFERROR(ROUND((peq_ge!$F$10*J322)/E322,0),"")</f>
        <v/>
      </c>
      <c r="G322" s="67"/>
      <c r="H322" s="111" t="str">
        <f t="shared" si="9"/>
        <v/>
      </c>
      <c r="I322" s="2" t="str">
        <f t="shared" si="10"/>
        <v/>
      </c>
      <c r="J322" s="2" t="str">
        <f>IFERROR(VLOOKUP($B322,cad_pro!$C$9:$E$508,2,FALSE)/SUMIF(cad_pro!$D$9:$D$508,"&gt;"&amp;0),"")</f>
        <v/>
      </c>
    </row>
    <row r="323" spans="2:10" ht="30" customHeight="1" x14ac:dyDescent="0.25">
      <c r="B323" s="30" t="str">
        <f>IF(pre_ge!B323="","",pre_ge!B323)</f>
        <v/>
      </c>
      <c r="C323" s="15" t="str">
        <f>IF($B323="","",IFERROR(VLOOKUP($B323,pre_ge!$B$7:$L$506,8,FALSE),""))</f>
        <v/>
      </c>
      <c r="D323" s="15" t="str">
        <f>IF($B323="","",IFERROR(VLOOKUP($B323,pre_ge!$B$7:$L$506,4,FALSE),""))</f>
        <v/>
      </c>
      <c r="E323" s="15" t="str">
        <f>IF($B323="","",IFERROR(VLOOKUP($B323,pre_ge!$B$7:$L$506,9,FALSE),""))</f>
        <v/>
      </c>
      <c r="F323" s="36" t="str">
        <f>IFERROR(ROUND((peq_ge!$F$10*J323)/E323,0),"")</f>
        <v/>
      </c>
      <c r="G323" s="67"/>
      <c r="H323" s="111" t="str">
        <f t="shared" si="9"/>
        <v/>
      </c>
      <c r="I323" s="2" t="str">
        <f t="shared" si="10"/>
        <v/>
      </c>
      <c r="J323" s="2" t="str">
        <f>IFERROR(VLOOKUP($B323,cad_pro!$C$9:$E$508,2,FALSE)/SUMIF(cad_pro!$D$9:$D$508,"&gt;"&amp;0),"")</f>
        <v/>
      </c>
    </row>
    <row r="324" spans="2:10" ht="30" customHeight="1" x14ac:dyDescent="0.25">
      <c r="B324" s="30" t="str">
        <f>IF(pre_ge!B324="","",pre_ge!B324)</f>
        <v/>
      </c>
      <c r="C324" s="15" t="str">
        <f>IF($B324="","",IFERROR(VLOOKUP($B324,pre_ge!$B$7:$L$506,8,FALSE),""))</f>
        <v/>
      </c>
      <c r="D324" s="15" t="str">
        <f>IF($B324="","",IFERROR(VLOOKUP($B324,pre_ge!$B$7:$L$506,4,FALSE),""))</f>
        <v/>
      </c>
      <c r="E324" s="15" t="str">
        <f>IF($B324="","",IFERROR(VLOOKUP($B324,pre_ge!$B$7:$L$506,9,FALSE),""))</f>
        <v/>
      </c>
      <c r="F324" s="36" t="str">
        <f>IFERROR(ROUND((peq_ge!$F$10*J324)/E324,0),"")</f>
        <v/>
      </c>
      <c r="G324" s="67"/>
      <c r="H324" s="111" t="str">
        <f t="shared" si="9"/>
        <v/>
      </c>
      <c r="I324" s="2" t="str">
        <f t="shared" si="10"/>
        <v/>
      </c>
      <c r="J324" s="2" t="str">
        <f>IFERROR(VLOOKUP($B324,cad_pro!$C$9:$E$508,2,FALSE)/SUMIF(cad_pro!$D$9:$D$508,"&gt;"&amp;0),"")</f>
        <v/>
      </c>
    </row>
    <row r="325" spans="2:10" ht="30" customHeight="1" x14ac:dyDescent="0.25">
      <c r="B325" s="30" t="str">
        <f>IF(pre_ge!B325="","",pre_ge!B325)</f>
        <v/>
      </c>
      <c r="C325" s="15" t="str">
        <f>IF($B325="","",IFERROR(VLOOKUP($B325,pre_ge!$B$7:$L$506,8,FALSE),""))</f>
        <v/>
      </c>
      <c r="D325" s="15" t="str">
        <f>IF($B325="","",IFERROR(VLOOKUP($B325,pre_ge!$B$7:$L$506,4,FALSE),""))</f>
        <v/>
      </c>
      <c r="E325" s="15" t="str">
        <f>IF($B325="","",IFERROR(VLOOKUP($B325,pre_ge!$B$7:$L$506,9,FALSE),""))</f>
        <v/>
      </c>
      <c r="F325" s="36" t="str">
        <f>IFERROR(ROUND((peq_ge!$F$10*J325)/E325,0),"")</f>
        <v/>
      </c>
      <c r="G325" s="67"/>
      <c r="H325" s="111" t="str">
        <f t="shared" si="9"/>
        <v/>
      </c>
      <c r="I325" s="2" t="str">
        <f t="shared" si="10"/>
        <v/>
      </c>
      <c r="J325" s="2" t="str">
        <f>IFERROR(VLOOKUP($B325,cad_pro!$C$9:$E$508,2,FALSE)/SUMIF(cad_pro!$D$9:$D$508,"&gt;"&amp;0),"")</f>
        <v/>
      </c>
    </row>
    <row r="326" spans="2:10" ht="30" customHeight="1" x14ac:dyDescent="0.25">
      <c r="B326" s="30" t="str">
        <f>IF(pre_ge!B326="","",pre_ge!B326)</f>
        <v/>
      </c>
      <c r="C326" s="15" t="str">
        <f>IF($B326="","",IFERROR(VLOOKUP($B326,pre_ge!$B$7:$L$506,8,FALSE),""))</f>
        <v/>
      </c>
      <c r="D326" s="15" t="str">
        <f>IF($B326="","",IFERROR(VLOOKUP($B326,pre_ge!$B$7:$L$506,4,FALSE),""))</f>
        <v/>
      </c>
      <c r="E326" s="15" t="str">
        <f>IF($B326="","",IFERROR(VLOOKUP($B326,pre_ge!$B$7:$L$506,9,FALSE),""))</f>
        <v/>
      </c>
      <c r="F326" s="36" t="str">
        <f>IFERROR(ROUND((peq_ge!$F$10*J326)/E326,0),"")</f>
        <v/>
      </c>
      <c r="G326" s="67"/>
      <c r="H326" s="111" t="str">
        <f t="shared" si="9"/>
        <v/>
      </c>
      <c r="I326" s="2" t="str">
        <f t="shared" si="10"/>
        <v/>
      </c>
      <c r="J326" s="2" t="str">
        <f>IFERROR(VLOOKUP($B326,cad_pro!$C$9:$E$508,2,FALSE)/SUMIF(cad_pro!$D$9:$D$508,"&gt;"&amp;0),"")</f>
        <v/>
      </c>
    </row>
    <row r="327" spans="2:10" ht="30" customHeight="1" x14ac:dyDescent="0.25">
      <c r="B327" s="30" t="str">
        <f>IF(pre_ge!B327="","",pre_ge!B327)</f>
        <v/>
      </c>
      <c r="C327" s="15" t="str">
        <f>IF($B327="","",IFERROR(VLOOKUP($B327,pre_ge!$B$7:$L$506,8,FALSE),""))</f>
        <v/>
      </c>
      <c r="D327" s="15" t="str">
        <f>IF($B327="","",IFERROR(VLOOKUP($B327,pre_ge!$B$7:$L$506,4,FALSE),""))</f>
        <v/>
      </c>
      <c r="E327" s="15" t="str">
        <f>IF($B327="","",IFERROR(VLOOKUP($B327,pre_ge!$B$7:$L$506,9,FALSE),""))</f>
        <v/>
      </c>
      <c r="F327" s="36" t="str">
        <f>IFERROR(ROUND((peq_ge!$F$10*J327)/E327,0),"")</f>
        <v/>
      </c>
      <c r="G327" s="67"/>
      <c r="H327" s="111" t="str">
        <f t="shared" si="9"/>
        <v/>
      </c>
      <c r="I327" s="2" t="str">
        <f t="shared" si="10"/>
        <v/>
      </c>
      <c r="J327" s="2" t="str">
        <f>IFERROR(VLOOKUP($B327,cad_pro!$C$9:$E$508,2,FALSE)/SUMIF(cad_pro!$D$9:$D$508,"&gt;"&amp;0),"")</f>
        <v/>
      </c>
    </row>
    <row r="328" spans="2:10" ht="30" customHeight="1" x14ac:dyDescent="0.25">
      <c r="B328" s="30" t="str">
        <f>IF(pre_ge!B328="","",pre_ge!B328)</f>
        <v/>
      </c>
      <c r="C328" s="15" t="str">
        <f>IF($B328="","",IFERROR(VLOOKUP($B328,pre_ge!$B$7:$L$506,8,FALSE),""))</f>
        <v/>
      </c>
      <c r="D328" s="15" t="str">
        <f>IF($B328="","",IFERROR(VLOOKUP($B328,pre_ge!$B$7:$L$506,4,FALSE),""))</f>
        <v/>
      </c>
      <c r="E328" s="15" t="str">
        <f>IF($B328="","",IFERROR(VLOOKUP($B328,pre_ge!$B$7:$L$506,9,FALSE),""))</f>
        <v/>
      </c>
      <c r="F328" s="36" t="str">
        <f>IFERROR(ROUND((peq_ge!$F$10*J328)/E328,0),"")</f>
        <v/>
      </c>
      <c r="G328" s="67"/>
      <c r="H328" s="111" t="str">
        <f t="shared" ref="H328:H391" si="11">IF(B328="","",IF(F328&gt;G328,"Não","Sim"))</f>
        <v/>
      </c>
      <c r="I328" s="2" t="str">
        <f t="shared" si="10"/>
        <v/>
      </c>
      <c r="J328" s="2" t="str">
        <f>IFERROR(VLOOKUP($B328,cad_pro!$C$9:$E$508,2,FALSE)/SUMIF(cad_pro!$D$9:$D$508,"&gt;"&amp;0),"")</f>
        <v/>
      </c>
    </row>
    <row r="329" spans="2:10" ht="30" customHeight="1" x14ac:dyDescent="0.25">
      <c r="B329" s="30" t="str">
        <f>IF(pre_ge!B329="","",pre_ge!B329)</f>
        <v/>
      </c>
      <c r="C329" s="15" t="str">
        <f>IF($B329="","",IFERROR(VLOOKUP($B329,pre_ge!$B$7:$L$506,8,FALSE),""))</f>
        <v/>
      </c>
      <c r="D329" s="15" t="str">
        <f>IF($B329="","",IFERROR(VLOOKUP($B329,pre_ge!$B$7:$L$506,4,FALSE),""))</f>
        <v/>
      </c>
      <c r="E329" s="15" t="str">
        <f>IF($B329="","",IFERROR(VLOOKUP($B329,pre_ge!$B$7:$L$506,9,FALSE),""))</f>
        <v/>
      </c>
      <c r="F329" s="36" t="str">
        <f>IFERROR(ROUND((peq_ge!$F$10*J329)/E329,0),"")</f>
        <v/>
      </c>
      <c r="G329" s="67"/>
      <c r="H329" s="111" t="str">
        <f t="shared" si="11"/>
        <v/>
      </c>
      <c r="I329" s="2" t="str">
        <f t="shared" si="10"/>
        <v/>
      </c>
      <c r="J329" s="2" t="str">
        <f>IFERROR(VLOOKUP($B329,cad_pro!$C$9:$E$508,2,FALSE)/SUMIF(cad_pro!$D$9:$D$508,"&gt;"&amp;0),"")</f>
        <v/>
      </c>
    </row>
    <row r="330" spans="2:10" ht="30" customHeight="1" x14ac:dyDescent="0.25">
      <c r="B330" s="30" t="str">
        <f>IF(pre_ge!B330="","",pre_ge!B330)</f>
        <v/>
      </c>
      <c r="C330" s="15" t="str">
        <f>IF($B330="","",IFERROR(VLOOKUP($B330,pre_ge!$B$7:$L$506,8,FALSE),""))</f>
        <v/>
      </c>
      <c r="D330" s="15" t="str">
        <f>IF($B330="","",IFERROR(VLOOKUP($B330,pre_ge!$B$7:$L$506,4,FALSE),""))</f>
        <v/>
      </c>
      <c r="E330" s="15" t="str">
        <f>IF($B330="","",IFERROR(VLOOKUP($B330,pre_ge!$B$7:$L$506,9,FALSE),""))</f>
        <v/>
      </c>
      <c r="F330" s="36" t="str">
        <f>IFERROR(ROUND((peq_ge!$F$10*J330)/E330,0),"")</f>
        <v/>
      </c>
      <c r="G330" s="67"/>
      <c r="H330" s="111" t="str">
        <f t="shared" si="11"/>
        <v/>
      </c>
      <c r="I330" s="2" t="str">
        <f t="shared" si="10"/>
        <v/>
      </c>
      <c r="J330" s="2" t="str">
        <f>IFERROR(VLOOKUP($B330,cad_pro!$C$9:$E$508,2,FALSE)/SUMIF(cad_pro!$D$9:$D$508,"&gt;"&amp;0),"")</f>
        <v/>
      </c>
    </row>
    <row r="331" spans="2:10" ht="30" customHeight="1" x14ac:dyDescent="0.25">
      <c r="B331" s="30" t="str">
        <f>IF(pre_ge!B331="","",pre_ge!B331)</f>
        <v/>
      </c>
      <c r="C331" s="15" t="str">
        <f>IF($B331="","",IFERROR(VLOOKUP($B331,pre_ge!$B$7:$L$506,8,FALSE),""))</f>
        <v/>
      </c>
      <c r="D331" s="15" t="str">
        <f>IF($B331="","",IFERROR(VLOOKUP($B331,pre_ge!$B$7:$L$506,4,FALSE),""))</f>
        <v/>
      </c>
      <c r="E331" s="15" t="str">
        <f>IF($B331="","",IFERROR(VLOOKUP($B331,pre_ge!$B$7:$L$506,9,FALSE),""))</f>
        <v/>
      </c>
      <c r="F331" s="36" t="str">
        <f>IFERROR(ROUND((peq_ge!$F$10*J331)/E331,0),"")</f>
        <v/>
      </c>
      <c r="G331" s="67"/>
      <c r="H331" s="111" t="str">
        <f t="shared" si="11"/>
        <v/>
      </c>
      <c r="I331" s="2" t="str">
        <f t="shared" si="10"/>
        <v/>
      </c>
      <c r="J331" s="2" t="str">
        <f>IFERROR(VLOOKUP($B331,cad_pro!$C$9:$E$508,2,FALSE)/SUMIF(cad_pro!$D$9:$D$508,"&gt;"&amp;0),"")</f>
        <v/>
      </c>
    </row>
    <row r="332" spans="2:10" ht="30" customHeight="1" x14ac:dyDescent="0.25">
      <c r="B332" s="30" t="str">
        <f>IF(pre_ge!B332="","",pre_ge!B332)</f>
        <v/>
      </c>
      <c r="C332" s="15" t="str">
        <f>IF($B332="","",IFERROR(VLOOKUP($B332,pre_ge!$B$7:$L$506,8,FALSE),""))</f>
        <v/>
      </c>
      <c r="D332" s="15" t="str">
        <f>IF($B332="","",IFERROR(VLOOKUP($B332,pre_ge!$B$7:$L$506,4,FALSE),""))</f>
        <v/>
      </c>
      <c r="E332" s="15" t="str">
        <f>IF($B332="","",IFERROR(VLOOKUP($B332,pre_ge!$B$7:$L$506,9,FALSE),""))</f>
        <v/>
      </c>
      <c r="F332" s="36" t="str">
        <f>IFERROR(ROUND((peq_ge!$F$10*J332)/E332,0),"")</f>
        <v/>
      </c>
      <c r="G332" s="67"/>
      <c r="H332" s="111" t="str">
        <f t="shared" si="11"/>
        <v/>
      </c>
      <c r="I332" s="2" t="str">
        <f t="shared" ref="I332:I395" si="12">IF(B332="","",E332*G332)</f>
        <v/>
      </c>
      <c r="J332" s="2" t="str">
        <f>IFERROR(VLOOKUP($B332,cad_pro!$C$9:$E$508,2,FALSE)/SUMIF(cad_pro!$D$9:$D$508,"&gt;"&amp;0),"")</f>
        <v/>
      </c>
    </row>
    <row r="333" spans="2:10" ht="30" customHeight="1" x14ac:dyDescent="0.25">
      <c r="B333" s="30" t="str">
        <f>IF(pre_ge!B333="","",pre_ge!B333)</f>
        <v/>
      </c>
      <c r="C333" s="15" t="str">
        <f>IF($B333="","",IFERROR(VLOOKUP($B333,pre_ge!$B$7:$L$506,8,FALSE),""))</f>
        <v/>
      </c>
      <c r="D333" s="15" t="str">
        <f>IF($B333="","",IFERROR(VLOOKUP($B333,pre_ge!$B$7:$L$506,4,FALSE),""))</f>
        <v/>
      </c>
      <c r="E333" s="15" t="str">
        <f>IF($B333="","",IFERROR(VLOOKUP($B333,pre_ge!$B$7:$L$506,9,FALSE),""))</f>
        <v/>
      </c>
      <c r="F333" s="36" t="str">
        <f>IFERROR(ROUND((peq_ge!$F$10*J333)/E333,0),"")</f>
        <v/>
      </c>
      <c r="G333" s="67"/>
      <c r="H333" s="111" t="str">
        <f t="shared" si="11"/>
        <v/>
      </c>
      <c r="I333" s="2" t="str">
        <f t="shared" si="12"/>
        <v/>
      </c>
      <c r="J333" s="2" t="str">
        <f>IFERROR(VLOOKUP($B333,cad_pro!$C$9:$E$508,2,FALSE)/SUMIF(cad_pro!$D$9:$D$508,"&gt;"&amp;0),"")</f>
        <v/>
      </c>
    </row>
    <row r="334" spans="2:10" ht="30" customHeight="1" x14ac:dyDescent="0.25">
      <c r="B334" s="30" t="str">
        <f>IF(pre_ge!B334="","",pre_ge!B334)</f>
        <v/>
      </c>
      <c r="C334" s="15" t="str">
        <f>IF($B334="","",IFERROR(VLOOKUP($B334,pre_ge!$B$7:$L$506,8,FALSE),""))</f>
        <v/>
      </c>
      <c r="D334" s="15" t="str">
        <f>IF($B334="","",IFERROR(VLOOKUP($B334,pre_ge!$B$7:$L$506,4,FALSE),""))</f>
        <v/>
      </c>
      <c r="E334" s="15" t="str">
        <f>IF($B334="","",IFERROR(VLOOKUP($B334,pre_ge!$B$7:$L$506,9,FALSE),""))</f>
        <v/>
      </c>
      <c r="F334" s="36" t="str">
        <f>IFERROR(ROUND((peq_ge!$F$10*J334)/E334,0),"")</f>
        <v/>
      </c>
      <c r="G334" s="67"/>
      <c r="H334" s="111" t="str">
        <f t="shared" si="11"/>
        <v/>
      </c>
      <c r="I334" s="2" t="str">
        <f t="shared" si="12"/>
        <v/>
      </c>
      <c r="J334" s="2" t="str">
        <f>IFERROR(VLOOKUP($B334,cad_pro!$C$9:$E$508,2,FALSE)/SUMIF(cad_pro!$D$9:$D$508,"&gt;"&amp;0),"")</f>
        <v/>
      </c>
    </row>
    <row r="335" spans="2:10" ht="30" customHeight="1" x14ac:dyDescent="0.25">
      <c r="B335" s="30" t="str">
        <f>IF(pre_ge!B335="","",pre_ge!B335)</f>
        <v/>
      </c>
      <c r="C335" s="15" t="str">
        <f>IF($B335="","",IFERROR(VLOOKUP($B335,pre_ge!$B$7:$L$506,8,FALSE),""))</f>
        <v/>
      </c>
      <c r="D335" s="15" t="str">
        <f>IF($B335="","",IFERROR(VLOOKUP($B335,pre_ge!$B$7:$L$506,4,FALSE),""))</f>
        <v/>
      </c>
      <c r="E335" s="15" t="str">
        <f>IF($B335="","",IFERROR(VLOOKUP($B335,pre_ge!$B$7:$L$506,9,FALSE),""))</f>
        <v/>
      </c>
      <c r="F335" s="36" t="str">
        <f>IFERROR(ROUND((peq_ge!$F$10*J335)/E335,0),"")</f>
        <v/>
      </c>
      <c r="G335" s="67"/>
      <c r="H335" s="111" t="str">
        <f t="shared" si="11"/>
        <v/>
      </c>
      <c r="I335" s="2" t="str">
        <f t="shared" si="12"/>
        <v/>
      </c>
      <c r="J335" s="2" t="str">
        <f>IFERROR(VLOOKUP($B335,cad_pro!$C$9:$E$508,2,FALSE)/SUMIF(cad_pro!$D$9:$D$508,"&gt;"&amp;0),"")</f>
        <v/>
      </c>
    </row>
    <row r="336" spans="2:10" ht="30" customHeight="1" x14ac:dyDescent="0.25">
      <c r="B336" s="30" t="str">
        <f>IF(pre_ge!B336="","",pre_ge!B336)</f>
        <v/>
      </c>
      <c r="C336" s="15" t="str">
        <f>IF($B336="","",IFERROR(VLOOKUP($B336,pre_ge!$B$7:$L$506,8,FALSE),""))</f>
        <v/>
      </c>
      <c r="D336" s="15" t="str">
        <f>IF($B336="","",IFERROR(VLOOKUP($B336,pre_ge!$B$7:$L$506,4,FALSE),""))</f>
        <v/>
      </c>
      <c r="E336" s="15" t="str">
        <f>IF($B336="","",IFERROR(VLOOKUP($B336,pre_ge!$B$7:$L$506,9,FALSE),""))</f>
        <v/>
      </c>
      <c r="F336" s="36" t="str">
        <f>IFERROR(ROUND((peq_ge!$F$10*J336)/E336,0),"")</f>
        <v/>
      </c>
      <c r="G336" s="67"/>
      <c r="H336" s="111" t="str">
        <f t="shared" si="11"/>
        <v/>
      </c>
      <c r="I336" s="2" t="str">
        <f t="shared" si="12"/>
        <v/>
      </c>
      <c r="J336" s="2" t="str">
        <f>IFERROR(VLOOKUP($B336,cad_pro!$C$9:$E$508,2,FALSE)/SUMIF(cad_pro!$D$9:$D$508,"&gt;"&amp;0),"")</f>
        <v/>
      </c>
    </row>
    <row r="337" spans="2:10" ht="30" customHeight="1" x14ac:dyDescent="0.25">
      <c r="B337" s="30" t="str">
        <f>IF(pre_ge!B337="","",pre_ge!B337)</f>
        <v/>
      </c>
      <c r="C337" s="15" t="str">
        <f>IF($B337="","",IFERROR(VLOOKUP($B337,pre_ge!$B$7:$L$506,8,FALSE),""))</f>
        <v/>
      </c>
      <c r="D337" s="15" t="str">
        <f>IF($B337="","",IFERROR(VLOOKUP($B337,pre_ge!$B$7:$L$506,4,FALSE),""))</f>
        <v/>
      </c>
      <c r="E337" s="15" t="str">
        <f>IF($B337="","",IFERROR(VLOOKUP($B337,pre_ge!$B$7:$L$506,9,FALSE),""))</f>
        <v/>
      </c>
      <c r="F337" s="36" t="str">
        <f>IFERROR(ROUND((peq_ge!$F$10*J337)/E337,0),"")</f>
        <v/>
      </c>
      <c r="G337" s="67"/>
      <c r="H337" s="111" t="str">
        <f t="shared" si="11"/>
        <v/>
      </c>
      <c r="I337" s="2" t="str">
        <f t="shared" si="12"/>
        <v/>
      </c>
      <c r="J337" s="2" t="str">
        <f>IFERROR(VLOOKUP($B337,cad_pro!$C$9:$E$508,2,FALSE)/SUMIF(cad_pro!$D$9:$D$508,"&gt;"&amp;0),"")</f>
        <v/>
      </c>
    </row>
    <row r="338" spans="2:10" ht="30" customHeight="1" x14ac:dyDescent="0.25">
      <c r="B338" s="30" t="str">
        <f>IF(pre_ge!B338="","",pre_ge!B338)</f>
        <v/>
      </c>
      <c r="C338" s="15" t="str">
        <f>IF($B338="","",IFERROR(VLOOKUP($B338,pre_ge!$B$7:$L$506,8,FALSE),""))</f>
        <v/>
      </c>
      <c r="D338" s="15" t="str">
        <f>IF($B338="","",IFERROR(VLOOKUP($B338,pre_ge!$B$7:$L$506,4,FALSE),""))</f>
        <v/>
      </c>
      <c r="E338" s="15" t="str">
        <f>IF($B338="","",IFERROR(VLOOKUP($B338,pre_ge!$B$7:$L$506,9,FALSE),""))</f>
        <v/>
      </c>
      <c r="F338" s="36" t="str">
        <f>IFERROR(ROUND((peq_ge!$F$10*J338)/E338,0),"")</f>
        <v/>
      </c>
      <c r="G338" s="67"/>
      <c r="H338" s="111" t="str">
        <f t="shared" si="11"/>
        <v/>
      </c>
      <c r="I338" s="2" t="str">
        <f t="shared" si="12"/>
        <v/>
      </c>
      <c r="J338" s="2" t="str">
        <f>IFERROR(VLOOKUP($B338,cad_pro!$C$9:$E$508,2,FALSE)/SUMIF(cad_pro!$D$9:$D$508,"&gt;"&amp;0),"")</f>
        <v/>
      </c>
    </row>
    <row r="339" spans="2:10" ht="30" customHeight="1" x14ac:dyDescent="0.25">
      <c r="B339" s="30" t="str">
        <f>IF(pre_ge!B339="","",pre_ge!B339)</f>
        <v/>
      </c>
      <c r="C339" s="15" t="str">
        <f>IF($B339="","",IFERROR(VLOOKUP($B339,pre_ge!$B$7:$L$506,8,FALSE),""))</f>
        <v/>
      </c>
      <c r="D339" s="15" t="str">
        <f>IF($B339="","",IFERROR(VLOOKUP($B339,pre_ge!$B$7:$L$506,4,FALSE),""))</f>
        <v/>
      </c>
      <c r="E339" s="15" t="str">
        <f>IF($B339="","",IFERROR(VLOOKUP($B339,pre_ge!$B$7:$L$506,9,FALSE),""))</f>
        <v/>
      </c>
      <c r="F339" s="36" t="str">
        <f>IFERROR(ROUND((peq_ge!$F$10*J339)/E339,0),"")</f>
        <v/>
      </c>
      <c r="G339" s="67"/>
      <c r="H339" s="111" t="str">
        <f t="shared" si="11"/>
        <v/>
      </c>
      <c r="I339" s="2" t="str">
        <f t="shared" si="12"/>
        <v/>
      </c>
      <c r="J339" s="2" t="str">
        <f>IFERROR(VLOOKUP($B339,cad_pro!$C$9:$E$508,2,FALSE)/SUMIF(cad_pro!$D$9:$D$508,"&gt;"&amp;0),"")</f>
        <v/>
      </c>
    </row>
    <row r="340" spans="2:10" ht="30" customHeight="1" x14ac:dyDescent="0.25">
      <c r="B340" s="30" t="str">
        <f>IF(pre_ge!B340="","",pre_ge!B340)</f>
        <v/>
      </c>
      <c r="C340" s="15" t="str">
        <f>IF($B340="","",IFERROR(VLOOKUP($B340,pre_ge!$B$7:$L$506,8,FALSE),""))</f>
        <v/>
      </c>
      <c r="D340" s="15" t="str">
        <f>IF($B340="","",IFERROR(VLOOKUP($B340,pre_ge!$B$7:$L$506,4,FALSE),""))</f>
        <v/>
      </c>
      <c r="E340" s="15" t="str">
        <f>IF($B340="","",IFERROR(VLOOKUP($B340,pre_ge!$B$7:$L$506,9,FALSE),""))</f>
        <v/>
      </c>
      <c r="F340" s="36" t="str">
        <f>IFERROR(ROUND((peq_ge!$F$10*J340)/E340,0),"")</f>
        <v/>
      </c>
      <c r="G340" s="67"/>
      <c r="H340" s="111" t="str">
        <f t="shared" si="11"/>
        <v/>
      </c>
      <c r="I340" s="2" t="str">
        <f t="shared" si="12"/>
        <v/>
      </c>
      <c r="J340" s="2" t="str">
        <f>IFERROR(VLOOKUP($B340,cad_pro!$C$9:$E$508,2,FALSE)/SUMIF(cad_pro!$D$9:$D$508,"&gt;"&amp;0),"")</f>
        <v/>
      </c>
    </row>
    <row r="341" spans="2:10" ht="30" customHeight="1" x14ac:dyDescent="0.25">
      <c r="B341" s="30" t="str">
        <f>IF(pre_ge!B341="","",pre_ge!B341)</f>
        <v/>
      </c>
      <c r="C341" s="15" t="str">
        <f>IF($B341="","",IFERROR(VLOOKUP($B341,pre_ge!$B$7:$L$506,8,FALSE),""))</f>
        <v/>
      </c>
      <c r="D341" s="15" t="str">
        <f>IF($B341="","",IFERROR(VLOOKUP($B341,pre_ge!$B$7:$L$506,4,FALSE),""))</f>
        <v/>
      </c>
      <c r="E341" s="15" t="str">
        <f>IF($B341="","",IFERROR(VLOOKUP($B341,pre_ge!$B$7:$L$506,9,FALSE),""))</f>
        <v/>
      </c>
      <c r="F341" s="36" t="str">
        <f>IFERROR(ROUND((peq_ge!$F$10*J341)/E341,0),"")</f>
        <v/>
      </c>
      <c r="G341" s="67"/>
      <c r="H341" s="111" t="str">
        <f t="shared" si="11"/>
        <v/>
      </c>
      <c r="I341" s="2" t="str">
        <f t="shared" si="12"/>
        <v/>
      </c>
      <c r="J341" s="2" t="str">
        <f>IFERROR(VLOOKUP($B341,cad_pro!$C$9:$E$508,2,FALSE)/SUMIF(cad_pro!$D$9:$D$508,"&gt;"&amp;0),"")</f>
        <v/>
      </c>
    </row>
    <row r="342" spans="2:10" ht="30" customHeight="1" x14ac:dyDescent="0.25">
      <c r="B342" s="30" t="str">
        <f>IF(pre_ge!B342="","",pre_ge!B342)</f>
        <v/>
      </c>
      <c r="C342" s="15" t="str">
        <f>IF($B342="","",IFERROR(VLOOKUP($B342,pre_ge!$B$7:$L$506,8,FALSE),""))</f>
        <v/>
      </c>
      <c r="D342" s="15" t="str">
        <f>IF($B342="","",IFERROR(VLOOKUP($B342,pre_ge!$B$7:$L$506,4,FALSE),""))</f>
        <v/>
      </c>
      <c r="E342" s="15" t="str">
        <f>IF($B342="","",IFERROR(VLOOKUP($B342,pre_ge!$B$7:$L$506,9,FALSE),""))</f>
        <v/>
      </c>
      <c r="F342" s="36" t="str">
        <f>IFERROR(ROUND((peq_ge!$F$10*J342)/E342,0),"")</f>
        <v/>
      </c>
      <c r="G342" s="67"/>
      <c r="H342" s="111" t="str">
        <f t="shared" si="11"/>
        <v/>
      </c>
      <c r="I342" s="2" t="str">
        <f t="shared" si="12"/>
        <v/>
      </c>
      <c r="J342" s="2" t="str">
        <f>IFERROR(VLOOKUP($B342,cad_pro!$C$9:$E$508,2,FALSE)/SUMIF(cad_pro!$D$9:$D$508,"&gt;"&amp;0),"")</f>
        <v/>
      </c>
    </row>
    <row r="343" spans="2:10" ht="30" customHeight="1" x14ac:dyDescent="0.25">
      <c r="B343" s="30" t="str">
        <f>IF(pre_ge!B343="","",pre_ge!B343)</f>
        <v/>
      </c>
      <c r="C343" s="15" t="str">
        <f>IF($B343="","",IFERROR(VLOOKUP($B343,pre_ge!$B$7:$L$506,8,FALSE),""))</f>
        <v/>
      </c>
      <c r="D343" s="15" t="str">
        <f>IF($B343="","",IFERROR(VLOOKUP($B343,pre_ge!$B$7:$L$506,4,FALSE),""))</f>
        <v/>
      </c>
      <c r="E343" s="15" t="str">
        <f>IF($B343="","",IFERROR(VLOOKUP($B343,pre_ge!$B$7:$L$506,9,FALSE),""))</f>
        <v/>
      </c>
      <c r="F343" s="36" t="str">
        <f>IFERROR(ROUND((peq_ge!$F$10*J343)/E343,0),"")</f>
        <v/>
      </c>
      <c r="G343" s="67"/>
      <c r="H343" s="111" t="str">
        <f t="shared" si="11"/>
        <v/>
      </c>
      <c r="I343" s="2" t="str">
        <f t="shared" si="12"/>
        <v/>
      </c>
      <c r="J343" s="2" t="str">
        <f>IFERROR(VLOOKUP($B343,cad_pro!$C$9:$E$508,2,FALSE)/SUMIF(cad_pro!$D$9:$D$508,"&gt;"&amp;0),"")</f>
        <v/>
      </c>
    </row>
    <row r="344" spans="2:10" ht="30" customHeight="1" x14ac:dyDescent="0.25">
      <c r="B344" s="30" t="str">
        <f>IF(pre_ge!B344="","",pre_ge!B344)</f>
        <v/>
      </c>
      <c r="C344" s="15" t="str">
        <f>IF($B344="","",IFERROR(VLOOKUP($B344,pre_ge!$B$7:$L$506,8,FALSE),""))</f>
        <v/>
      </c>
      <c r="D344" s="15" t="str">
        <f>IF($B344="","",IFERROR(VLOOKUP($B344,pre_ge!$B$7:$L$506,4,FALSE),""))</f>
        <v/>
      </c>
      <c r="E344" s="15" t="str">
        <f>IF($B344="","",IFERROR(VLOOKUP($B344,pre_ge!$B$7:$L$506,9,FALSE),""))</f>
        <v/>
      </c>
      <c r="F344" s="36" t="str">
        <f>IFERROR(ROUND((peq_ge!$F$10*J344)/E344,0),"")</f>
        <v/>
      </c>
      <c r="G344" s="67"/>
      <c r="H344" s="111" t="str">
        <f t="shared" si="11"/>
        <v/>
      </c>
      <c r="I344" s="2" t="str">
        <f t="shared" si="12"/>
        <v/>
      </c>
      <c r="J344" s="2" t="str">
        <f>IFERROR(VLOOKUP($B344,cad_pro!$C$9:$E$508,2,FALSE)/SUMIF(cad_pro!$D$9:$D$508,"&gt;"&amp;0),"")</f>
        <v/>
      </c>
    </row>
    <row r="345" spans="2:10" ht="30" customHeight="1" x14ac:dyDescent="0.25">
      <c r="B345" s="30" t="str">
        <f>IF(pre_ge!B345="","",pre_ge!B345)</f>
        <v/>
      </c>
      <c r="C345" s="15" t="str">
        <f>IF($B345="","",IFERROR(VLOOKUP($B345,pre_ge!$B$7:$L$506,8,FALSE),""))</f>
        <v/>
      </c>
      <c r="D345" s="15" t="str">
        <f>IF($B345="","",IFERROR(VLOOKUP($B345,pre_ge!$B$7:$L$506,4,FALSE),""))</f>
        <v/>
      </c>
      <c r="E345" s="15" t="str">
        <f>IF($B345="","",IFERROR(VLOOKUP($B345,pre_ge!$B$7:$L$506,9,FALSE),""))</f>
        <v/>
      </c>
      <c r="F345" s="36" t="str">
        <f>IFERROR(ROUND((peq_ge!$F$10*J345)/E345,0),"")</f>
        <v/>
      </c>
      <c r="G345" s="67"/>
      <c r="H345" s="111" t="str">
        <f t="shared" si="11"/>
        <v/>
      </c>
      <c r="I345" s="2" t="str">
        <f t="shared" si="12"/>
        <v/>
      </c>
      <c r="J345" s="2" t="str">
        <f>IFERROR(VLOOKUP($B345,cad_pro!$C$9:$E$508,2,FALSE)/SUMIF(cad_pro!$D$9:$D$508,"&gt;"&amp;0),"")</f>
        <v/>
      </c>
    </row>
    <row r="346" spans="2:10" ht="30" customHeight="1" x14ac:dyDescent="0.25">
      <c r="B346" s="30" t="str">
        <f>IF(pre_ge!B346="","",pre_ge!B346)</f>
        <v/>
      </c>
      <c r="C346" s="15" t="str">
        <f>IF($B346="","",IFERROR(VLOOKUP($B346,pre_ge!$B$7:$L$506,8,FALSE),""))</f>
        <v/>
      </c>
      <c r="D346" s="15" t="str">
        <f>IF($B346="","",IFERROR(VLOOKUP($B346,pre_ge!$B$7:$L$506,4,FALSE),""))</f>
        <v/>
      </c>
      <c r="E346" s="15" t="str">
        <f>IF($B346="","",IFERROR(VLOOKUP($B346,pre_ge!$B$7:$L$506,9,FALSE),""))</f>
        <v/>
      </c>
      <c r="F346" s="36" t="str">
        <f>IFERROR(ROUND((peq_ge!$F$10*J346)/E346,0),"")</f>
        <v/>
      </c>
      <c r="G346" s="67"/>
      <c r="H346" s="111" t="str">
        <f t="shared" si="11"/>
        <v/>
      </c>
      <c r="I346" s="2" t="str">
        <f t="shared" si="12"/>
        <v/>
      </c>
      <c r="J346" s="2" t="str">
        <f>IFERROR(VLOOKUP($B346,cad_pro!$C$9:$E$508,2,FALSE)/SUMIF(cad_pro!$D$9:$D$508,"&gt;"&amp;0),"")</f>
        <v/>
      </c>
    </row>
    <row r="347" spans="2:10" ht="30" customHeight="1" x14ac:dyDescent="0.25">
      <c r="B347" s="30" t="str">
        <f>IF(pre_ge!B347="","",pre_ge!B347)</f>
        <v/>
      </c>
      <c r="C347" s="15" t="str">
        <f>IF($B347="","",IFERROR(VLOOKUP($B347,pre_ge!$B$7:$L$506,8,FALSE),""))</f>
        <v/>
      </c>
      <c r="D347" s="15" t="str">
        <f>IF($B347="","",IFERROR(VLOOKUP($B347,pre_ge!$B$7:$L$506,4,FALSE),""))</f>
        <v/>
      </c>
      <c r="E347" s="15" t="str">
        <f>IF($B347="","",IFERROR(VLOOKUP($B347,pre_ge!$B$7:$L$506,9,FALSE),""))</f>
        <v/>
      </c>
      <c r="F347" s="36" t="str">
        <f>IFERROR(ROUND((peq_ge!$F$10*J347)/E347,0),"")</f>
        <v/>
      </c>
      <c r="G347" s="67"/>
      <c r="H347" s="111" t="str">
        <f t="shared" si="11"/>
        <v/>
      </c>
      <c r="I347" s="2" t="str">
        <f t="shared" si="12"/>
        <v/>
      </c>
      <c r="J347" s="2" t="str">
        <f>IFERROR(VLOOKUP($B347,cad_pro!$C$9:$E$508,2,FALSE)/SUMIF(cad_pro!$D$9:$D$508,"&gt;"&amp;0),"")</f>
        <v/>
      </c>
    </row>
    <row r="348" spans="2:10" ht="30" customHeight="1" x14ac:dyDescent="0.25">
      <c r="B348" s="30" t="str">
        <f>IF(pre_ge!B348="","",pre_ge!B348)</f>
        <v/>
      </c>
      <c r="C348" s="15" t="str">
        <f>IF($B348="","",IFERROR(VLOOKUP($B348,pre_ge!$B$7:$L$506,8,FALSE),""))</f>
        <v/>
      </c>
      <c r="D348" s="15" t="str">
        <f>IF($B348="","",IFERROR(VLOOKUP($B348,pre_ge!$B$7:$L$506,4,FALSE),""))</f>
        <v/>
      </c>
      <c r="E348" s="15" t="str">
        <f>IF($B348="","",IFERROR(VLOOKUP($B348,pre_ge!$B$7:$L$506,9,FALSE),""))</f>
        <v/>
      </c>
      <c r="F348" s="36" t="str">
        <f>IFERROR(ROUND((peq_ge!$F$10*J348)/E348,0),"")</f>
        <v/>
      </c>
      <c r="G348" s="67"/>
      <c r="H348" s="111" t="str">
        <f t="shared" si="11"/>
        <v/>
      </c>
      <c r="I348" s="2" t="str">
        <f t="shared" si="12"/>
        <v/>
      </c>
      <c r="J348" s="2" t="str">
        <f>IFERROR(VLOOKUP($B348,cad_pro!$C$9:$E$508,2,FALSE)/SUMIF(cad_pro!$D$9:$D$508,"&gt;"&amp;0),"")</f>
        <v/>
      </c>
    </row>
    <row r="349" spans="2:10" ht="30" customHeight="1" x14ac:dyDescent="0.25">
      <c r="B349" s="30" t="str">
        <f>IF(pre_ge!B349="","",pre_ge!B349)</f>
        <v/>
      </c>
      <c r="C349" s="15" t="str">
        <f>IF($B349="","",IFERROR(VLOOKUP($B349,pre_ge!$B$7:$L$506,8,FALSE),""))</f>
        <v/>
      </c>
      <c r="D349" s="15" t="str">
        <f>IF($B349="","",IFERROR(VLOOKUP($B349,pre_ge!$B$7:$L$506,4,FALSE),""))</f>
        <v/>
      </c>
      <c r="E349" s="15" t="str">
        <f>IF($B349="","",IFERROR(VLOOKUP($B349,pre_ge!$B$7:$L$506,9,FALSE),""))</f>
        <v/>
      </c>
      <c r="F349" s="36" t="str">
        <f>IFERROR(ROUND((peq_ge!$F$10*J349)/E349,0),"")</f>
        <v/>
      </c>
      <c r="G349" s="67"/>
      <c r="H349" s="111" t="str">
        <f t="shared" si="11"/>
        <v/>
      </c>
      <c r="I349" s="2" t="str">
        <f t="shared" si="12"/>
        <v/>
      </c>
      <c r="J349" s="2" t="str">
        <f>IFERROR(VLOOKUP($B349,cad_pro!$C$9:$E$508,2,FALSE)/SUMIF(cad_pro!$D$9:$D$508,"&gt;"&amp;0),"")</f>
        <v/>
      </c>
    </row>
    <row r="350" spans="2:10" ht="30" customHeight="1" x14ac:dyDescent="0.25">
      <c r="B350" s="30" t="str">
        <f>IF(pre_ge!B350="","",pre_ge!B350)</f>
        <v/>
      </c>
      <c r="C350" s="15" t="str">
        <f>IF($B350="","",IFERROR(VLOOKUP($B350,pre_ge!$B$7:$L$506,8,FALSE),""))</f>
        <v/>
      </c>
      <c r="D350" s="15" t="str">
        <f>IF($B350="","",IFERROR(VLOOKUP($B350,pre_ge!$B$7:$L$506,4,FALSE),""))</f>
        <v/>
      </c>
      <c r="E350" s="15" t="str">
        <f>IF($B350="","",IFERROR(VLOOKUP($B350,pre_ge!$B$7:$L$506,9,FALSE),""))</f>
        <v/>
      </c>
      <c r="F350" s="36" t="str">
        <f>IFERROR(ROUND((peq_ge!$F$10*J350)/E350,0),"")</f>
        <v/>
      </c>
      <c r="G350" s="67"/>
      <c r="H350" s="111" t="str">
        <f t="shared" si="11"/>
        <v/>
      </c>
      <c r="I350" s="2" t="str">
        <f t="shared" si="12"/>
        <v/>
      </c>
      <c r="J350" s="2" t="str">
        <f>IFERROR(VLOOKUP($B350,cad_pro!$C$9:$E$508,2,FALSE)/SUMIF(cad_pro!$D$9:$D$508,"&gt;"&amp;0),"")</f>
        <v/>
      </c>
    </row>
    <row r="351" spans="2:10" ht="30" customHeight="1" x14ac:dyDescent="0.25">
      <c r="B351" s="30" t="str">
        <f>IF(pre_ge!B351="","",pre_ge!B351)</f>
        <v/>
      </c>
      <c r="C351" s="15" t="str">
        <f>IF($B351="","",IFERROR(VLOOKUP($B351,pre_ge!$B$7:$L$506,8,FALSE),""))</f>
        <v/>
      </c>
      <c r="D351" s="15" t="str">
        <f>IF($B351="","",IFERROR(VLOOKUP($B351,pre_ge!$B$7:$L$506,4,FALSE),""))</f>
        <v/>
      </c>
      <c r="E351" s="15" t="str">
        <f>IF($B351="","",IFERROR(VLOOKUP($B351,pre_ge!$B$7:$L$506,9,FALSE),""))</f>
        <v/>
      </c>
      <c r="F351" s="36" t="str">
        <f>IFERROR(ROUND((peq_ge!$F$10*J351)/E351,0),"")</f>
        <v/>
      </c>
      <c r="G351" s="67"/>
      <c r="H351" s="111" t="str">
        <f t="shared" si="11"/>
        <v/>
      </c>
      <c r="I351" s="2" t="str">
        <f t="shared" si="12"/>
        <v/>
      </c>
      <c r="J351" s="2" t="str">
        <f>IFERROR(VLOOKUP($B351,cad_pro!$C$9:$E$508,2,FALSE)/SUMIF(cad_pro!$D$9:$D$508,"&gt;"&amp;0),"")</f>
        <v/>
      </c>
    </row>
    <row r="352" spans="2:10" ht="30" customHeight="1" x14ac:dyDescent="0.25">
      <c r="B352" s="30" t="str">
        <f>IF(pre_ge!B352="","",pre_ge!B352)</f>
        <v/>
      </c>
      <c r="C352" s="15" t="str">
        <f>IF($B352="","",IFERROR(VLOOKUP($B352,pre_ge!$B$7:$L$506,8,FALSE),""))</f>
        <v/>
      </c>
      <c r="D352" s="15" t="str">
        <f>IF($B352="","",IFERROR(VLOOKUP($B352,pre_ge!$B$7:$L$506,4,FALSE),""))</f>
        <v/>
      </c>
      <c r="E352" s="15" t="str">
        <f>IF($B352="","",IFERROR(VLOOKUP($B352,pre_ge!$B$7:$L$506,9,FALSE),""))</f>
        <v/>
      </c>
      <c r="F352" s="36" t="str">
        <f>IFERROR(ROUND((peq_ge!$F$10*J352)/E352,0),"")</f>
        <v/>
      </c>
      <c r="G352" s="67"/>
      <c r="H352" s="111" t="str">
        <f t="shared" si="11"/>
        <v/>
      </c>
      <c r="I352" s="2" t="str">
        <f t="shared" si="12"/>
        <v/>
      </c>
      <c r="J352" s="2" t="str">
        <f>IFERROR(VLOOKUP($B352,cad_pro!$C$9:$E$508,2,FALSE)/SUMIF(cad_pro!$D$9:$D$508,"&gt;"&amp;0),"")</f>
        <v/>
      </c>
    </row>
    <row r="353" spans="2:10" ht="30" customHeight="1" x14ac:dyDescent="0.25">
      <c r="B353" s="30" t="str">
        <f>IF(pre_ge!B353="","",pre_ge!B353)</f>
        <v/>
      </c>
      <c r="C353" s="15" t="str">
        <f>IF($B353="","",IFERROR(VLOOKUP($B353,pre_ge!$B$7:$L$506,8,FALSE),""))</f>
        <v/>
      </c>
      <c r="D353" s="15" t="str">
        <f>IF($B353="","",IFERROR(VLOOKUP($B353,pre_ge!$B$7:$L$506,4,FALSE),""))</f>
        <v/>
      </c>
      <c r="E353" s="15" t="str">
        <f>IF($B353="","",IFERROR(VLOOKUP($B353,pre_ge!$B$7:$L$506,9,FALSE),""))</f>
        <v/>
      </c>
      <c r="F353" s="36" t="str">
        <f>IFERROR(ROUND((peq_ge!$F$10*J353)/E353,0),"")</f>
        <v/>
      </c>
      <c r="G353" s="67"/>
      <c r="H353" s="111" t="str">
        <f t="shared" si="11"/>
        <v/>
      </c>
      <c r="I353" s="2" t="str">
        <f t="shared" si="12"/>
        <v/>
      </c>
      <c r="J353" s="2" t="str">
        <f>IFERROR(VLOOKUP($B353,cad_pro!$C$9:$E$508,2,FALSE)/SUMIF(cad_pro!$D$9:$D$508,"&gt;"&amp;0),"")</f>
        <v/>
      </c>
    </row>
    <row r="354" spans="2:10" ht="30" customHeight="1" x14ac:dyDescent="0.25">
      <c r="B354" s="30" t="str">
        <f>IF(pre_ge!B354="","",pre_ge!B354)</f>
        <v/>
      </c>
      <c r="C354" s="15" t="str">
        <f>IF($B354="","",IFERROR(VLOOKUP($B354,pre_ge!$B$7:$L$506,8,FALSE),""))</f>
        <v/>
      </c>
      <c r="D354" s="15" t="str">
        <f>IF($B354="","",IFERROR(VLOOKUP($B354,pre_ge!$B$7:$L$506,4,FALSE),""))</f>
        <v/>
      </c>
      <c r="E354" s="15" t="str">
        <f>IF($B354="","",IFERROR(VLOOKUP($B354,pre_ge!$B$7:$L$506,9,FALSE),""))</f>
        <v/>
      </c>
      <c r="F354" s="36" t="str">
        <f>IFERROR(ROUND((peq_ge!$F$10*J354)/E354,0),"")</f>
        <v/>
      </c>
      <c r="G354" s="67"/>
      <c r="H354" s="111" t="str">
        <f t="shared" si="11"/>
        <v/>
      </c>
      <c r="I354" s="2" t="str">
        <f t="shared" si="12"/>
        <v/>
      </c>
      <c r="J354" s="2" t="str">
        <f>IFERROR(VLOOKUP($B354,cad_pro!$C$9:$E$508,2,FALSE)/SUMIF(cad_pro!$D$9:$D$508,"&gt;"&amp;0),"")</f>
        <v/>
      </c>
    </row>
    <row r="355" spans="2:10" ht="30" customHeight="1" x14ac:dyDescent="0.25">
      <c r="B355" s="30" t="str">
        <f>IF(pre_ge!B355="","",pre_ge!B355)</f>
        <v/>
      </c>
      <c r="C355" s="15" t="str">
        <f>IF($B355="","",IFERROR(VLOOKUP($B355,pre_ge!$B$7:$L$506,8,FALSE),""))</f>
        <v/>
      </c>
      <c r="D355" s="15" t="str">
        <f>IF($B355="","",IFERROR(VLOOKUP($B355,pre_ge!$B$7:$L$506,4,FALSE),""))</f>
        <v/>
      </c>
      <c r="E355" s="15" t="str">
        <f>IF($B355="","",IFERROR(VLOOKUP($B355,pre_ge!$B$7:$L$506,9,FALSE),""))</f>
        <v/>
      </c>
      <c r="F355" s="36" t="str">
        <f>IFERROR(ROUND((peq_ge!$F$10*J355)/E355,0),"")</f>
        <v/>
      </c>
      <c r="G355" s="67"/>
      <c r="H355" s="111" t="str">
        <f t="shared" si="11"/>
        <v/>
      </c>
      <c r="I355" s="2" t="str">
        <f t="shared" si="12"/>
        <v/>
      </c>
      <c r="J355" s="2" t="str">
        <f>IFERROR(VLOOKUP($B355,cad_pro!$C$9:$E$508,2,FALSE)/SUMIF(cad_pro!$D$9:$D$508,"&gt;"&amp;0),"")</f>
        <v/>
      </c>
    </row>
    <row r="356" spans="2:10" ht="30" customHeight="1" x14ac:dyDescent="0.25">
      <c r="B356" s="30" t="str">
        <f>IF(pre_ge!B356="","",pre_ge!B356)</f>
        <v/>
      </c>
      <c r="C356" s="15" t="str">
        <f>IF($B356="","",IFERROR(VLOOKUP($B356,pre_ge!$B$7:$L$506,8,FALSE),""))</f>
        <v/>
      </c>
      <c r="D356" s="15" t="str">
        <f>IF($B356="","",IFERROR(VLOOKUP($B356,pre_ge!$B$7:$L$506,4,FALSE),""))</f>
        <v/>
      </c>
      <c r="E356" s="15" t="str">
        <f>IF($B356="","",IFERROR(VLOOKUP($B356,pre_ge!$B$7:$L$506,9,FALSE),""))</f>
        <v/>
      </c>
      <c r="F356" s="36" t="str">
        <f>IFERROR(ROUND((peq_ge!$F$10*J356)/E356,0),"")</f>
        <v/>
      </c>
      <c r="G356" s="67"/>
      <c r="H356" s="111" t="str">
        <f t="shared" si="11"/>
        <v/>
      </c>
      <c r="I356" s="2" t="str">
        <f t="shared" si="12"/>
        <v/>
      </c>
      <c r="J356" s="2" t="str">
        <f>IFERROR(VLOOKUP($B356,cad_pro!$C$9:$E$508,2,FALSE)/SUMIF(cad_pro!$D$9:$D$508,"&gt;"&amp;0),"")</f>
        <v/>
      </c>
    </row>
    <row r="357" spans="2:10" ht="30" customHeight="1" x14ac:dyDescent="0.25">
      <c r="B357" s="30" t="str">
        <f>IF(pre_ge!B357="","",pre_ge!B357)</f>
        <v/>
      </c>
      <c r="C357" s="15" t="str">
        <f>IF($B357="","",IFERROR(VLOOKUP($B357,pre_ge!$B$7:$L$506,8,FALSE),""))</f>
        <v/>
      </c>
      <c r="D357" s="15" t="str">
        <f>IF($B357="","",IFERROR(VLOOKUP($B357,pre_ge!$B$7:$L$506,4,FALSE),""))</f>
        <v/>
      </c>
      <c r="E357" s="15" t="str">
        <f>IF($B357="","",IFERROR(VLOOKUP($B357,pre_ge!$B$7:$L$506,9,FALSE),""))</f>
        <v/>
      </c>
      <c r="F357" s="36" t="str">
        <f>IFERROR(ROUND((peq_ge!$F$10*J357)/E357,0),"")</f>
        <v/>
      </c>
      <c r="G357" s="67"/>
      <c r="H357" s="111" t="str">
        <f t="shared" si="11"/>
        <v/>
      </c>
      <c r="I357" s="2" t="str">
        <f t="shared" si="12"/>
        <v/>
      </c>
      <c r="J357" s="2" t="str">
        <f>IFERROR(VLOOKUP($B357,cad_pro!$C$9:$E$508,2,FALSE)/SUMIF(cad_pro!$D$9:$D$508,"&gt;"&amp;0),"")</f>
        <v/>
      </c>
    </row>
    <row r="358" spans="2:10" ht="30" customHeight="1" x14ac:dyDescent="0.25">
      <c r="B358" s="30" t="str">
        <f>IF(pre_ge!B358="","",pre_ge!B358)</f>
        <v/>
      </c>
      <c r="C358" s="15" t="str">
        <f>IF($B358="","",IFERROR(VLOOKUP($B358,pre_ge!$B$7:$L$506,8,FALSE),""))</f>
        <v/>
      </c>
      <c r="D358" s="15" t="str">
        <f>IF($B358="","",IFERROR(VLOOKUP($B358,pre_ge!$B$7:$L$506,4,FALSE),""))</f>
        <v/>
      </c>
      <c r="E358" s="15" t="str">
        <f>IF($B358="","",IFERROR(VLOOKUP($B358,pre_ge!$B$7:$L$506,9,FALSE),""))</f>
        <v/>
      </c>
      <c r="F358" s="36" t="str">
        <f>IFERROR(ROUND((peq_ge!$F$10*J358)/E358,0),"")</f>
        <v/>
      </c>
      <c r="G358" s="67"/>
      <c r="H358" s="111" t="str">
        <f t="shared" si="11"/>
        <v/>
      </c>
      <c r="I358" s="2" t="str">
        <f t="shared" si="12"/>
        <v/>
      </c>
      <c r="J358" s="2" t="str">
        <f>IFERROR(VLOOKUP($B358,cad_pro!$C$9:$E$508,2,FALSE)/SUMIF(cad_pro!$D$9:$D$508,"&gt;"&amp;0),"")</f>
        <v/>
      </c>
    </row>
    <row r="359" spans="2:10" ht="30" customHeight="1" x14ac:dyDescent="0.25">
      <c r="B359" s="30" t="str">
        <f>IF(pre_ge!B359="","",pre_ge!B359)</f>
        <v/>
      </c>
      <c r="C359" s="15" t="str">
        <f>IF($B359="","",IFERROR(VLOOKUP($B359,pre_ge!$B$7:$L$506,8,FALSE),""))</f>
        <v/>
      </c>
      <c r="D359" s="15" t="str">
        <f>IF($B359="","",IFERROR(VLOOKUP($B359,pre_ge!$B$7:$L$506,4,FALSE),""))</f>
        <v/>
      </c>
      <c r="E359" s="15" t="str">
        <f>IF($B359="","",IFERROR(VLOOKUP($B359,pre_ge!$B$7:$L$506,9,FALSE),""))</f>
        <v/>
      </c>
      <c r="F359" s="36" t="str">
        <f>IFERROR(ROUND((peq_ge!$F$10*J359)/E359,0),"")</f>
        <v/>
      </c>
      <c r="G359" s="67"/>
      <c r="H359" s="111" t="str">
        <f t="shared" si="11"/>
        <v/>
      </c>
      <c r="I359" s="2" t="str">
        <f t="shared" si="12"/>
        <v/>
      </c>
      <c r="J359" s="2" t="str">
        <f>IFERROR(VLOOKUP($B359,cad_pro!$C$9:$E$508,2,FALSE)/SUMIF(cad_pro!$D$9:$D$508,"&gt;"&amp;0),"")</f>
        <v/>
      </c>
    </row>
    <row r="360" spans="2:10" ht="30" customHeight="1" x14ac:dyDescent="0.25">
      <c r="B360" s="30" t="str">
        <f>IF(pre_ge!B360="","",pre_ge!B360)</f>
        <v/>
      </c>
      <c r="C360" s="15" t="str">
        <f>IF($B360="","",IFERROR(VLOOKUP($B360,pre_ge!$B$7:$L$506,8,FALSE),""))</f>
        <v/>
      </c>
      <c r="D360" s="15" t="str">
        <f>IF($B360="","",IFERROR(VLOOKUP($B360,pre_ge!$B$7:$L$506,4,FALSE),""))</f>
        <v/>
      </c>
      <c r="E360" s="15" t="str">
        <f>IF($B360="","",IFERROR(VLOOKUP($B360,pre_ge!$B$7:$L$506,9,FALSE),""))</f>
        <v/>
      </c>
      <c r="F360" s="36" t="str">
        <f>IFERROR(ROUND((peq_ge!$F$10*J360)/E360,0),"")</f>
        <v/>
      </c>
      <c r="G360" s="67"/>
      <c r="H360" s="111" t="str">
        <f t="shared" si="11"/>
        <v/>
      </c>
      <c r="I360" s="2" t="str">
        <f t="shared" si="12"/>
        <v/>
      </c>
      <c r="J360" s="2" t="str">
        <f>IFERROR(VLOOKUP($B360,cad_pro!$C$9:$E$508,2,FALSE)/SUMIF(cad_pro!$D$9:$D$508,"&gt;"&amp;0),"")</f>
        <v/>
      </c>
    </row>
    <row r="361" spans="2:10" ht="30" customHeight="1" x14ac:dyDescent="0.25">
      <c r="B361" s="30" t="str">
        <f>IF(pre_ge!B361="","",pre_ge!B361)</f>
        <v/>
      </c>
      <c r="C361" s="15" t="str">
        <f>IF($B361="","",IFERROR(VLOOKUP($B361,pre_ge!$B$7:$L$506,8,FALSE),""))</f>
        <v/>
      </c>
      <c r="D361" s="15" t="str">
        <f>IF($B361="","",IFERROR(VLOOKUP($B361,pre_ge!$B$7:$L$506,4,FALSE),""))</f>
        <v/>
      </c>
      <c r="E361" s="15" t="str">
        <f>IF($B361="","",IFERROR(VLOOKUP($B361,pre_ge!$B$7:$L$506,9,FALSE),""))</f>
        <v/>
      </c>
      <c r="F361" s="36" t="str">
        <f>IFERROR(ROUND((peq_ge!$F$10*J361)/E361,0),"")</f>
        <v/>
      </c>
      <c r="G361" s="67"/>
      <c r="H361" s="111" t="str">
        <f t="shared" si="11"/>
        <v/>
      </c>
      <c r="I361" s="2" t="str">
        <f t="shared" si="12"/>
        <v/>
      </c>
      <c r="J361" s="2" t="str">
        <f>IFERROR(VLOOKUP($B361,cad_pro!$C$9:$E$508,2,FALSE)/SUMIF(cad_pro!$D$9:$D$508,"&gt;"&amp;0),"")</f>
        <v/>
      </c>
    </row>
    <row r="362" spans="2:10" ht="30" customHeight="1" x14ac:dyDescent="0.25">
      <c r="B362" s="30" t="str">
        <f>IF(pre_ge!B362="","",pre_ge!B362)</f>
        <v/>
      </c>
      <c r="C362" s="15" t="str">
        <f>IF($B362="","",IFERROR(VLOOKUP($B362,pre_ge!$B$7:$L$506,8,FALSE),""))</f>
        <v/>
      </c>
      <c r="D362" s="15" t="str">
        <f>IF($B362="","",IFERROR(VLOOKUP($B362,pre_ge!$B$7:$L$506,4,FALSE),""))</f>
        <v/>
      </c>
      <c r="E362" s="15" t="str">
        <f>IF($B362="","",IFERROR(VLOOKUP($B362,pre_ge!$B$7:$L$506,9,FALSE),""))</f>
        <v/>
      </c>
      <c r="F362" s="36" t="str">
        <f>IFERROR(ROUND((peq_ge!$F$10*J362)/E362,0),"")</f>
        <v/>
      </c>
      <c r="G362" s="67"/>
      <c r="H362" s="111" t="str">
        <f t="shared" si="11"/>
        <v/>
      </c>
      <c r="I362" s="2" t="str">
        <f t="shared" si="12"/>
        <v/>
      </c>
      <c r="J362" s="2" t="str">
        <f>IFERROR(VLOOKUP($B362,cad_pro!$C$9:$E$508,2,FALSE)/SUMIF(cad_pro!$D$9:$D$508,"&gt;"&amp;0),"")</f>
        <v/>
      </c>
    </row>
    <row r="363" spans="2:10" ht="30" customHeight="1" x14ac:dyDescent="0.25">
      <c r="B363" s="30" t="str">
        <f>IF(pre_ge!B363="","",pre_ge!B363)</f>
        <v/>
      </c>
      <c r="C363" s="15" t="str">
        <f>IF($B363="","",IFERROR(VLOOKUP($B363,pre_ge!$B$7:$L$506,8,FALSE),""))</f>
        <v/>
      </c>
      <c r="D363" s="15" t="str">
        <f>IF($B363="","",IFERROR(VLOOKUP($B363,pre_ge!$B$7:$L$506,4,FALSE),""))</f>
        <v/>
      </c>
      <c r="E363" s="15" t="str">
        <f>IF($B363="","",IFERROR(VLOOKUP($B363,pre_ge!$B$7:$L$506,9,FALSE),""))</f>
        <v/>
      </c>
      <c r="F363" s="36" t="str">
        <f>IFERROR(ROUND((peq_ge!$F$10*J363)/E363,0),"")</f>
        <v/>
      </c>
      <c r="G363" s="67"/>
      <c r="H363" s="111" t="str">
        <f t="shared" si="11"/>
        <v/>
      </c>
      <c r="I363" s="2" t="str">
        <f t="shared" si="12"/>
        <v/>
      </c>
      <c r="J363" s="2" t="str">
        <f>IFERROR(VLOOKUP($B363,cad_pro!$C$9:$E$508,2,FALSE)/SUMIF(cad_pro!$D$9:$D$508,"&gt;"&amp;0),"")</f>
        <v/>
      </c>
    </row>
    <row r="364" spans="2:10" ht="30" customHeight="1" x14ac:dyDescent="0.25">
      <c r="B364" s="30" t="str">
        <f>IF(pre_ge!B364="","",pre_ge!B364)</f>
        <v/>
      </c>
      <c r="C364" s="15" t="str">
        <f>IF($B364="","",IFERROR(VLOOKUP($B364,pre_ge!$B$7:$L$506,8,FALSE),""))</f>
        <v/>
      </c>
      <c r="D364" s="15" t="str">
        <f>IF($B364="","",IFERROR(VLOOKUP($B364,pre_ge!$B$7:$L$506,4,FALSE),""))</f>
        <v/>
      </c>
      <c r="E364" s="15" t="str">
        <f>IF($B364="","",IFERROR(VLOOKUP($B364,pre_ge!$B$7:$L$506,9,FALSE),""))</f>
        <v/>
      </c>
      <c r="F364" s="36" t="str">
        <f>IFERROR(ROUND((peq_ge!$F$10*J364)/E364,0),"")</f>
        <v/>
      </c>
      <c r="G364" s="67"/>
      <c r="H364" s="111" t="str">
        <f t="shared" si="11"/>
        <v/>
      </c>
      <c r="I364" s="2" t="str">
        <f t="shared" si="12"/>
        <v/>
      </c>
      <c r="J364" s="2" t="str">
        <f>IFERROR(VLOOKUP($B364,cad_pro!$C$9:$E$508,2,FALSE)/SUMIF(cad_pro!$D$9:$D$508,"&gt;"&amp;0),"")</f>
        <v/>
      </c>
    </row>
    <row r="365" spans="2:10" ht="30" customHeight="1" x14ac:dyDescent="0.25">
      <c r="B365" s="30" t="str">
        <f>IF(pre_ge!B365="","",pre_ge!B365)</f>
        <v/>
      </c>
      <c r="C365" s="15" t="str">
        <f>IF($B365="","",IFERROR(VLOOKUP($B365,pre_ge!$B$7:$L$506,8,FALSE),""))</f>
        <v/>
      </c>
      <c r="D365" s="15" t="str">
        <f>IF($B365="","",IFERROR(VLOOKUP($B365,pre_ge!$B$7:$L$506,4,FALSE),""))</f>
        <v/>
      </c>
      <c r="E365" s="15" t="str">
        <f>IF($B365="","",IFERROR(VLOOKUP($B365,pre_ge!$B$7:$L$506,9,FALSE),""))</f>
        <v/>
      </c>
      <c r="F365" s="36" t="str">
        <f>IFERROR(ROUND((peq_ge!$F$10*J365)/E365,0),"")</f>
        <v/>
      </c>
      <c r="G365" s="67"/>
      <c r="H365" s="111" t="str">
        <f t="shared" si="11"/>
        <v/>
      </c>
      <c r="I365" s="2" t="str">
        <f t="shared" si="12"/>
        <v/>
      </c>
      <c r="J365" s="2" t="str">
        <f>IFERROR(VLOOKUP($B365,cad_pro!$C$9:$E$508,2,FALSE)/SUMIF(cad_pro!$D$9:$D$508,"&gt;"&amp;0),"")</f>
        <v/>
      </c>
    </row>
    <row r="366" spans="2:10" ht="30" customHeight="1" x14ac:dyDescent="0.25">
      <c r="B366" s="30" t="str">
        <f>IF(pre_ge!B366="","",pre_ge!B366)</f>
        <v/>
      </c>
      <c r="C366" s="15" t="str">
        <f>IF($B366="","",IFERROR(VLOOKUP($B366,pre_ge!$B$7:$L$506,8,FALSE),""))</f>
        <v/>
      </c>
      <c r="D366" s="15" t="str">
        <f>IF($B366="","",IFERROR(VLOOKUP($B366,pre_ge!$B$7:$L$506,4,FALSE),""))</f>
        <v/>
      </c>
      <c r="E366" s="15" t="str">
        <f>IF($B366="","",IFERROR(VLOOKUP($B366,pre_ge!$B$7:$L$506,9,FALSE),""))</f>
        <v/>
      </c>
      <c r="F366" s="36" t="str">
        <f>IFERROR(ROUND((peq_ge!$F$10*J366)/E366,0),"")</f>
        <v/>
      </c>
      <c r="G366" s="67"/>
      <c r="H366" s="111" t="str">
        <f t="shared" si="11"/>
        <v/>
      </c>
      <c r="I366" s="2" t="str">
        <f t="shared" si="12"/>
        <v/>
      </c>
      <c r="J366" s="2" t="str">
        <f>IFERROR(VLOOKUP($B366,cad_pro!$C$9:$E$508,2,FALSE)/SUMIF(cad_pro!$D$9:$D$508,"&gt;"&amp;0),"")</f>
        <v/>
      </c>
    </row>
    <row r="367" spans="2:10" ht="30" customHeight="1" x14ac:dyDescent="0.25">
      <c r="B367" s="30" t="str">
        <f>IF(pre_ge!B367="","",pre_ge!B367)</f>
        <v/>
      </c>
      <c r="C367" s="15" t="str">
        <f>IF($B367="","",IFERROR(VLOOKUP($B367,pre_ge!$B$7:$L$506,8,FALSE),""))</f>
        <v/>
      </c>
      <c r="D367" s="15" t="str">
        <f>IF($B367="","",IFERROR(VLOOKUP($B367,pre_ge!$B$7:$L$506,4,FALSE),""))</f>
        <v/>
      </c>
      <c r="E367" s="15" t="str">
        <f>IF($B367="","",IFERROR(VLOOKUP($B367,pre_ge!$B$7:$L$506,9,FALSE),""))</f>
        <v/>
      </c>
      <c r="F367" s="36" t="str">
        <f>IFERROR(ROUND((peq_ge!$F$10*J367)/E367,0),"")</f>
        <v/>
      </c>
      <c r="G367" s="67"/>
      <c r="H367" s="111" t="str">
        <f t="shared" si="11"/>
        <v/>
      </c>
      <c r="I367" s="2" t="str">
        <f t="shared" si="12"/>
        <v/>
      </c>
      <c r="J367" s="2" t="str">
        <f>IFERROR(VLOOKUP($B367,cad_pro!$C$9:$E$508,2,FALSE)/SUMIF(cad_pro!$D$9:$D$508,"&gt;"&amp;0),"")</f>
        <v/>
      </c>
    </row>
    <row r="368" spans="2:10" ht="30" customHeight="1" x14ac:dyDescent="0.25">
      <c r="B368" s="30" t="str">
        <f>IF(pre_ge!B368="","",pre_ge!B368)</f>
        <v/>
      </c>
      <c r="C368" s="15" t="str">
        <f>IF($B368="","",IFERROR(VLOOKUP($B368,pre_ge!$B$7:$L$506,8,FALSE),""))</f>
        <v/>
      </c>
      <c r="D368" s="15" t="str">
        <f>IF($B368="","",IFERROR(VLOOKUP($B368,pre_ge!$B$7:$L$506,4,FALSE),""))</f>
        <v/>
      </c>
      <c r="E368" s="15" t="str">
        <f>IF($B368="","",IFERROR(VLOOKUP($B368,pre_ge!$B$7:$L$506,9,FALSE),""))</f>
        <v/>
      </c>
      <c r="F368" s="36" t="str">
        <f>IFERROR(ROUND((peq_ge!$F$10*J368)/E368,0),"")</f>
        <v/>
      </c>
      <c r="G368" s="67"/>
      <c r="H368" s="111" t="str">
        <f t="shared" si="11"/>
        <v/>
      </c>
      <c r="I368" s="2" t="str">
        <f t="shared" si="12"/>
        <v/>
      </c>
      <c r="J368" s="2" t="str">
        <f>IFERROR(VLOOKUP($B368,cad_pro!$C$9:$E$508,2,FALSE)/SUMIF(cad_pro!$D$9:$D$508,"&gt;"&amp;0),"")</f>
        <v/>
      </c>
    </row>
    <row r="369" spans="2:10" ht="30" customHeight="1" x14ac:dyDescent="0.25">
      <c r="B369" s="30" t="str">
        <f>IF(pre_ge!B369="","",pre_ge!B369)</f>
        <v/>
      </c>
      <c r="C369" s="15" t="str">
        <f>IF($B369="","",IFERROR(VLOOKUP($B369,pre_ge!$B$7:$L$506,8,FALSE),""))</f>
        <v/>
      </c>
      <c r="D369" s="15" t="str">
        <f>IF($B369="","",IFERROR(VLOOKUP($B369,pre_ge!$B$7:$L$506,4,FALSE),""))</f>
        <v/>
      </c>
      <c r="E369" s="15" t="str">
        <f>IF($B369="","",IFERROR(VLOOKUP($B369,pre_ge!$B$7:$L$506,9,FALSE),""))</f>
        <v/>
      </c>
      <c r="F369" s="36" t="str">
        <f>IFERROR(ROUND((peq_ge!$F$10*J369)/E369,0),"")</f>
        <v/>
      </c>
      <c r="G369" s="67"/>
      <c r="H369" s="111" t="str">
        <f t="shared" si="11"/>
        <v/>
      </c>
      <c r="I369" s="2" t="str">
        <f t="shared" si="12"/>
        <v/>
      </c>
      <c r="J369" s="2" t="str">
        <f>IFERROR(VLOOKUP($B369,cad_pro!$C$9:$E$508,2,FALSE)/SUMIF(cad_pro!$D$9:$D$508,"&gt;"&amp;0),"")</f>
        <v/>
      </c>
    </row>
    <row r="370" spans="2:10" ht="30" customHeight="1" x14ac:dyDescent="0.25">
      <c r="B370" s="30" t="str">
        <f>IF(pre_ge!B370="","",pre_ge!B370)</f>
        <v/>
      </c>
      <c r="C370" s="15" t="str">
        <f>IF($B370="","",IFERROR(VLOOKUP($B370,pre_ge!$B$7:$L$506,8,FALSE),""))</f>
        <v/>
      </c>
      <c r="D370" s="15" t="str">
        <f>IF($B370="","",IFERROR(VLOOKUP($B370,pre_ge!$B$7:$L$506,4,FALSE),""))</f>
        <v/>
      </c>
      <c r="E370" s="15" t="str">
        <f>IF($B370="","",IFERROR(VLOOKUP($B370,pre_ge!$B$7:$L$506,9,FALSE),""))</f>
        <v/>
      </c>
      <c r="F370" s="36" t="str">
        <f>IFERROR(ROUND((peq_ge!$F$10*J370)/E370,0),"")</f>
        <v/>
      </c>
      <c r="G370" s="67"/>
      <c r="H370" s="111" t="str">
        <f t="shared" si="11"/>
        <v/>
      </c>
      <c r="I370" s="2" t="str">
        <f t="shared" si="12"/>
        <v/>
      </c>
      <c r="J370" s="2" t="str">
        <f>IFERROR(VLOOKUP($B370,cad_pro!$C$9:$E$508,2,FALSE)/SUMIF(cad_pro!$D$9:$D$508,"&gt;"&amp;0),"")</f>
        <v/>
      </c>
    </row>
    <row r="371" spans="2:10" ht="30" customHeight="1" x14ac:dyDescent="0.25">
      <c r="B371" s="30" t="str">
        <f>IF(pre_ge!B371="","",pre_ge!B371)</f>
        <v/>
      </c>
      <c r="C371" s="15" t="str">
        <f>IF($B371="","",IFERROR(VLOOKUP($B371,pre_ge!$B$7:$L$506,8,FALSE),""))</f>
        <v/>
      </c>
      <c r="D371" s="15" t="str">
        <f>IF($B371="","",IFERROR(VLOOKUP($B371,pre_ge!$B$7:$L$506,4,FALSE),""))</f>
        <v/>
      </c>
      <c r="E371" s="15" t="str">
        <f>IF($B371="","",IFERROR(VLOOKUP($B371,pre_ge!$B$7:$L$506,9,FALSE),""))</f>
        <v/>
      </c>
      <c r="F371" s="36" t="str">
        <f>IFERROR(ROUND((peq_ge!$F$10*J371)/E371,0),"")</f>
        <v/>
      </c>
      <c r="G371" s="67"/>
      <c r="H371" s="111" t="str">
        <f t="shared" si="11"/>
        <v/>
      </c>
      <c r="I371" s="2" t="str">
        <f t="shared" si="12"/>
        <v/>
      </c>
      <c r="J371" s="2" t="str">
        <f>IFERROR(VLOOKUP($B371,cad_pro!$C$9:$E$508,2,FALSE)/SUMIF(cad_pro!$D$9:$D$508,"&gt;"&amp;0),"")</f>
        <v/>
      </c>
    </row>
    <row r="372" spans="2:10" ht="30" customHeight="1" x14ac:dyDescent="0.25">
      <c r="B372" s="30" t="str">
        <f>IF(pre_ge!B372="","",pre_ge!B372)</f>
        <v/>
      </c>
      <c r="C372" s="15" t="str">
        <f>IF($B372="","",IFERROR(VLOOKUP($B372,pre_ge!$B$7:$L$506,8,FALSE),""))</f>
        <v/>
      </c>
      <c r="D372" s="15" t="str">
        <f>IF($B372="","",IFERROR(VLOOKUP($B372,pre_ge!$B$7:$L$506,4,FALSE),""))</f>
        <v/>
      </c>
      <c r="E372" s="15" t="str">
        <f>IF($B372="","",IFERROR(VLOOKUP($B372,pre_ge!$B$7:$L$506,9,FALSE),""))</f>
        <v/>
      </c>
      <c r="F372" s="36" t="str">
        <f>IFERROR(ROUND((peq_ge!$F$10*J372)/E372,0),"")</f>
        <v/>
      </c>
      <c r="G372" s="67"/>
      <c r="H372" s="111" t="str">
        <f t="shared" si="11"/>
        <v/>
      </c>
      <c r="I372" s="2" t="str">
        <f t="shared" si="12"/>
        <v/>
      </c>
      <c r="J372" s="2" t="str">
        <f>IFERROR(VLOOKUP($B372,cad_pro!$C$9:$E$508,2,FALSE)/SUMIF(cad_pro!$D$9:$D$508,"&gt;"&amp;0),"")</f>
        <v/>
      </c>
    </row>
    <row r="373" spans="2:10" ht="30" customHeight="1" x14ac:dyDescent="0.25">
      <c r="B373" s="30" t="str">
        <f>IF(pre_ge!B373="","",pre_ge!B373)</f>
        <v/>
      </c>
      <c r="C373" s="15" t="str">
        <f>IF($B373="","",IFERROR(VLOOKUP($B373,pre_ge!$B$7:$L$506,8,FALSE),""))</f>
        <v/>
      </c>
      <c r="D373" s="15" t="str">
        <f>IF($B373="","",IFERROR(VLOOKUP($B373,pre_ge!$B$7:$L$506,4,FALSE),""))</f>
        <v/>
      </c>
      <c r="E373" s="15" t="str">
        <f>IF($B373="","",IFERROR(VLOOKUP($B373,pre_ge!$B$7:$L$506,9,FALSE),""))</f>
        <v/>
      </c>
      <c r="F373" s="36" t="str">
        <f>IFERROR(ROUND((peq_ge!$F$10*J373)/E373,0),"")</f>
        <v/>
      </c>
      <c r="G373" s="67"/>
      <c r="H373" s="111" t="str">
        <f t="shared" si="11"/>
        <v/>
      </c>
      <c r="I373" s="2" t="str">
        <f t="shared" si="12"/>
        <v/>
      </c>
      <c r="J373" s="2" t="str">
        <f>IFERROR(VLOOKUP($B373,cad_pro!$C$9:$E$508,2,FALSE)/SUMIF(cad_pro!$D$9:$D$508,"&gt;"&amp;0),"")</f>
        <v/>
      </c>
    </row>
    <row r="374" spans="2:10" ht="30" customHeight="1" x14ac:dyDescent="0.25">
      <c r="B374" s="30" t="str">
        <f>IF(pre_ge!B374="","",pre_ge!B374)</f>
        <v/>
      </c>
      <c r="C374" s="15" t="str">
        <f>IF($B374="","",IFERROR(VLOOKUP($B374,pre_ge!$B$7:$L$506,8,FALSE),""))</f>
        <v/>
      </c>
      <c r="D374" s="15" t="str">
        <f>IF($B374="","",IFERROR(VLOOKUP($B374,pre_ge!$B$7:$L$506,4,FALSE),""))</f>
        <v/>
      </c>
      <c r="E374" s="15" t="str">
        <f>IF($B374="","",IFERROR(VLOOKUP($B374,pre_ge!$B$7:$L$506,9,FALSE),""))</f>
        <v/>
      </c>
      <c r="F374" s="36" t="str">
        <f>IFERROR(ROUND((peq_ge!$F$10*J374)/E374,0),"")</f>
        <v/>
      </c>
      <c r="G374" s="67"/>
      <c r="H374" s="111" t="str">
        <f t="shared" si="11"/>
        <v/>
      </c>
      <c r="I374" s="2" t="str">
        <f t="shared" si="12"/>
        <v/>
      </c>
      <c r="J374" s="2" t="str">
        <f>IFERROR(VLOOKUP($B374,cad_pro!$C$9:$E$508,2,FALSE)/SUMIF(cad_pro!$D$9:$D$508,"&gt;"&amp;0),"")</f>
        <v/>
      </c>
    </row>
    <row r="375" spans="2:10" ht="30" customHeight="1" x14ac:dyDescent="0.25">
      <c r="B375" s="30" t="str">
        <f>IF(pre_ge!B375="","",pre_ge!B375)</f>
        <v/>
      </c>
      <c r="C375" s="15" t="str">
        <f>IF($B375="","",IFERROR(VLOOKUP($B375,pre_ge!$B$7:$L$506,8,FALSE),""))</f>
        <v/>
      </c>
      <c r="D375" s="15" t="str">
        <f>IF($B375="","",IFERROR(VLOOKUP($B375,pre_ge!$B$7:$L$506,4,FALSE),""))</f>
        <v/>
      </c>
      <c r="E375" s="15" t="str">
        <f>IF($B375="","",IFERROR(VLOOKUP($B375,pre_ge!$B$7:$L$506,9,FALSE),""))</f>
        <v/>
      </c>
      <c r="F375" s="36" t="str">
        <f>IFERROR(ROUND((peq_ge!$F$10*J375)/E375,0),"")</f>
        <v/>
      </c>
      <c r="G375" s="67"/>
      <c r="H375" s="111" t="str">
        <f t="shared" si="11"/>
        <v/>
      </c>
      <c r="I375" s="2" t="str">
        <f t="shared" si="12"/>
        <v/>
      </c>
      <c r="J375" s="2" t="str">
        <f>IFERROR(VLOOKUP($B375,cad_pro!$C$9:$E$508,2,FALSE)/SUMIF(cad_pro!$D$9:$D$508,"&gt;"&amp;0),"")</f>
        <v/>
      </c>
    </row>
    <row r="376" spans="2:10" ht="30" customHeight="1" x14ac:dyDescent="0.25">
      <c r="B376" s="30" t="str">
        <f>IF(pre_ge!B376="","",pre_ge!B376)</f>
        <v/>
      </c>
      <c r="C376" s="15" t="str">
        <f>IF($B376="","",IFERROR(VLOOKUP($B376,pre_ge!$B$7:$L$506,8,FALSE),""))</f>
        <v/>
      </c>
      <c r="D376" s="15" t="str">
        <f>IF($B376="","",IFERROR(VLOOKUP($B376,pre_ge!$B$7:$L$506,4,FALSE),""))</f>
        <v/>
      </c>
      <c r="E376" s="15" t="str">
        <f>IF($B376="","",IFERROR(VLOOKUP($B376,pre_ge!$B$7:$L$506,9,FALSE),""))</f>
        <v/>
      </c>
      <c r="F376" s="36" t="str">
        <f>IFERROR(ROUND((peq_ge!$F$10*J376)/E376,0),"")</f>
        <v/>
      </c>
      <c r="G376" s="67"/>
      <c r="H376" s="111" t="str">
        <f t="shared" si="11"/>
        <v/>
      </c>
      <c r="I376" s="2" t="str">
        <f t="shared" si="12"/>
        <v/>
      </c>
      <c r="J376" s="2" t="str">
        <f>IFERROR(VLOOKUP($B376,cad_pro!$C$9:$E$508,2,FALSE)/SUMIF(cad_pro!$D$9:$D$508,"&gt;"&amp;0),"")</f>
        <v/>
      </c>
    </row>
    <row r="377" spans="2:10" ht="30" customHeight="1" x14ac:dyDescent="0.25">
      <c r="B377" s="30" t="str">
        <f>IF(pre_ge!B377="","",pre_ge!B377)</f>
        <v/>
      </c>
      <c r="C377" s="15" t="str">
        <f>IF($B377="","",IFERROR(VLOOKUP($B377,pre_ge!$B$7:$L$506,8,FALSE),""))</f>
        <v/>
      </c>
      <c r="D377" s="15" t="str">
        <f>IF($B377="","",IFERROR(VLOOKUP($B377,pre_ge!$B$7:$L$506,4,FALSE),""))</f>
        <v/>
      </c>
      <c r="E377" s="15" t="str">
        <f>IF($B377="","",IFERROR(VLOOKUP($B377,pre_ge!$B$7:$L$506,9,FALSE),""))</f>
        <v/>
      </c>
      <c r="F377" s="36" t="str">
        <f>IFERROR(ROUND((peq_ge!$F$10*J377)/E377,0),"")</f>
        <v/>
      </c>
      <c r="G377" s="67"/>
      <c r="H377" s="111" t="str">
        <f t="shared" si="11"/>
        <v/>
      </c>
      <c r="I377" s="2" t="str">
        <f t="shared" si="12"/>
        <v/>
      </c>
      <c r="J377" s="2" t="str">
        <f>IFERROR(VLOOKUP($B377,cad_pro!$C$9:$E$508,2,FALSE)/SUMIF(cad_pro!$D$9:$D$508,"&gt;"&amp;0),"")</f>
        <v/>
      </c>
    </row>
    <row r="378" spans="2:10" ht="30" customHeight="1" x14ac:dyDescent="0.25">
      <c r="B378" s="30" t="str">
        <f>IF(pre_ge!B378="","",pre_ge!B378)</f>
        <v/>
      </c>
      <c r="C378" s="15" t="str">
        <f>IF($B378="","",IFERROR(VLOOKUP($B378,pre_ge!$B$7:$L$506,8,FALSE),""))</f>
        <v/>
      </c>
      <c r="D378" s="15" t="str">
        <f>IF($B378="","",IFERROR(VLOOKUP($B378,pre_ge!$B$7:$L$506,4,FALSE),""))</f>
        <v/>
      </c>
      <c r="E378" s="15" t="str">
        <f>IF($B378="","",IFERROR(VLOOKUP($B378,pre_ge!$B$7:$L$506,9,FALSE),""))</f>
        <v/>
      </c>
      <c r="F378" s="36" t="str">
        <f>IFERROR(ROUND((peq_ge!$F$10*J378)/E378,0),"")</f>
        <v/>
      </c>
      <c r="G378" s="67"/>
      <c r="H378" s="111" t="str">
        <f t="shared" si="11"/>
        <v/>
      </c>
      <c r="I378" s="2" t="str">
        <f t="shared" si="12"/>
        <v/>
      </c>
      <c r="J378" s="2" t="str">
        <f>IFERROR(VLOOKUP($B378,cad_pro!$C$9:$E$508,2,FALSE)/SUMIF(cad_pro!$D$9:$D$508,"&gt;"&amp;0),"")</f>
        <v/>
      </c>
    </row>
    <row r="379" spans="2:10" ht="30" customHeight="1" x14ac:dyDescent="0.25">
      <c r="B379" s="30" t="str">
        <f>IF(pre_ge!B379="","",pre_ge!B379)</f>
        <v/>
      </c>
      <c r="C379" s="15" t="str">
        <f>IF($B379="","",IFERROR(VLOOKUP($B379,pre_ge!$B$7:$L$506,8,FALSE),""))</f>
        <v/>
      </c>
      <c r="D379" s="15" t="str">
        <f>IF($B379="","",IFERROR(VLOOKUP($B379,pre_ge!$B$7:$L$506,4,FALSE),""))</f>
        <v/>
      </c>
      <c r="E379" s="15" t="str">
        <f>IF($B379="","",IFERROR(VLOOKUP($B379,pre_ge!$B$7:$L$506,9,FALSE),""))</f>
        <v/>
      </c>
      <c r="F379" s="36" t="str">
        <f>IFERROR(ROUND((peq_ge!$F$10*J379)/E379,0),"")</f>
        <v/>
      </c>
      <c r="G379" s="67"/>
      <c r="H379" s="111" t="str">
        <f t="shared" si="11"/>
        <v/>
      </c>
      <c r="I379" s="2" t="str">
        <f t="shared" si="12"/>
        <v/>
      </c>
      <c r="J379" s="2" t="str">
        <f>IFERROR(VLOOKUP($B379,cad_pro!$C$9:$E$508,2,FALSE)/SUMIF(cad_pro!$D$9:$D$508,"&gt;"&amp;0),"")</f>
        <v/>
      </c>
    </row>
    <row r="380" spans="2:10" ht="30" customHeight="1" x14ac:dyDescent="0.25">
      <c r="B380" s="30" t="str">
        <f>IF(pre_ge!B380="","",pre_ge!B380)</f>
        <v/>
      </c>
      <c r="C380" s="15" t="str">
        <f>IF($B380="","",IFERROR(VLOOKUP($B380,pre_ge!$B$7:$L$506,8,FALSE),""))</f>
        <v/>
      </c>
      <c r="D380" s="15" t="str">
        <f>IF($B380="","",IFERROR(VLOOKUP($B380,pre_ge!$B$7:$L$506,4,FALSE),""))</f>
        <v/>
      </c>
      <c r="E380" s="15" t="str">
        <f>IF($B380="","",IFERROR(VLOOKUP($B380,pre_ge!$B$7:$L$506,9,FALSE),""))</f>
        <v/>
      </c>
      <c r="F380" s="36" t="str">
        <f>IFERROR(ROUND((peq_ge!$F$10*J380)/E380,0),"")</f>
        <v/>
      </c>
      <c r="G380" s="67"/>
      <c r="H380" s="111" t="str">
        <f t="shared" si="11"/>
        <v/>
      </c>
      <c r="I380" s="2" t="str">
        <f t="shared" si="12"/>
        <v/>
      </c>
      <c r="J380" s="2" t="str">
        <f>IFERROR(VLOOKUP($B380,cad_pro!$C$9:$E$508,2,FALSE)/SUMIF(cad_pro!$D$9:$D$508,"&gt;"&amp;0),"")</f>
        <v/>
      </c>
    </row>
    <row r="381" spans="2:10" ht="30" customHeight="1" x14ac:dyDescent="0.25">
      <c r="B381" s="30" t="str">
        <f>IF(pre_ge!B381="","",pre_ge!B381)</f>
        <v/>
      </c>
      <c r="C381" s="15" t="str">
        <f>IF($B381="","",IFERROR(VLOOKUP($B381,pre_ge!$B$7:$L$506,8,FALSE),""))</f>
        <v/>
      </c>
      <c r="D381" s="15" t="str">
        <f>IF($B381="","",IFERROR(VLOOKUP($B381,pre_ge!$B$7:$L$506,4,FALSE),""))</f>
        <v/>
      </c>
      <c r="E381" s="15" t="str">
        <f>IF($B381="","",IFERROR(VLOOKUP($B381,pre_ge!$B$7:$L$506,9,FALSE),""))</f>
        <v/>
      </c>
      <c r="F381" s="36" t="str">
        <f>IFERROR(ROUND((peq_ge!$F$10*J381)/E381,0),"")</f>
        <v/>
      </c>
      <c r="G381" s="67"/>
      <c r="H381" s="111" t="str">
        <f t="shared" si="11"/>
        <v/>
      </c>
      <c r="I381" s="2" t="str">
        <f t="shared" si="12"/>
        <v/>
      </c>
      <c r="J381" s="2" t="str">
        <f>IFERROR(VLOOKUP($B381,cad_pro!$C$9:$E$508,2,FALSE)/SUMIF(cad_pro!$D$9:$D$508,"&gt;"&amp;0),"")</f>
        <v/>
      </c>
    </row>
    <row r="382" spans="2:10" ht="30" customHeight="1" x14ac:dyDescent="0.25">
      <c r="B382" s="30" t="str">
        <f>IF(pre_ge!B382="","",pre_ge!B382)</f>
        <v/>
      </c>
      <c r="C382" s="15" t="str">
        <f>IF($B382="","",IFERROR(VLOOKUP($B382,pre_ge!$B$7:$L$506,8,FALSE),""))</f>
        <v/>
      </c>
      <c r="D382" s="15" t="str">
        <f>IF($B382="","",IFERROR(VLOOKUP($B382,pre_ge!$B$7:$L$506,4,FALSE),""))</f>
        <v/>
      </c>
      <c r="E382" s="15" t="str">
        <f>IF($B382="","",IFERROR(VLOOKUP($B382,pre_ge!$B$7:$L$506,9,FALSE),""))</f>
        <v/>
      </c>
      <c r="F382" s="36" t="str">
        <f>IFERROR(ROUND((peq_ge!$F$10*J382)/E382,0),"")</f>
        <v/>
      </c>
      <c r="G382" s="67"/>
      <c r="H382" s="111" t="str">
        <f t="shared" si="11"/>
        <v/>
      </c>
      <c r="I382" s="2" t="str">
        <f t="shared" si="12"/>
        <v/>
      </c>
      <c r="J382" s="2" t="str">
        <f>IFERROR(VLOOKUP($B382,cad_pro!$C$9:$E$508,2,FALSE)/SUMIF(cad_pro!$D$9:$D$508,"&gt;"&amp;0),"")</f>
        <v/>
      </c>
    </row>
    <row r="383" spans="2:10" ht="30" customHeight="1" x14ac:dyDescent="0.25">
      <c r="B383" s="30" t="str">
        <f>IF(pre_ge!B383="","",pre_ge!B383)</f>
        <v/>
      </c>
      <c r="C383" s="15" t="str">
        <f>IF($B383="","",IFERROR(VLOOKUP($B383,pre_ge!$B$7:$L$506,8,FALSE),""))</f>
        <v/>
      </c>
      <c r="D383" s="15" t="str">
        <f>IF($B383="","",IFERROR(VLOOKUP($B383,pre_ge!$B$7:$L$506,4,FALSE),""))</f>
        <v/>
      </c>
      <c r="E383" s="15" t="str">
        <f>IF($B383="","",IFERROR(VLOOKUP($B383,pre_ge!$B$7:$L$506,9,FALSE),""))</f>
        <v/>
      </c>
      <c r="F383" s="36" t="str">
        <f>IFERROR(ROUND((peq_ge!$F$10*J383)/E383,0),"")</f>
        <v/>
      </c>
      <c r="G383" s="67"/>
      <c r="H383" s="111" t="str">
        <f t="shared" si="11"/>
        <v/>
      </c>
      <c r="I383" s="2" t="str">
        <f t="shared" si="12"/>
        <v/>
      </c>
      <c r="J383" s="2" t="str">
        <f>IFERROR(VLOOKUP($B383,cad_pro!$C$9:$E$508,2,FALSE)/SUMIF(cad_pro!$D$9:$D$508,"&gt;"&amp;0),"")</f>
        <v/>
      </c>
    </row>
    <row r="384" spans="2:10" ht="30" customHeight="1" x14ac:dyDescent="0.25">
      <c r="B384" s="30" t="str">
        <f>IF(pre_ge!B384="","",pre_ge!B384)</f>
        <v/>
      </c>
      <c r="C384" s="15" t="str">
        <f>IF($B384="","",IFERROR(VLOOKUP($B384,pre_ge!$B$7:$L$506,8,FALSE),""))</f>
        <v/>
      </c>
      <c r="D384" s="15" t="str">
        <f>IF($B384="","",IFERROR(VLOOKUP($B384,pre_ge!$B$7:$L$506,4,FALSE),""))</f>
        <v/>
      </c>
      <c r="E384" s="15" t="str">
        <f>IF($B384="","",IFERROR(VLOOKUP($B384,pre_ge!$B$7:$L$506,9,FALSE),""))</f>
        <v/>
      </c>
      <c r="F384" s="36" t="str">
        <f>IFERROR(ROUND((peq_ge!$F$10*J384)/E384,0),"")</f>
        <v/>
      </c>
      <c r="G384" s="67"/>
      <c r="H384" s="111" t="str">
        <f t="shared" si="11"/>
        <v/>
      </c>
      <c r="I384" s="2" t="str">
        <f t="shared" si="12"/>
        <v/>
      </c>
      <c r="J384" s="2" t="str">
        <f>IFERROR(VLOOKUP($B384,cad_pro!$C$9:$E$508,2,FALSE)/SUMIF(cad_pro!$D$9:$D$508,"&gt;"&amp;0),"")</f>
        <v/>
      </c>
    </row>
    <row r="385" spans="2:10" ht="30" customHeight="1" x14ac:dyDescent="0.25">
      <c r="B385" s="30" t="str">
        <f>IF(pre_ge!B385="","",pre_ge!B385)</f>
        <v/>
      </c>
      <c r="C385" s="15" t="str">
        <f>IF($B385="","",IFERROR(VLOOKUP($B385,pre_ge!$B$7:$L$506,8,FALSE),""))</f>
        <v/>
      </c>
      <c r="D385" s="15" t="str">
        <f>IF($B385="","",IFERROR(VLOOKUP($B385,pre_ge!$B$7:$L$506,4,FALSE),""))</f>
        <v/>
      </c>
      <c r="E385" s="15" t="str">
        <f>IF($B385="","",IFERROR(VLOOKUP($B385,pre_ge!$B$7:$L$506,9,FALSE),""))</f>
        <v/>
      </c>
      <c r="F385" s="36" t="str">
        <f>IFERROR(ROUND((peq_ge!$F$10*J385)/E385,0),"")</f>
        <v/>
      </c>
      <c r="G385" s="67"/>
      <c r="H385" s="111" t="str">
        <f t="shared" si="11"/>
        <v/>
      </c>
      <c r="I385" s="2" t="str">
        <f t="shared" si="12"/>
        <v/>
      </c>
      <c r="J385" s="2" t="str">
        <f>IFERROR(VLOOKUP($B385,cad_pro!$C$9:$E$508,2,FALSE)/SUMIF(cad_pro!$D$9:$D$508,"&gt;"&amp;0),"")</f>
        <v/>
      </c>
    </row>
    <row r="386" spans="2:10" ht="30" customHeight="1" x14ac:dyDescent="0.25">
      <c r="B386" s="30" t="str">
        <f>IF(pre_ge!B386="","",pre_ge!B386)</f>
        <v/>
      </c>
      <c r="C386" s="15" t="str">
        <f>IF($B386="","",IFERROR(VLOOKUP($B386,pre_ge!$B$7:$L$506,8,FALSE),""))</f>
        <v/>
      </c>
      <c r="D386" s="15" t="str">
        <f>IF($B386="","",IFERROR(VLOOKUP($B386,pre_ge!$B$7:$L$506,4,FALSE),""))</f>
        <v/>
      </c>
      <c r="E386" s="15" t="str">
        <f>IF($B386="","",IFERROR(VLOOKUP($B386,pre_ge!$B$7:$L$506,9,FALSE),""))</f>
        <v/>
      </c>
      <c r="F386" s="36" t="str">
        <f>IFERROR(ROUND((peq_ge!$F$10*J386)/E386,0),"")</f>
        <v/>
      </c>
      <c r="G386" s="67"/>
      <c r="H386" s="111" t="str">
        <f t="shared" si="11"/>
        <v/>
      </c>
      <c r="I386" s="2" t="str">
        <f t="shared" si="12"/>
        <v/>
      </c>
      <c r="J386" s="2" t="str">
        <f>IFERROR(VLOOKUP($B386,cad_pro!$C$9:$E$508,2,FALSE)/SUMIF(cad_pro!$D$9:$D$508,"&gt;"&amp;0),"")</f>
        <v/>
      </c>
    </row>
    <row r="387" spans="2:10" ht="30" customHeight="1" x14ac:dyDescent="0.25">
      <c r="B387" s="30" t="str">
        <f>IF(pre_ge!B387="","",pre_ge!B387)</f>
        <v/>
      </c>
      <c r="C387" s="15" t="str">
        <f>IF($B387="","",IFERROR(VLOOKUP($B387,pre_ge!$B$7:$L$506,8,FALSE),""))</f>
        <v/>
      </c>
      <c r="D387" s="15" t="str">
        <f>IF($B387="","",IFERROR(VLOOKUP($B387,pre_ge!$B$7:$L$506,4,FALSE),""))</f>
        <v/>
      </c>
      <c r="E387" s="15" t="str">
        <f>IF($B387="","",IFERROR(VLOOKUP($B387,pre_ge!$B$7:$L$506,9,FALSE),""))</f>
        <v/>
      </c>
      <c r="F387" s="36" t="str">
        <f>IFERROR(ROUND((peq_ge!$F$10*J387)/E387,0),"")</f>
        <v/>
      </c>
      <c r="G387" s="67"/>
      <c r="H387" s="111" t="str">
        <f t="shared" si="11"/>
        <v/>
      </c>
      <c r="I387" s="2" t="str">
        <f t="shared" si="12"/>
        <v/>
      </c>
      <c r="J387" s="2" t="str">
        <f>IFERROR(VLOOKUP($B387,cad_pro!$C$9:$E$508,2,FALSE)/SUMIF(cad_pro!$D$9:$D$508,"&gt;"&amp;0),"")</f>
        <v/>
      </c>
    </row>
    <row r="388" spans="2:10" ht="30" customHeight="1" x14ac:dyDescent="0.25">
      <c r="B388" s="30" t="str">
        <f>IF(pre_ge!B388="","",pre_ge!B388)</f>
        <v/>
      </c>
      <c r="C388" s="15" t="str">
        <f>IF($B388="","",IFERROR(VLOOKUP($B388,pre_ge!$B$7:$L$506,8,FALSE),""))</f>
        <v/>
      </c>
      <c r="D388" s="15" t="str">
        <f>IF($B388="","",IFERROR(VLOOKUP($B388,pre_ge!$B$7:$L$506,4,FALSE),""))</f>
        <v/>
      </c>
      <c r="E388" s="15" t="str">
        <f>IF($B388="","",IFERROR(VLOOKUP($B388,pre_ge!$B$7:$L$506,9,FALSE),""))</f>
        <v/>
      </c>
      <c r="F388" s="36" t="str">
        <f>IFERROR(ROUND((peq_ge!$F$10*J388)/E388,0),"")</f>
        <v/>
      </c>
      <c r="G388" s="67"/>
      <c r="H388" s="111" t="str">
        <f t="shared" si="11"/>
        <v/>
      </c>
      <c r="I388" s="2" t="str">
        <f t="shared" si="12"/>
        <v/>
      </c>
      <c r="J388" s="2" t="str">
        <f>IFERROR(VLOOKUP($B388,cad_pro!$C$9:$E$508,2,FALSE)/SUMIF(cad_pro!$D$9:$D$508,"&gt;"&amp;0),"")</f>
        <v/>
      </c>
    </row>
    <row r="389" spans="2:10" ht="30" customHeight="1" x14ac:dyDescent="0.25">
      <c r="B389" s="30" t="str">
        <f>IF(pre_ge!B389="","",pre_ge!B389)</f>
        <v/>
      </c>
      <c r="C389" s="15" t="str">
        <f>IF($B389="","",IFERROR(VLOOKUP($B389,pre_ge!$B$7:$L$506,8,FALSE),""))</f>
        <v/>
      </c>
      <c r="D389" s="15" t="str">
        <f>IF($B389="","",IFERROR(VLOOKUP($B389,pre_ge!$B$7:$L$506,4,FALSE),""))</f>
        <v/>
      </c>
      <c r="E389" s="15" t="str">
        <f>IF($B389="","",IFERROR(VLOOKUP($B389,pre_ge!$B$7:$L$506,9,FALSE),""))</f>
        <v/>
      </c>
      <c r="F389" s="36" t="str">
        <f>IFERROR(ROUND((peq_ge!$F$10*J389)/E389,0),"")</f>
        <v/>
      </c>
      <c r="G389" s="67"/>
      <c r="H389" s="111" t="str">
        <f t="shared" si="11"/>
        <v/>
      </c>
      <c r="I389" s="2" t="str">
        <f t="shared" si="12"/>
        <v/>
      </c>
      <c r="J389" s="2" t="str">
        <f>IFERROR(VLOOKUP($B389,cad_pro!$C$9:$E$508,2,FALSE)/SUMIF(cad_pro!$D$9:$D$508,"&gt;"&amp;0),"")</f>
        <v/>
      </c>
    </row>
    <row r="390" spans="2:10" ht="30" customHeight="1" x14ac:dyDescent="0.25">
      <c r="B390" s="30" t="str">
        <f>IF(pre_ge!B390="","",pre_ge!B390)</f>
        <v/>
      </c>
      <c r="C390" s="15" t="str">
        <f>IF($B390="","",IFERROR(VLOOKUP($B390,pre_ge!$B$7:$L$506,8,FALSE),""))</f>
        <v/>
      </c>
      <c r="D390" s="15" t="str">
        <f>IF($B390="","",IFERROR(VLOOKUP($B390,pre_ge!$B$7:$L$506,4,FALSE),""))</f>
        <v/>
      </c>
      <c r="E390" s="15" t="str">
        <f>IF($B390="","",IFERROR(VLOOKUP($B390,pre_ge!$B$7:$L$506,9,FALSE),""))</f>
        <v/>
      </c>
      <c r="F390" s="36" t="str">
        <f>IFERROR(ROUND((peq_ge!$F$10*J390)/E390,0),"")</f>
        <v/>
      </c>
      <c r="G390" s="67"/>
      <c r="H390" s="111" t="str">
        <f t="shared" si="11"/>
        <v/>
      </c>
      <c r="I390" s="2" t="str">
        <f t="shared" si="12"/>
        <v/>
      </c>
      <c r="J390" s="2" t="str">
        <f>IFERROR(VLOOKUP($B390,cad_pro!$C$9:$E$508,2,FALSE)/SUMIF(cad_pro!$D$9:$D$508,"&gt;"&amp;0),"")</f>
        <v/>
      </c>
    </row>
    <row r="391" spans="2:10" ht="30" customHeight="1" x14ac:dyDescent="0.25">
      <c r="B391" s="30" t="str">
        <f>IF(pre_ge!B391="","",pre_ge!B391)</f>
        <v/>
      </c>
      <c r="C391" s="15" t="str">
        <f>IF($B391="","",IFERROR(VLOOKUP($B391,pre_ge!$B$7:$L$506,8,FALSE),""))</f>
        <v/>
      </c>
      <c r="D391" s="15" t="str">
        <f>IF($B391="","",IFERROR(VLOOKUP($B391,pre_ge!$B$7:$L$506,4,FALSE),""))</f>
        <v/>
      </c>
      <c r="E391" s="15" t="str">
        <f>IF($B391="","",IFERROR(VLOOKUP($B391,pre_ge!$B$7:$L$506,9,FALSE),""))</f>
        <v/>
      </c>
      <c r="F391" s="36" t="str">
        <f>IFERROR(ROUND((peq_ge!$F$10*J391)/E391,0),"")</f>
        <v/>
      </c>
      <c r="G391" s="67"/>
      <c r="H391" s="111" t="str">
        <f t="shared" si="11"/>
        <v/>
      </c>
      <c r="I391" s="2" t="str">
        <f t="shared" si="12"/>
        <v/>
      </c>
      <c r="J391" s="2" t="str">
        <f>IFERROR(VLOOKUP($B391,cad_pro!$C$9:$E$508,2,FALSE)/SUMIF(cad_pro!$D$9:$D$508,"&gt;"&amp;0),"")</f>
        <v/>
      </c>
    </row>
    <row r="392" spans="2:10" ht="30" customHeight="1" x14ac:dyDescent="0.25">
      <c r="B392" s="30" t="str">
        <f>IF(pre_ge!B392="","",pre_ge!B392)</f>
        <v/>
      </c>
      <c r="C392" s="15" t="str">
        <f>IF($B392="","",IFERROR(VLOOKUP($B392,pre_ge!$B$7:$L$506,8,FALSE),""))</f>
        <v/>
      </c>
      <c r="D392" s="15" t="str">
        <f>IF($B392="","",IFERROR(VLOOKUP($B392,pre_ge!$B$7:$L$506,4,FALSE),""))</f>
        <v/>
      </c>
      <c r="E392" s="15" t="str">
        <f>IF($B392="","",IFERROR(VLOOKUP($B392,pre_ge!$B$7:$L$506,9,FALSE),""))</f>
        <v/>
      </c>
      <c r="F392" s="36" t="str">
        <f>IFERROR(ROUND((peq_ge!$F$10*J392)/E392,0),"")</f>
        <v/>
      </c>
      <c r="G392" s="67"/>
      <c r="H392" s="111" t="str">
        <f t="shared" ref="H392:H455" si="13">IF(B392="","",IF(F392&gt;G392,"Não","Sim"))</f>
        <v/>
      </c>
      <c r="I392" s="2" t="str">
        <f t="shared" si="12"/>
        <v/>
      </c>
      <c r="J392" s="2" t="str">
        <f>IFERROR(VLOOKUP($B392,cad_pro!$C$9:$E$508,2,FALSE)/SUMIF(cad_pro!$D$9:$D$508,"&gt;"&amp;0),"")</f>
        <v/>
      </c>
    </row>
    <row r="393" spans="2:10" ht="30" customHeight="1" x14ac:dyDescent="0.25">
      <c r="B393" s="30" t="str">
        <f>IF(pre_ge!B393="","",pre_ge!B393)</f>
        <v/>
      </c>
      <c r="C393" s="15" t="str">
        <f>IF($B393="","",IFERROR(VLOOKUP($B393,pre_ge!$B$7:$L$506,8,FALSE),""))</f>
        <v/>
      </c>
      <c r="D393" s="15" t="str">
        <f>IF($B393="","",IFERROR(VLOOKUP($B393,pre_ge!$B$7:$L$506,4,FALSE),""))</f>
        <v/>
      </c>
      <c r="E393" s="15" t="str">
        <f>IF($B393="","",IFERROR(VLOOKUP($B393,pre_ge!$B$7:$L$506,9,FALSE),""))</f>
        <v/>
      </c>
      <c r="F393" s="36" t="str">
        <f>IFERROR(ROUND((peq_ge!$F$10*J393)/E393,0),"")</f>
        <v/>
      </c>
      <c r="G393" s="67"/>
      <c r="H393" s="111" t="str">
        <f t="shared" si="13"/>
        <v/>
      </c>
      <c r="I393" s="2" t="str">
        <f t="shared" si="12"/>
        <v/>
      </c>
      <c r="J393" s="2" t="str">
        <f>IFERROR(VLOOKUP($B393,cad_pro!$C$9:$E$508,2,FALSE)/SUMIF(cad_pro!$D$9:$D$508,"&gt;"&amp;0),"")</f>
        <v/>
      </c>
    </row>
    <row r="394" spans="2:10" ht="30" customHeight="1" x14ac:dyDescent="0.25">
      <c r="B394" s="30" t="str">
        <f>IF(pre_ge!B394="","",pre_ge!B394)</f>
        <v/>
      </c>
      <c r="C394" s="15" t="str">
        <f>IF($B394="","",IFERROR(VLOOKUP($B394,pre_ge!$B$7:$L$506,8,FALSE),""))</f>
        <v/>
      </c>
      <c r="D394" s="15" t="str">
        <f>IF($B394="","",IFERROR(VLOOKUP($B394,pre_ge!$B$7:$L$506,4,FALSE),""))</f>
        <v/>
      </c>
      <c r="E394" s="15" t="str">
        <f>IF($B394="","",IFERROR(VLOOKUP($B394,pre_ge!$B$7:$L$506,9,FALSE),""))</f>
        <v/>
      </c>
      <c r="F394" s="36" t="str">
        <f>IFERROR(ROUND((peq_ge!$F$10*J394)/E394,0),"")</f>
        <v/>
      </c>
      <c r="G394" s="67"/>
      <c r="H394" s="111" t="str">
        <f t="shared" si="13"/>
        <v/>
      </c>
      <c r="I394" s="2" t="str">
        <f t="shared" si="12"/>
        <v/>
      </c>
      <c r="J394" s="2" t="str">
        <f>IFERROR(VLOOKUP($B394,cad_pro!$C$9:$E$508,2,FALSE)/SUMIF(cad_pro!$D$9:$D$508,"&gt;"&amp;0),"")</f>
        <v/>
      </c>
    </row>
    <row r="395" spans="2:10" ht="30" customHeight="1" x14ac:dyDescent="0.25">
      <c r="B395" s="30" t="str">
        <f>IF(pre_ge!B395="","",pre_ge!B395)</f>
        <v/>
      </c>
      <c r="C395" s="15" t="str">
        <f>IF($B395="","",IFERROR(VLOOKUP($B395,pre_ge!$B$7:$L$506,8,FALSE),""))</f>
        <v/>
      </c>
      <c r="D395" s="15" t="str">
        <f>IF($B395="","",IFERROR(VLOOKUP($B395,pre_ge!$B$7:$L$506,4,FALSE),""))</f>
        <v/>
      </c>
      <c r="E395" s="15" t="str">
        <f>IF($B395="","",IFERROR(VLOOKUP($B395,pre_ge!$B$7:$L$506,9,FALSE),""))</f>
        <v/>
      </c>
      <c r="F395" s="36" t="str">
        <f>IFERROR(ROUND((peq_ge!$F$10*J395)/E395,0),"")</f>
        <v/>
      </c>
      <c r="G395" s="67"/>
      <c r="H395" s="111" t="str">
        <f t="shared" si="13"/>
        <v/>
      </c>
      <c r="I395" s="2" t="str">
        <f t="shared" si="12"/>
        <v/>
      </c>
      <c r="J395" s="2" t="str">
        <f>IFERROR(VLOOKUP($B395,cad_pro!$C$9:$E$508,2,FALSE)/SUMIF(cad_pro!$D$9:$D$508,"&gt;"&amp;0),"")</f>
        <v/>
      </c>
    </row>
    <row r="396" spans="2:10" ht="30" customHeight="1" x14ac:dyDescent="0.25">
      <c r="B396" s="30" t="str">
        <f>IF(pre_ge!B396="","",pre_ge!B396)</f>
        <v/>
      </c>
      <c r="C396" s="15" t="str">
        <f>IF($B396="","",IFERROR(VLOOKUP($B396,pre_ge!$B$7:$L$506,8,FALSE),""))</f>
        <v/>
      </c>
      <c r="D396" s="15" t="str">
        <f>IF($B396="","",IFERROR(VLOOKUP($B396,pre_ge!$B$7:$L$506,4,FALSE),""))</f>
        <v/>
      </c>
      <c r="E396" s="15" t="str">
        <f>IF($B396="","",IFERROR(VLOOKUP($B396,pre_ge!$B$7:$L$506,9,FALSE),""))</f>
        <v/>
      </c>
      <c r="F396" s="36" t="str">
        <f>IFERROR(ROUND((peq_ge!$F$10*J396)/E396,0),"")</f>
        <v/>
      </c>
      <c r="G396" s="67"/>
      <c r="H396" s="111" t="str">
        <f t="shared" si="13"/>
        <v/>
      </c>
      <c r="I396" s="2" t="str">
        <f t="shared" ref="I396:I459" si="14">IF(B396="","",E396*G396)</f>
        <v/>
      </c>
      <c r="J396" s="2" t="str">
        <f>IFERROR(VLOOKUP($B396,cad_pro!$C$9:$E$508,2,FALSE)/SUMIF(cad_pro!$D$9:$D$508,"&gt;"&amp;0),"")</f>
        <v/>
      </c>
    </row>
    <row r="397" spans="2:10" ht="30" customHeight="1" x14ac:dyDescent="0.25">
      <c r="B397" s="30" t="str">
        <f>IF(pre_ge!B397="","",pre_ge!B397)</f>
        <v/>
      </c>
      <c r="C397" s="15" t="str">
        <f>IF($B397="","",IFERROR(VLOOKUP($B397,pre_ge!$B$7:$L$506,8,FALSE),""))</f>
        <v/>
      </c>
      <c r="D397" s="15" t="str">
        <f>IF($B397="","",IFERROR(VLOOKUP($B397,pre_ge!$B$7:$L$506,4,FALSE),""))</f>
        <v/>
      </c>
      <c r="E397" s="15" t="str">
        <f>IF($B397="","",IFERROR(VLOOKUP($B397,pre_ge!$B$7:$L$506,9,FALSE),""))</f>
        <v/>
      </c>
      <c r="F397" s="36" t="str">
        <f>IFERROR(ROUND((peq_ge!$F$10*J397)/E397,0),"")</f>
        <v/>
      </c>
      <c r="G397" s="67"/>
      <c r="H397" s="111" t="str">
        <f t="shared" si="13"/>
        <v/>
      </c>
      <c r="I397" s="2" t="str">
        <f t="shared" si="14"/>
        <v/>
      </c>
      <c r="J397" s="2" t="str">
        <f>IFERROR(VLOOKUP($B397,cad_pro!$C$9:$E$508,2,FALSE)/SUMIF(cad_pro!$D$9:$D$508,"&gt;"&amp;0),"")</f>
        <v/>
      </c>
    </row>
    <row r="398" spans="2:10" ht="30" customHeight="1" x14ac:dyDescent="0.25">
      <c r="B398" s="30" t="str">
        <f>IF(pre_ge!B398="","",pre_ge!B398)</f>
        <v/>
      </c>
      <c r="C398" s="15" t="str">
        <f>IF($B398="","",IFERROR(VLOOKUP($B398,pre_ge!$B$7:$L$506,8,FALSE),""))</f>
        <v/>
      </c>
      <c r="D398" s="15" t="str">
        <f>IF($B398="","",IFERROR(VLOOKUP($B398,pre_ge!$B$7:$L$506,4,FALSE),""))</f>
        <v/>
      </c>
      <c r="E398" s="15" t="str">
        <f>IF($B398="","",IFERROR(VLOOKUP($B398,pre_ge!$B$7:$L$506,9,FALSE),""))</f>
        <v/>
      </c>
      <c r="F398" s="36" t="str">
        <f>IFERROR(ROUND((peq_ge!$F$10*J398)/E398,0),"")</f>
        <v/>
      </c>
      <c r="G398" s="67"/>
      <c r="H398" s="111" t="str">
        <f t="shared" si="13"/>
        <v/>
      </c>
      <c r="I398" s="2" t="str">
        <f t="shared" si="14"/>
        <v/>
      </c>
      <c r="J398" s="2" t="str">
        <f>IFERROR(VLOOKUP($B398,cad_pro!$C$9:$E$508,2,FALSE)/SUMIF(cad_pro!$D$9:$D$508,"&gt;"&amp;0),"")</f>
        <v/>
      </c>
    </row>
    <row r="399" spans="2:10" ht="30" customHeight="1" x14ac:dyDescent="0.25">
      <c r="B399" s="30" t="str">
        <f>IF(pre_ge!B399="","",pre_ge!B399)</f>
        <v/>
      </c>
      <c r="C399" s="15" t="str">
        <f>IF($B399="","",IFERROR(VLOOKUP($B399,pre_ge!$B$7:$L$506,8,FALSE),""))</f>
        <v/>
      </c>
      <c r="D399" s="15" t="str">
        <f>IF($B399="","",IFERROR(VLOOKUP($B399,pre_ge!$B$7:$L$506,4,FALSE),""))</f>
        <v/>
      </c>
      <c r="E399" s="15" t="str">
        <f>IF($B399="","",IFERROR(VLOOKUP($B399,pre_ge!$B$7:$L$506,9,FALSE),""))</f>
        <v/>
      </c>
      <c r="F399" s="36" t="str">
        <f>IFERROR(ROUND((peq_ge!$F$10*J399)/E399,0),"")</f>
        <v/>
      </c>
      <c r="G399" s="67"/>
      <c r="H399" s="111" t="str">
        <f t="shared" si="13"/>
        <v/>
      </c>
      <c r="I399" s="2" t="str">
        <f t="shared" si="14"/>
        <v/>
      </c>
      <c r="J399" s="2" t="str">
        <f>IFERROR(VLOOKUP($B399,cad_pro!$C$9:$E$508,2,FALSE)/SUMIF(cad_pro!$D$9:$D$508,"&gt;"&amp;0),"")</f>
        <v/>
      </c>
    </row>
    <row r="400" spans="2:10" ht="30" customHeight="1" x14ac:dyDescent="0.25">
      <c r="B400" s="30" t="str">
        <f>IF(pre_ge!B400="","",pre_ge!B400)</f>
        <v/>
      </c>
      <c r="C400" s="15" t="str">
        <f>IF($B400="","",IFERROR(VLOOKUP($B400,pre_ge!$B$7:$L$506,8,FALSE),""))</f>
        <v/>
      </c>
      <c r="D400" s="15" t="str">
        <f>IF($B400="","",IFERROR(VLOOKUP($B400,pre_ge!$B$7:$L$506,4,FALSE),""))</f>
        <v/>
      </c>
      <c r="E400" s="15" t="str">
        <f>IF($B400="","",IFERROR(VLOOKUP($B400,pre_ge!$B$7:$L$506,9,FALSE),""))</f>
        <v/>
      </c>
      <c r="F400" s="36" t="str">
        <f>IFERROR(ROUND((peq_ge!$F$10*J400)/E400,0),"")</f>
        <v/>
      </c>
      <c r="G400" s="67"/>
      <c r="H400" s="111" t="str">
        <f t="shared" si="13"/>
        <v/>
      </c>
      <c r="I400" s="2" t="str">
        <f t="shared" si="14"/>
        <v/>
      </c>
      <c r="J400" s="2" t="str">
        <f>IFERROR(VLOOKUP($B400,cad_pro!$C$9:$E$508,2,FALSE)/SUMIF(cad_pro!$D$9:$D$508,"&gt;"&amp;0),"")</f>
        <v/>
      </c>
    </row>
    <row r="401" spans="2:10" ht="30" customHeight="1" x14ac:dyDescent="0.25">
      <c r="B401" s="30" t="str">
        <f>IF(pre_ge!B401="","",pre_ge!B401)</f>
        <v/>
      </c>
      <c r="C401" s="15" t="str">
        <f>IF($B401="","",IFERROR(VLOOKUP($B401,pre_ge!$B$7:$L$506,8,FALSE),""))</f>
        <v/>
      </c>
      <c r="D401" s="15" t="str">
        <f>IF($B401="","",IFERROR(VLOOKUP($B401,pre_ge!$B$7:$L$506,4,FALSE),""))</f>
        <v/>
      </c>
      <c r="E401" s="15" t="str">
        <f>IF($B401="","",IFERROR(VLOOKUP($B401,pre_ge!$B$7:$L$506,9,FALSE),""))</f>
        <v/>
      </c>
      <c r="F401" s="36" t="str">
        <f>IFERROR(ROUND((peq_ge!$F$10*J401)/E401,0),"")</f>
        <v/>
      </c>
      <c r="G401" s="67"/>
      <c r="H401" s="111" t="str">
        <f t="shared" si="13"/>
        <v/>
      </c>
      <c r="I401" s="2" t="str">
        <f t="shared" si="14"/>
        <v/>
      </c>
      <c r="J401" s="2" t="str">
        <f>IFERROR(VLOOKUP($B401,cad_pro!$C$9:$E$508,2,FALSE)/SUMIF(cad_pro!$D$9:$D$508,"&gt;"&amp;0),"")</f>
        <v/>
      </c>
    </row>
    <row r="402" spans="2:10" ht="30" customHeight="1" x14ac:dyDescent="0.25">
      <c r="B402" s="30" t="str">
        <f>IF(pre_ge!B402="","",pre_ge!B402)</f>
        <v/>
      </c>
      <c r="C402" s="15" t="str">
        <f>IF($B402="","",IFERROR(VLOOKUP($B402,pre_ge!$B$7:$L$506,8,FALSE),""))</f>
        <v/>
      </c>
      <c r="D402" s="15" t="str">
        <f>IF($B402="","",IFERROR(VLOOKUP($B402,pre_ge!$B$7:$L$506,4,FALSE),""))</f>
        <v/>
      </c>
      <c r="E402" s="15" t="str">
        <f>IF($B402="","",IFERROR(VLOOKUP($B402,pre_ge!$B$7:$L$506,9,FALSE),""))</f>
        <v/>
      </c>
      <c r="F402" s="36" t="str">
        <f>IFERROR(ROUND((peq_ge!$F$10*J402)/E402,0),"")</f>
        <v/>
      </c>
      <c r="G402" s="67"/>
      <c r="H402" s="111" t="str">
        <f t="shared" si="13"/>
        <v/>
      </c>
      <c r="I402" s="2" t="str">
        <f t="shared" si="14"/>
        <v/>
      </c>
      <c r="J402" s="2" t="str">
        <f>IFERROR(VLOOKUP($B402,cad_pro!$C$9:$E$508,2,FALSE)/SUMIF(cad_pro!$D$9:$D$508,"&gt;"&amp;0),"")</f>
        <v/>
      </c>
    </row>
    <row r="403" spans="2:10" ht="30" customHeight="1" x14ac:dyDescent="0.25">
      <c r="B403" s="30" t="str">
        <f>IF(pre_ge!B403="","",pre_ge!B403)</f>
        <v/>
      </c>
      <c r="C403" s="15" t="str">
        <f>IF($B403="","",IFERROR(VLOOKUP($B403,pre_ge!$B$7:$L$506,8,FALSE),""))</f>
        <v/>
      </c>
      <c r="D403" s="15" t="str">
        <f>IF($B403="","",IFERROR(VLOOKUP($B403,pre_ge!$B$7:$L$506,4,FALSE),""))</f>
        <v/>
      </c>
      <c r="E403" s="15" t="str">
        <f>IF($B403="","",IFERROR(VLOOKUP($B403,pre_ge!$B$7:$L$506,9,FALSE),""))</f>
        <v/>
      </c>
      <c r="F403" s="36" t="str">
        <f>IFERROR(ROUND((peq_ge!$F$10*J403)/E403,0),"")</f>
        <v/>
      </c>
      <c r="G403" s="67"/>
      <c r="H403" s="111" t="str">
        <f t="shared" si="13"/>
        <v/>
      </c>
      <c r="I403" s="2" t="str">
        <f t="shared" si="14"/>
        <v/>
      </c>
      <c r="J403" s="2" t="str">
        <f>IFERROR(VLOOKUP($B403,cad_pro!$C$9:$E$508,2,FALSE)/SUMIF(cad_pro!$D$9:$D$508,"&gt;"&amp;0),"")</f>
        <v/>
      </c>
    </row>
    <row r="404" spans="2:10" ht="30" customHeight="1" x14ac:dyDescent="0.25">
      <c r="B404" s="30" t="str">
        <f>IF(pre_ge!B404="","",pre_ge!B404)</f>
        <v/>
      </c>
      <c r="C404" s="15" t="str">
        <f>IF($B404="","",IFERROR(VLOOKUP($B404,pre_ge!$B$7:$L$506,8,FALSE),""))</f>
        <v/>
      </c>
      <c r="D404" s="15" t="str">
        <f>IF($B404="","",IFERROR(VLOOKUP($B404,pre_ge!$B$7:$L$506,4,FALSE),""))</f>
        <v/>
      </c>
      <c r="E404" s="15" t="str">
        <f>IF($B404="","",IFERROR(VLOOKUP($B404,pre_ge!$B$7:$L$506,9,FALSE),""))</f>
        <v/>
      </c>
      <c r="F404" s="36" t="str">
        <f>IFERROR(ROUND((peq_ge!$F$10*J404)/E404,0),"")</f>
        <v/>
      </c>
      <c r="G404" s="67"/>
      <c r="H404" s="111" t="str">
        <f t="shared" si="13"/>
        <v/>
      </c>
      <c r="I404" s="2" t="str">
        <f t="shared" si="14"/>
        <v/>
      </c>
      <c r="J404" s="2" t="str">
        <f>IFERROR(VLOOKUP($B404,cad_pro!$C$9:$E$508,2,FALSE)/SUMIF(cad_pro!$D$9:$D$508,"&gt;"&amp;0),"")</f>
        <v/>
      </c>
    </row>
    <row r="405" spans="2:10" ht="30" customHeight="1" x14ac:dyDescent="0.25">
      <c r="B405" s="30" t="str">
        <f>IF(pre_ge!B405="","",pre_ge!B405)</f>
        <v/>
      </c>
      <c r="C405" s="15" t="str">
        <f>IF($B405="","",IFERROR(VLOOKUP($B405,pre_ge!$B$7:$L$506,8,FALSE),""))</f>
        <v/>
      </c>
      <c r="D405" s="15" t="str">
        <f>IF($B405="","",IFERROR(VLOOKUP($B405,pre_ge!$B$7:$L$506,4,FALSE),""))</f>
        <v/>
      </c>
      <c r="E405" s="15" t="str">
        <f>IF($B405="","",IFERROR(VLOOKUP($B405,pre_ge!$B$7:$L$506,9,FALSE),""))</f>
        <v/>
      </c>
      <c r="F405" s="36" t="str">
        <f>IFERROR(ROUND((peq_ge!$F$10*J405)/E405,0),"")</f>
        <v/>
      </c>
      <c r="G405" s="67"/>
      <c r="H405" s="111" t="str">
        <f t="shared" si="13"/>
        <v/>
      </c>
      <c r="I405" s="2" t="str">
        <f t="shared" si="14"/>
        <v/>
      </c>
      <c r="J405" s="2" t="str">
        <f>IFERROR(VLOOKUP($B405,cad_pro!$C$9:$E$508,2,FALSE)/SUMIF(cad_pro!$D$9:$D$508,"&gt;"&amp;0),"")</f>
        <v/>
      </c>
    </row>
    <row r="406" spans="2:10" ht="30" customHeight="1" x14ac:dyDescent="0.25">
      <c r="B406" s="30" t="str">
        <f>IF(pre_ge!B406="","",pre_ge!B406)</f>
        <v/>
      </c>
      <c r="C406" s="15" t="str">
        <f>IF($B406="","",IFERROR(VLOOKUP($B406,pre_ge!$B$7:$L$506,8,FALSE),""))</f>
        <v/>
      </c>
      <c r="D406" s="15" t="str">
        <f>IF($B406="","",IFERROR(VLOOKUP($B406,pre_ge!$B$7:$L$506,4,FALSE),""))</f>
        <v/>
      </c>
      <c r="E406" s="15" t="str">
        <f>IF($B406="","",IFERROR(VLOOKUP($B406,pre_ge!$B$7:$L$506,9,FALSE),""))</f>
        <v/>
      </c>
      <c r="F406" s="36" t="str">
        <f>IFERROR(ROUND((peq_ge!$F$10*J406)/E406,0),"")</f>
        <v/>
      </c>
      <c r="G406" s="67"/>
      <c r="H406" s="111" t="str">
        <f t="shared" si="13"/>
        <v/>
      </c>
      <c r="I406" s="2" t="str">
        <f t="shared" si="14"/>
        <v/>
      </c>
      <c r="J406" s="2" t="str">
        <f>IFERROR(VLOOKUP($B406,cad_pro!$C$9:$E$508,2,FALSE)/SUMIF(cad_pro!$D$9:$D$508,"&gt;"&amp;0),"")</f>
        <v/>
      </c>
    </row>
    <row r="407" spans="2:10" ht="30" customHeight="1" x14ac:dyDescent="0.25">
      <c r="B407" s="30" t="str">
        <f>IF(pre_ge!B407="","",pre_ge!B407)</f>
        <v/>
      </c>
      <c r="C407" s="15" t="str">
        <f>IF($B407="","",IFERROR(VLOOKUP($B407,pre_ge!$B$7:$L$506,8,FALSE),""))</f>
        <v/>
      </c>
      <c r="D407" s="15" t="str">
        <f>IF($B407="","",IFERROR(VLOOKUP($B407,pre_ge!$B$7:$L$506,4,FALSE),""))</f>
        <v/>
      </c>
      <c r="E407" s="15" t="str">
        <f>IF($B407="","",IFERROR(VLOOKUP($B407,pre_ge!$B$7:$L$506,9,FALSE),""))</f>
        <v/>
      </c>
      <c r="F407" s="36" t="str">
        <f>IFERROR(ROUND((peq_ge!$F$10*J407)/E407,0),"")</f>
        <v/>
      </c>
      <c r="G407" s="67"/>
      <c r="H407" s="111" t="str">
        <f t="shared" si="13"/>
        <v/>
      </c>
      <c r="I407" s="2" t="str">
        <f t="shared" si="14"/>
        <v/>
      </c>
      <c r="J407" s="2" t="str">
        <f>IFERROR(VLOOKUP($B407,cad_pro!$C$9:$E$508,2,FALSE)/SUMIF(cad_pro!$D$9:$D$508,"&gt;"&amp;0),"")</f>
        <v/>
      </c>
    </row>
    <row r="408" spans="2:10" ht="30" customHeight="1" x14ac:dyDescent="0.25">
      <c r="B408" s="30" t="str">
        <f>IF(pre_ge!B408="","",pre_ge!B408)</f>
        <v/>
      </c>
      <c r="C408" s="15" t="str">
        <f>IF($B408="","",IFERROR(VLOOKUP($B408,pre_ge!$B$7:$L$506,8,FALSE),""))</f>
        <v/>
      </c>
      <c r="D408" s="15" t="str">
        <f>IF($B408="","",IFERROR(VLOOKUP($B408,pre_ge!$B$7:$L$506,4,FALSE),""))</f>
        <v/>
      </c>
      <c r="E408" s="15" t="str">
        <f>IF($B408="","",IFERROR(VLOOKUP($B408,pre_ge!$B$7:$L$506,9,FALSE),""))</f>
        <v/>
      </c>
      <c r="F408" s="36" t="str">
        <f>IFERROR(ROUND((peq_ge!$F$10*J408)/E408,0),"")</f>
        <v/>
      </c>
      <c r="G408" s="67"/>
      <c r="H408" s="111" t="str">
        <f t="shared" si="13"/>
        <v/>
      </c>
      <c r="I408" s="2" t="str">
        <f t="shared" si="14"/>
        <v/>
      </c>
      <c r="J408" s="2" t="str">
        <f>IFERROR(VLOOKUP($B408,cad_pro!$C$9:$E$508,2,FALSE)/SUMIF(cad_pro!$D$9:$D$508,"&gt;"&amp;0),"")</f>
        <v/>
      </c>
    </row>
    <row r="409" spans="2:10" ht="30" customHeight="1" x14ac:dyDescent="0.25">
      <c r="B409" s="30" t="str">
        <f>IF(pre_ge!B409="","",pre_ge!B409)</f>
        <v/>
      </c>
      <c r="C409" s="15" t="str">
        <f>IF($B409="","",IFERROR(VLOOKUP($B409,pre_ge!$B$7:$L$506,8,FALSE),""))</f>
        <v/>
      </c>
      <c r="D409" s="15" t="str">
        <f>IF($B409="","",IFERROR(VLOOKUP($B409,pre_ge!$B$7:$L$506,4,FALSE),""))</f>
        <v/>
      </c>
      <c r="E409" s="15" t="str">
        <f>IF($B409="","",IFERROR(VLOOKUP($B409,pre_ge!$B$7:$L$506,9,FALSE),""))</f>
        <v/>
      </c>
      <c r="F409" s="36" t="str">
        <f>IFERROR(ROUND((peq_ge!$F$10*J409)/E409,0),"")</f>
        <v/>
      </c>
      <c r="G409" s="67"/>
      <c r="H409" s="111" t="str">
        <f t="shared" si="13"/>
        <v/>
      </c>
      <c r="I409" s="2" t="str">
        <f t="shared" si="14"/>
        <v/>
      </c>
      <c r="J409" s="2" t="str">
        <f>IFERROR(VLOOKUP($B409,cad_pro!$C$9:$E$508,2,FALSE)/SUMIF(cad_pro!$D$9:$D$508,"&gt;"&amp;0),"")</f>
        <v/>
      </c>
    </row>
    <row r="410" spans="2:10" ht="30" customHeight="1" x14ac:dyDescent="0.25">
      <c r="B410" s="30" t="str">
        <f>IF(pre_ge!B410="","",pre_ge!B410)</f>
        <v/>
      </c>
      <c r="C410" s="15" t="str">
        <f>IF($B410="","",IFERROR(VLOOKUP($B410,pre_ge!$B$7:$L$506,8,FALSE),""))</f>
        <v/>
      </c>
      <c r="D410" s="15" t="str">
        <f>IF($B410="","",IFERROR(VLOOKUP($B410,pre_ge!$B$7:$L$506,4,FALSE),""))</f>
        <v/>
      </c>
      <c r="E410" s="15" t="str">
        <f>IF($B410="","",IFERROR(VLOOKUP($B410,pre_ge!$B$7:$L$506,9,FALSE),""))</f>
        <v/>
      </c>
      <c r="F410" s="36" t="str">
        <f>IFERROR(ROUND((peq_ge!$F$10*J410)/E410,0),"")</f>
        <v/>
      </c>
      <c r="G410" s="67"/>
      <c r="H410" s="111" t="str">
        <f t="shared" si="13"/>
        <v/>
      </c>
      <c r="I410" s="2" t="str">
        <f t="shared" si="14"/>
        <v/>
      </c>
      <c r="J410" s="2" t="str">
        <f>IFERROR(VLOOKUP($B410,cad_pro!$C$9:$E$508,2,FALSE)/SUMIF(cad_pro!$D$9:$D$508,"&gt;"&amp;0),"")</f>
        <v/>
      </c>
    </row>
    <row r="411" spans="2:10" ht="30" customHeight="1" x14ac:dyDescent="0.25">
      <c r="B411" s="30" t="str">
        <f>IF(pre_ge!B411="","",pre_ge!B411)</f>
        <v/>
      </c>
      <c r="C411" s="15" t="str">
        <f>IF($B411="","",IFERROR(VLOOKUP($B411,pre_ge!$B$7:$L$506,8,FALSE),""))</f>
        <v/>
      </c>
      <c r="D411" s="15" t="str">
        <f>IF($B411="","",IFERROR(VLOOKUP($B411,pre_ge!$B$7:$L$506,4,FALSE),""))</f>
        <v/>
      </c>
      <c r="E411" s="15" t="str">
        <f>IF($B411="","",IFERROR(VLOOKUP($B411,pre_ge!$B$7:$L$506,9,FALSE),""))</f>
        <v/>
      </c>
      <c r="F411" s="36" t="str">
        <f>IFERROR(ROUND((peq_ge!$F$10*J411)/E411,0),"")</f>
        <v/>
      </c>
      <c r="G411" s="67"/>
      <c r="H411" s="111" t="str">
        <f t="shared" si="13"/>
        <v/>
      </c>
      <c r="I411" s="2" t="str">
        <f t="shared" si="14"/>
        <v/>
      </c>
      <c r="J411" s="2" t="str">
        <f>IFERROR(VLOOKUP($B411,cad_pro!$C$9:$E$508,2,FALSE)/SUMIF(cad_pro!$D$9:$D$508,"&gt;"&amp;0),"")</f>
        <v/>
      </c>
    </row>
    <row r="412" spans="2:10" ht="30" customHeight="1" x14ac:dyDescent="0.25">
      <c r="B412" s="30" t="str">
        <f>IF(pre_ge!B412="","",pre_ge!B412)</f>
        <v/>
      </c>
      <c r="C412" s="15" t="str">
        <f>IF($B412="","",IFERROR(VLOOKUP($B412,pre_ge!$B$7:$L$506,8,FALSE),""))</f>
        <v/>
      </c>
      <c r="D412" s="15" t="str">
        <f>IF($B412="","",IFERROR(VLOOKUP($B412,pre_ge!$B$7:$L$506,4,FALSE),""))</f>
        <v/>
      </c>
      <c r="E412" s="15" t="str">
        <f>IF($B412="","",IFERROR(VLOOKUP($B412,pre_ge!$B$7:$L$506,9,FALSE),""))</f>
        <v/>
      </c>
      <c r="F412" s="36" t="str">
        <f>IFERROR(ROUND((peq_ge!$F$10*J412)/E412,0),"")</f>
        <v/>
      </c>
      <c r="G412" s="67"/>
      <c r="H412" s="111" t="str">
        <f t="shared" si="13"/>
        <v/>
      </c>
      <c r="I412" s="2" t="str">
        <f t="shared" si="14"/>
        <v/>
      </c>
      <c r="J412" s="2" t="str">
        <f>IFERROR(VLOOKUP($B412,cad_pro!$C$9:$E$508,2,FALSE)/SUMIF(cad_pro!$D$9:$D$508,"&gt;"&amp;0),"")</f>
        <v/>
      </c>
    </row>
    <row r="413" spans="2:10" ht="30" customHeight="1" x14ac:dyDescent="0.25">
      <c r="B413" s="30" t="str">
        <f>IF(pre_ge!B413="","",pre_ge!B413)</f>
        <v/>
      </c>
      <c r="C413" s="15" t="str">
        <f>IF($B413="","",IFERROR(VLOOKUP($B413,pre_ge!$B$7:$L$506,8,FALSE),""))</f>
        <v/>
      </c>
      <c r="D413" s="15" t="str">
        <f>IF($B413="","",IFERROR(VLOOKUP($B413,pre_ge!$B$7:$L$506,4,FALSE),""))</f>
        <v/>
      </c>
      <c r="E413" s="15" t="str">
        <f>IF($B413="","",IFERROR(VLOOKUP($B413,pre_ge!$B$7:$L$506,9,FALSE),""))</f>
        <v/>
      </c>
      <c r="F413" s="36" t="str">
        <f>IFERROR(ROUND((peq_ge!$F$10*J413)/E413,0),"")</f>
        <v/>
      </c>
      <c r="G413" s="67"/>
      <c r="H413" s="111" t="str">
        <f t="shared" si="13"/>
        <v/>
      </c>
      <c r="I413" s="2" t="str">
        <f t="shared" si="14"/>
        <v/>
      </c>
      <c r="J413" s="2" t="str">
        <f>IFERROR(VLOOKUP($B413,cad_pro!$C$9:$E$508,2,FALSE)/SUMIF(cad_pro!$D$9:$D$508,"&gt;"&amp;0),"")</f>
        <v/>
      </c>
    </row>
    <row r="414" spans="2:10" ht="30" customHeight="1" x14ac:dyDescent="0.25">
      <c r="B414" s="30" t="str">
        <f>IF(pre_ge!B414="","",pre_ge!B414)</f>
        <v/>
      </c>
      <c r="C414" s="15" t="str">
        <f>IF($B414="","",IFERROR(VLOOKUP($B414,pre_ge!$B$7:$L$506,8,FALSE),""))</f>
        <v/>
      </c>
      <c r="D414" s="15" t="str">
        <f>IF($B414="","",IFERROR(VLOOKUP($B414,pre_ge!$B$7:$L$506,4,FALSE),""))</f>
        <v/>
      </c>
      <c r="E414" s="15" t="str">
        <f>IF($B414="","",IFERROR(VLOOKUP($B414,pre_ge!$B$7:$L$506,9,FALSE),""))</f>
        <v/>
      </c>
      <c r="F414" s="36" t="str">
        <f>IFERROR(ROUND((peq_ge!$F$10*J414)/E414,0),"")</f>
        <v/>
      </c>
      <c r="G414" s="67"/>
      <c r="H414" s="111" t="str">
        <f t="shared" si="13"/>
        <v/>
      </c>
      <c r="I414" s="2" t="str">
        <f t="shared" si="14"/>
        <v/>
      </c>
      <c r="J414" s="2" t="str">
        <f>IFERROR(VLOOKUP($B414,cad_pro!$C$9:$E$508,2,FALSE)/SUMIF(cad_pro!$D$9:$D$508,"&gt;"&amp;0),"")</f>
        <v/>
      </c>
    </row>
    <row r="415" spans="2:10" ht="30" customHeight="1" x14ac:dyDescent="0.25">
      <c r="B415" s="30" t="str">
        <f>IF(pre_ge!B415="","",pre_ge!B415)</f>
        <v/>
      </c>
      <c r="C415" s="15" t="str">
        <f>IF($B415="","",IFERROR(VLOOKUP($B415,pre_ge!$B$7:$L$506,8,FALSE),""))</f>
        <v/>
      </c>
      <c r="D415" s="15" t="str">
        <f>IF($B415="","",IFERROR(VLOOKUP($B415,pre_ge!$B$7:$L$506,4,FALSE),""))</f>
        <v/>
      </c>
      <c r="E415" s="15" t="str">
        <f>IF($B415="","",IFERROR(VLOOKUP($B415,pre_ge!$B$7:$L$506,9,FALSE),""))</f>
        <v/>
      </c>
      <c r="F415" s="36" t="str">
        <f>IFERROR(ROUND((peq_ge!$F$10*J415)/E415,0),"")</f>
        <v/>
      </c>
      <c r="G415" s="67"/>
      <c r="H415" s="111" t="str">
        <f t="shared" si="13"/>
        <v/>
      </c>
      <c r="I415" s="2" t="str">
        <f t="shared" si="14"/>
        <v/>
      </c>
      <c r="J415" s="2" t="str">
        <f>IFERROR(VLOOKUP($B415,cad_pro!$C$9:$E$508,2,FALSE)/SUMIF(cad_pro!$D$9:$D$508,"&gt;"&amp;0),"")</f>
        <v/>
      </c>
    </row>
    <row r="416" spans="2:10" ht="30" customHeight="1" x14ac:dyDescent="0.25">
      <c r="B416" s="30" t="str">
        <f>IF(pre_ge!B416="","",pre_ge!B416)</f>
        <v/>
      </c>
      <c r="C416" s="15" t="str">
        <f>IF($B416="","",IFERROR(VLOOKUP($B416,pre_ge!$B$7:$L$506,8,FALSE),""))</f>
        <v/>
      </c>
      <c r="D416" s="15" t="str">
        <f>IF($B416="","",IFERROR(VLOOKUP($B416,pre_ge!$B$7:$L$506,4,FALSE),""))</f>
        <v/>
      </c>
      <c r="E416" s="15" t="str">
        <f>IF($B416="","",IFERROR(VLOOKUP($B416,pre_ge!$B$7:$L$506,9,FALSE),""))</f>
        <v/>
      </c>
      <c r="F416" s="36" t="str">
        <f>IFERROR(ROUND((peq_ge!$F$10*J416)/E416,0),"")</f>
        <v/>
      </c>
      <c r="G416" s="67"/>
      <c r="H416" s="111" t="str">
        <f t="shared" si="13"/>
        <v/>
      </c>
      <c r="I416" s="2" t="str">
        <f t="shared" si="14"/>
        <v/>
      </c>
      <c r="J416" s="2" t="str">
        <f>IFERROR(VLOOKUP($B416,cad_pro!$C$9:$E$508,2,FALSE)/SUMIF(cad_pro!$D$9:$D$508,"&gt;"&amp;0),"")</f>
        <v/>
      </c>
    </row>
    <row r="417" spans="2:10" ht="30" customHeight="1" x14ac:dyDescent="0.25">
      <c r="B417" s="30" t="str">
        <f>IF(pre_ge!B417="","",pre_ge!B417)</f>
        <v/>
      </c>
      <c r="C417" s="15" t="str">
        <f>IF($B417="","",IFERROR(VLOOKUP($B417,pre_ge!$B$7:$L$506,8,FALSE),""))</f>
        <v/>
      </c>
      <c r="D417" s="15" t="str">
        <f>IF($B417="","",IFERROR(VLOOKUP($B417,pre_ge!$B$7:$L$506,4,FALSE),""))</f>
        <v/>
      </c>
      <c r="E417" s="15" t="str">
        <f>IF($B417="","",IFERROR(VLOOKUP($B417,pre_ge!$B$7:$L$506,9,FALSE),""))</f>
        <v/>
      </c>
      <c r="F417" s="36" t="str">
        <f>IFERROR(ROUND((peq_ge!$F$10*J417)/E417,0),"")</f>
        <v/>
      </c>
      <c r="G417" s="67"/>
      <c r="H417" s="111" t="str">
        <f t="shared" si="13"/>
        <v/>
      </c>
      <c r="I417" s="2" t="str">
        <f t="shared" si="14"/>
        <v/>
      </c>
      <c r="J417" s="2" t="str">
        <f>IFERROR(VLOOKUP($B417,cad_pro!$C$9:$E$508,2,FALSE)/SUMIF(cad_pro!$D$9:$D$508,"&gt;"&amp;0),"")</f>
        <v/>
      </c>
    </row>
    <row r="418" spans="2:10" ht="30" customHeight="1" x14ac:dyDescent="0.25">
      <c r="B418" s="30" t="str">
        <f>IF(pre_ge!B418="","",pre_ge!B418)</f>
        <v/>
      </c>
      <c r="C418" s="15" t="str">
        <f>IF($B418="","",IFERROR(VLOOKUP($B418,pre_ge!$B$7:$L$506,8,FALSE),""))</f>
        <v/>
      </c>
      <c r="D418" s="15" t="str">
        <f>IF($B418="","",IFERROR(VLOOKUP($B418,pre_ge!$B$7:$L$506,4,FALSE),""))</f>
        <v/>
      </c>
      <c r="E418" s="15" t="str">
        <f>IF($B418="","",IFERROR(VLOOKUP($B418,pre_ge!$B$7:$L$506,9,FALSE),""))</f>
        <v/>
      </c>
      <c r="F418" s="36" t="str">
        <f>IFERROR(ROUND((peq_ge!$F$10*J418)/E418,0),"")</f>
        <v/>
      </c>
      <c r="G418" s="67"/>
      <c r="H418" s="111" t="str">
        <f t="shared" si="13"/>
        <v/>
      </c>
      <c r="I418" s="2" t="str">
        <f t="shared" si="14"/>
        <v/>
      </c>
      <c r="J418" s="2" t="str">
        <f>IFERROR(VLOOKUP($B418,cad_pro!$C$9:$E$508,2,FALSE)/SUMIF(cad_pro!$D$9:$D$508,"&gt;"&amp;0),"")</f>
        <v/>
      </c>
    </row>
    <row r="419" spans="2:10" ht="30" customHeight="1" x14ac:dyDescent="0.25">
      <c r="B419" s="30" t="str">
        <f>IF(pre_ge!B419="","",pre_ge!B419)</f>
        <v/>
      </c>
      <c r="C419" s="15" t="str">
        <f>IF($B419="","",IFERROR(VLOOKUP($B419,pre_ge!$B$7:$L$506,8,FALSE),""))</f>
        <v/>
      </c>
      <c r="D419" s="15" t="str">
        <f>IF($B419="","",IFERROR(VLOOKUP($B419,pre_ge!$B$7:$L$506,4,FALSE),""))</f>
        <v/>
      </c>
      <c r="E419" s="15" t="str">
        <f>IF($B419="","",IFERROR(VLOOKUP($B419,pre_ge!$B$7:$L$506,9,FALSE),""))</f>
        <v/>
      </c>
      <c r="F419" s="36" t="str">
        <f>IFERROR(ROUND((peq_ge!$F$10*J419)/E419,0),"")</f>
        <v/>
      </c>
      <c r="G419" s="67"/>
      <c r="H419" s="111" t="str">
        <f t="shared" si="13"/>
        <v/>
      </c>
      <c r="I419" s="2" t="str">
        <f t="shared" si="14"/>
        <v/>
      </c>
      <c r="J419" s="2" t="str">
        <f>IFERROR(VLOOKUP($B419,cad_pro!$C$9:$E$508,2,FALSE)/SUMIF(cad_pro!$D$9:$D$508,"&gt;"&amp;0),"")</f>
        <v/>
      </c>
    </row>
    <row r="420" spans="2:10" ht="30" customHeight="1" x14ac:dyDescent="0.25">
      <c r="B420" s="30" t="str">
        <f>IF(pre_ge!B420="","",pre_ge!B420)</f>
        <v/>
      </c>
      <c r="C420" s="15" t="str">
        <f>IF($B420="","",IFERROR(VLOOKUP($B420,pre_ge!$B$7:$L$506,8,FALSE),""))</f>
        <v/>
      </c>
      <c r="D420" s="15" t="str">
        <f>IF($B420="","",IFERROR(VLOOKUP($B420,pre_ge!$B$7:$L$506,4,FALSE),""))</f>
        <v/>
      </c>
      <c r="E420" s="15" t="str">
        <f>IF($B420="","",IFERROR(VLOOKUP($B420,pre_ge!$B$7:$L$506,9,FALSE),""))</f>
        <v/>
      </c>
      <c r="F420" s="36" t="str">
        <f>IFERROR(ROUND((peq_ge!$F$10*J420)/E420,0),"")</f>
        <v/>
      </c>
      <c r="G420" s="67"/>
      <c r="H420" s="111" t="str">
        <f t="shared" si="13"/>
        <v/>
      </c>
      <c r="I420" s="2" t="str">
        <f t="shared" si="14"/>
        <v/>
      </c>
      <c r="J420" s="2" t="str">
        <f>IFERROR(VLOOKUP($B420,cad_pro!$C$9:$E$508,2,FALSE)/SUMIF(cad_pro!$D$9:$D$508,"&gt;"&amp;0),"")</f>
        <v/>
      </c>
    </row>
    <row r="421" spans="2:10" ht="30" customHeight="1" x14ac:dyDescent="0.25">
      <c r="B421" s="30" t="str">
        <f>IF(pre_ge!B421="","",pre_ge!B421)</f>
        <v/>
      </c>
      <c r="C421" s="15" t="str">
        <f>IF($B421="","",IFERROR(VLOOKUP($B421,pre_ge!$B$7:$L$506,8,FALSE),""))</f>
        <v/>
      </c>
      <c r="D421" s="15" t="str">
        <f>IF($B421="","",IFERROR(VLOOKUP($B421,pre_ge!$B$7:$L$506,4,FALSE),""))</f>
        <v/>
      </c>
      <c r="E421" s="15" t="str">
        <f>IF($B421="","",IFERROR(VLOOKUP($B421,pre_ge!$B$7:$L$506,9,FALSE),""))</f>
        <v/>
      </c>
      <c r="F421" s="36" t="str">
        <f>IFERROR(ROUND((peq_ge!$F$10*J421)/E421,0),"")</f>
        <v/>
      </c>
      <c r="G421" s="67"/>
      <c r="H421" s="111" t="str">
        <f t="shared" si="13"/>
        <v/>
      </c>
      <c r="I421" s="2" t="str">
        <f t="shared" si="14"/>
        <v/>
      </c>
      <c r="J421" s="2" t="str">
        <f>IFERROR(VLOOKUP($B421,cad_pro!$C$9:$E$508,2,FALSE)/SUMIF(cad_pro!$D$9:$D$508,"&gt;"&amp;0),"")</f>
        <v/>
      </c>
    </row>
    <row r="422" spans="2:10" ht="30" customHeight="1" x14ac:dyDescent="0.25">
      <c r="B422" s="30" t="str">
        <f>IF(pre_ge!B422="","",pre_ge!B422)</f>
        <v/>
      </c>
      <c r="C422" s="15" t="str">
        <f>IF($B422="","",IFERROR(VLOOKUP($B422,pre_ge!$B$7:$L$506,8,FALSE),""))</f>
        <v/>
      </c>
      <c r="D422" s="15" t="str">
        <f>IF($B422="","",IFERROR(VLOOKUP($B422,pre_ge!$B$7:$L$506,4,FALSE),""))</f>
        <v/>
      </c>
      <c r="E422" s="15" t="str">
        <f>IF($B422="","",IFERROR(VLOOKUP($B422,pre_ge!$B$7:$L$506,9,FALSE),""))</f>
        <v/>
      </c>
      <c r="F422" s="36" t="str">
        <f>IFERROR(ROUND((peq_ge!$F$10*J422)/E422,0),"")</f>
        <v/>
      </c>
      <c r="G422" s="67"/>
      <c r="H422" s="111" t="str">
        <f t="shared" si="13"/>
        <v/>
      </c>
      <c r="I422" s="2" t="str">
        <f t="shared" si="14"/>
        <v/>
      </c>
      <c r="J422" s="2" t="str">
        <f>IFERROR(VLOOKUP($B422,cad_pro!$C$9:$E$508,2,FALSE)/SUMIF(cad_pro!$D$9:$D$508,"&gt;"&amp;0),"")</f>
        <v/>
      </c>
    </row>
    <row r="423" spans="2:10" ht="30" customHeight="1" x14ac:dyDescent="0.25">
      <c r="B423" s="30" t="str">
        <f>IF(pre_ge!B423="","",pre_ge!B423)</f>
        <v/>
      </c>
      <c r="C423" s="15" t="str">
        <f>IF($B423="","",IFERROR(VLOOKUP($B423,pre_ge!$B$7:$L$506,8,FALSE),""))</f>
        <v/>
      </c>
      <c r="D423" s="15" t="str">
        <f>IF($B423="","",IFERROR(VLOOKUP($B423,pre_ge!$B$7:$L$506,4,FALSE),""))</f>
        <v/>
      </c>
      <c r="E423" s="15" t="str">
        <f>IF($B423="","",IFERROR(VLOOKUP($B423,pre_ge!$B$7:$L$506,9,FALSE),""))</f>
        <v/>
      </c>
      <c r="F423" s="36" t="str">
        <f>IFERROR(ROUND((peq_ge!$F$10*J423)/E423,0),"")</f>
        <v/>
      </c>
      <c r="G423" s="67"/>
      <c r="H423" s="111" t="str">
        <f t="shared" si="13"/>
        <v/>
      </c>
      <c r="I423" s="2" t="str">
        <f t="shared" si="14"/>
        <v/>
      </c>
      <c r="J423" s="2" t="str">
        <f>IFERROR(VLOOKUP($B423,cad_pro!$C$9:$E$508,2,FALSE)/SUMIF(cad_pro!$D$9:$D$508,"&gt;"&amp;0),"")</f>
        <v/>
      </c>
    </row>
    <row r="424" spans="2:10" ht="30" customHeight="1" x14ac:dyDescent="0.25">
      <c r="B424" s="30" t="str">
        <f>IF(pre_ge!B424="","",pre_ge!B424)</f>
        <v/>
      </c>
      <c r="C424" s="15" t="str">
        <f>IF($B424="","",IFERROR(VLOOKUP($B424,pre_ge!$B$7:$L$506,8,FALSE),""))</f>
        <v/>
      </c>
      <c r="D424" s="15" t="str">
        <f>IF($B424="","",IFERROR(VLOOKUP($B424,pre_ge!$B$7:$L$506,4,FALSE),""))</f>
        <v/>
      </c>
      <c r="E424" s="15" t="str">
        <f>IF($B424="","",IFERROR(VLOOKUP($B424,pre_ge!$B$7:$L$506,9,FALSE),""))</f>
        <v/>
      </c>
      <c r="F424" s="36" t="str">
        <f>IFERROR(ROUND((peq_ge!$F$10*J424)/E424,0),"")</f>
        <v/>
      </c>
      <c r="G424" s="67"/>
      <c r="H424" s="111" t="str">
        <f t="shared" si="13"/>
        <v/>
      </c>
      <c r="I424" s="2" t="str">
        <f t="shared" si="14"/>
        <v/>
      </c>
      <c r="J424" s="2" t="str">
        <f>IFERROR(VLOOKUP($B424,cad_pro!$C$9:$E$508,2,FALSE)/SUMIF(cad_pro!$D$9:$D$508,"&gt;"&amp;0),"")</f>
        <v/>
      </c>
    </row>
    <row r="425" spans="2:10" ht="30" customHeight="1" x14ac:dyDescent="0.25">
      <c r="B425" s="30" t="str">
        <f>IF(pre_ge!B425="","",pre_ge!B425)</f>
        <v/>
      </c>
      <c r="C425" s="15" t="str">
        <f>IF($B425="","",IFERROR(VLOOKUP($B425,pre_ge!$B$7:$L$506,8,FALSE),""))</f>
        <v/>
      </c>
      <c r="D425" s="15" t="str">
        <f>IF($B425="","",IFERROR(VLOOKUP($B425,pre_ge!$B$7:$L$506,4,FALSE),""))</f>
        <v/>
      </c>
      <c r="E425" s="15" t="str">
        <f>IF($B425="","",IFERROR(VLOOKUP($B425,pre_ge!$B$7:$L$506,9,FALSE),""))</f>
        <v/>
      </c>
      <c r="F425" s="36" t="str">
        <f>IFERROR(ROUND((peq_ge!$F$10*J425)/E425,0),"")</f>
        <v/>
      </c>
      <c r="G425" s="67"/>
      <c r="H425" s="111" t="str">
        <f t="shared" si="13"/>
        <v/>
      </c>
      <c r="I425" s="2" t="str">
        <f t="shared" si="14"/>
        <v/>
      </c>
      <c r="J425" s="2" t="str">
        <f>IFERROR(VLOOKUP($B425,cad_pro!$C$9:$E$508,2,FALSE)/SUMIF(cad_pro!$D$9:$D$508,"&gt;"&amp;0),"")</f>
        <v/>
      </c>
    </row>
    <row r="426" spans="2:10" ht="30" customHeight="1" x14ac:dyDescent="0.25">
      <c r="B426" s="30" t="str">
        <f>IF(pre_ge!B426="","",pre_ge!B426)</f>
        <v/>
      </c>
      <c r="C426" s="15" t="str">
        <f>IF($B426="","",IFERROR(VLOOKUP($B426,pre_ge!$B$7:$L$506,8,FALSE),""))</f>
        <v/>
      </c>
      <c r="D426" s="15" t="str">
        <f>IF($B426="","",IFERROR(VLOOKUP($B426,pre_ge!$B$7:$L$506,4,FALSE),""))</f>
        <v/>
      </c>
      <c r="E426" s="15" t="str">
        <f>IF($B426="","",IFERROR(VLOOKUP($B426,pre_ge!$B$7:$L$506,9,FALSE),""))</f>
        <v/>
      </c>
      <c r="F426" s="36" t="str">
        <f>IFERROR(ROUND((peq_ge!$F$10*J426)/E426,0),"")</f>
        <v/>
      </c>
      <c r="G426" s="67"/>
      <c r="H426" s="111" t="str">
        <f t="shared" si="13"/>
        <v/>
      </c>
      <c r="I426" s="2" t="str">
        <f t="shared" si="14"/>
        <v/>
      </c>
      <c r="J426" s="2" t="str">
        <f>IFERROR(VLOOKUP($B426,cad_pro!$C$9:$E$508,2,FALSE)/SUMIF(cad_pro!$D$9:$D$508,"&gt;"&amp;0),"")</f>
        <v/>
      </c>
    </row>
    <row r="427" spans="2:10" ht="30" customHeight="1" x14ac:dyDescent="0.25">
      <c r="B427" s="30" t="str">
        <f>IF(pre_ge!B427="","",pre_ge!B427)</f>
        <v/>
      </c>
      <c r="C427" s="15" t="str">
        <f>IF($B427="","",IFERROR(VLOOKUP($B427,pre_ge!$B$7:$L$506,8,FALSE),""))</f>
        <v/>
      </c>
      <c r="D427" s="15" t="str">
        <f>IF($B427="","",IFERROR(VLOOKUP($B427,pre_ge!$B$7:$L$506,4,FALSE),""))</f>
        <v/>
      </c>
      <c r="E427" s="15" t="str">
        <f>IF($B427="","",IFERROR(VLOOKUP($B427,pre_ge!$B$7:$L$506,9,FALSE),""))</f>
        <v/>
      </c>
      <c r="F427" s="36" t="str">
        <f>IFERROR(ROUND((peq_ge!$F$10*J427)/E427,0),"")</f>
        <v/>
      </c>
      <c r="G427" s="67"/>
      <c r="H427" s="111" t="str">
        <f t="shared" si="13"/>
        <v/>
      </c>
      <c r="I427" s="2" t="str">
        <f t="shared" si="14"/>
        <v/>
      </c>
      <c r="J427" s="2" t="str">
        <f>IFERROR(VLOOKUP($B427,cad_pro!$C$9:$E$508,2,FALSE)/SUMIF(cad_pro!$D$9:$D$508,"&gt;"&amp;0),"")</f>
        <v/>
      </c>
    </row>
    <row r="428" spans="2:10" ht="30" customHeight="1" x14ac:dyDescent="0.25">
      <c r="B428" s="30" t="str">
        <f>IF(pre_ge!B428="","",pre_ge!B428)</f>
        <v/>
      </c>
      <c r="C428" s="15" t="str">
        <f>IF($B428="","",IFERROR(VLOOKUP($B428,pre_ge!$B$7:$L$506,8,FALSE),""))</f>
        <v/>
      </c>
      <c r="D428" s="15" t="str">
        <f>IF($B428="","",IFERROR(VLOOKUP($B428,pre_ge!$B$7:$L$506,4,FALSE),""))</f>
        <v/>
      </c>
      <c r="E428" s="15" t="str">
        <f>IF($B428="","",IFERROR(VLOOKUP($B428,pre_ge!$B$7:$L$506,9,FALSE),""))</f>
        <v/>
      </c>
      <c r="F428" s="36" t="str">
        <f>IFERROR(ROUND((peq_ge!$F$10*J428)/E428,0),"")</f>
        <v/>
      </c>
      <c r="G428" s="67"/>
      <c r="H428" s="111" t="str">
        <f t="shared" si="13"/>
        <v/>
      </c>
      <c r="I428" s="2" t="str">
        <f t="shared" si="14"/>
        <v/>
      </c>
      <c r="J428" s="2" t="str">
        <f>IFERROR(VLOOKUP($B428,cad_pro!$C$9:$E$508,2,FALSE)/SUMIF(cad_pro!$D$9:$D$508,"&gt;"&amp;0),"")</f>
        <v/>
      </c>
    </row>
    <row r="429" spans="2:10" ht="30" customHeight="1" x14ac:dyDescent="0.25">
      <c r="B429" s="30" t="str">
        <f>IF(pre_ge!B429="","",pre_ge!B429)</f>
        <v/>
      </c>
      <c r="C429" s="15" t="str">
        <f>IF($B429="","",IFERROR(VLOOKUP($B429,pre_ge!$B$7:$L$506,8,FALSE),""))</f>
        <v/>
      </c>
      <c r="D429" s="15" t="str">
        <f>IF($B429="","",IFERROR(VLOOKUP($B429,pre_ge!$B$7:$L$506,4,FALSE),""))</f>
        <v/>
      </c>
      <c r="E429" s="15" t="str">
        <f>IF($B429="","",IFERROR(VLOOKUP($B429,pre_ge!$B$7:$L$506,9,FALSE),""))</f>
        <v/>
      </c>
      <c r="F429" s="36" t="str">
        <f>IFERROR(ROUND((peq_ge!$F$10*J429)/E429,0),"")</f>
        <v/>
      </c>
      <c r="G429" s="67"/>
      <c r="H429" s="111" t="str">
        <f t="shared" si="13"/>
        <v/>
      </c>
      <c r="I429" s="2" t="str">
        <f t="shared" si="14"/>
        <v/>
      </c>
      <c r="J429" s="2" t="str">
        <f>IFERROR(VLOOKUP($B429,cad_pro!$C$9:$E$508,2,FALSE)/SUMIF(cad_pro!$D$9:$D$508,"&gt;"&amp;0),"")</f>
        <v/>
      </c>
    </row>
    <row r="430" spans="2:10" ht="30" customHeight="1" x14ac:dyDescent="0.25">
      <c r="B430" s="30" t="str">
        <f>IF(pre_ge!B430="","",pre_ge!B430)</f>
        <v/>
      </c>
      <c r="C430" s="15" t="str">
        <f>IF($B430="","",IFERROR(VLOOKUP($B430,pre_ge!$B$7:$L$506,8,FALSE),""))</f>
        <v/>
      </c>
      <c r="D430" s="15" t="str">
        <f>IF($B430="","",IFERROR(VLOOKUP($B430,pre_ge!$B$7:$L$506,4,FALSE),""))</f>
        <v/>
      </c>
      <c r="E430" s="15" t="str">
        <f>IF($B430="","",IFERROR(VLOOKUP($B430,pre_ge!$B$7:$L$506,9,FALSE),""))</f>
        <v/>
      </c>
      <c r="F430" s="36" t="str">
        <f>IFERROR(ROUND((peq_ge!$F$10*J430)/E430,0),"")</f>
        <v/>
      </c>
      <c r="G430" s="67"/>
      <c r="H430" s="111" t="str">
        <f t="shared" si="13"/>
        <v/>
      </c>
      <c r="I430" s="2" t="str">
        <f t="shared" si="14"/>
        <v/>
      </c>
      <c r="J430" s="2" t="str">
        <f>IFERROR(VLOOKUP($B430,cad_pro!$C$9:$E$508,2,FALSE)/SUMIF(cad_pro!$D$9:$D$508,"&gt;"&amp;0),"")</f>
        <v/>
      </c>
    </row>
    <row r="431" spans="2:10" ht="30" customHeight="1" x14ac:dyDescent="0.25">
      <c r="B431" s="30" t="str">
        <f>IF(pre_ge!B431="","",pre_ge!B431)</f>
        <v/>
      </c>
      <c r="C431" s="15" t="str">
        <f>IF($B431="","",IFERROR(VLOOKUP($B431,pre_ge!$B$7:$L$506,8,FALSE),""))</f>
        <v/>
      </c>
      <c r="D431" s="15" t="str">
        <f>IF($B431="","",IFERROR(VLOOKUP($B431,pre_ge!$B$7:$L$506,4,FALSE),""))</f>
        <v/>
      </c>
      <c r="E431" s="15" t="str">
        <f>IF($B431="","",IFERROR(VLOOKUP($B431,pre_ge!$B$7:$L$506,9,FALSE),""))</f>
        <v/>
      </c>
      <c r="F431" s="36" t="str">
        <f>IFERROR(ROUND((peq_ge!$F$10*J431)/E431,0),"")</f>
        <v/>
      </c>
      <c r="G431" s="67"/>
      <c r="H431" s="111" t="str">
        <f t="shared" si="13"/>
        <v/>
      </c>
      <c r="I431" s="2" t="str">
        <f t="shared" si="14"/>
        <v/>
      </c>
      <c r="J431" s="2" t="str">
        <f>IFERROR(VLOOKUP($B431,cad_pro!$C$9:$E$508,2,FALSE)/SUMIF(cad_pro!$D$9:$D$508,"&gt;"&amp;0),"")</f>
        <v/>
      </c>
    </row>
    <row r="432" spans="2:10" ht="30" customHeight="1" x14ac:dyDescent="0.25">
      <c r="B432" s="30" t="str">
        <f>IF(pre_ge!B432="","",pre_ge!B432)</f>
        <v/>
      </c>
      <c r="C432" s="15" t="str">
        <f>IF($B432="","",IFERROR(VLOOKUP($B432,pre_ge!$B$7:$L$506,8,FALSE),""))</f>
        <v/>
      </c>
      <c r="D432" s="15" t="str">
        <f>IF($B432="","",IFERROR(VLOOKUP($B432,pre_ge!$B$7:$L$506,4,FALSE),""))</f>
        <v/>
      </c>
      <c r="E432" s="15" t="str">
        <f>IF($B432="","",IFERROR(VLOOKUP($B432,pre_ge!$B$7:$L$506,9,FALSE),""))</f>
        <v/>
      </c>
      <c r="F432" s="36" t="str">
        <f>IFERROR(ROUND((peq_ge!$F$10*J432)/E432,0),"")</f>
        <v/>
      </c>
      <c r="G432" s="67"/>
      <c r="H432" s="111" t="str">
        <f t="shared" si="13"/>
        <v/>
      </c>
      <c r="I432" s="2" t="str">
        <f t="shared" si="14"/>
        <v/>
      </c>
      <c r="J432" s="2" t="str">
        <f>IFERROR(VLOOKUP($B432,cad_pro!$C$9:$E$508,2,FALSE)/SUMIF(cad_pro!$D$9:$D$508,"&gt;"&amp;0),"")</f>
        <v/>
      </c>
    </row>
    <row r="433" spans="2:10" ht="30" customHeight="1" x14ac:dyDescent="0.25">
      <c r="B433" s="30" t="str">
        <f>IF(pre_ge!B433="","",pre_ge!B433)</f>
        <v/>
      </c>
      <c r="C433" s="15" t="str">
        <f>IF($B433="","",IFERROR(VLOOKUP($B433,pre_ge!$B$7:$L$506,8,FALSE),""))</f>
        <v/>
      </c>
      <c r="D433" s="15" t="str">
        <f>IF($B433="","",IFERROR(VLOOKUP($B433,pre_ge!$B$7:$L$506,4,FALSE),""))</f>
        <v/>
      </c>
      <c r="E433" s="15" t="str">
        <f>IF($B433="","",IFERROR(VLOOKUP($B433,pre_ge!$B$7:$L$506,9,FALSE),""))</f>
        <v/>
      </c>
      <c r="F433" s="36" t="str">
        <f>IFERROR(ROUND((peq_ge!$F$10*J433)/E433,0),"")</f>
        <v/>
      </c>
      <c r="G433" s="67"/>
      <c r="H433" s="111" t="str">
        <f t="shared" si="13"/>
        <v/>
      </c>
      <c r="I433" s="2" t="str">
        <f t="shared" si="14"/>
        <v/>
      </c>
      <c r="J433" s="2" t="str">
        <f>IFERROR(VLOOKUP($B433,cad_pro!$C$9:$E$508,2,FALSE)/SUMIF(cad_pro!$D$9:$D$508,"&gt;"&amp;0),"")</f>
        <v/>
      </c>
    </row>
    <row r="434" spans="2:10" ht="30" customHeight="1" x14ac:dyDescent="0.25">
      <c r="B434" s="30" t="str">
        <f>IF(pre_ge!B434="","",pre_ge!B434)</f>
        <v/>
      </c>
      <c r="C434" s="15" t="str">
        <f>IF($B434="","",IFERROR(VLOOKUP($B434,pre_ge!$B$7:$L$506,8,FALSE),""))</f>
        <v/>
      </c>
      <c r="D434" s="15" t="str">
        <f>IF($B434="","",IFERROR(VLOOKUP($B434,pre_ge!$B$7:$L$506,4,FALSE),""))</f>
        <v/>
      </c>
      <c r="E434" s="15" t="str">
        <f>IF($B434="","",IFERROR(VLOOKUP($B434,pre_ge!$B$7:$L$506,9,FALSE),""))</f>
        <v/>
      </c>
      <c r="F434" s="36" t="str">
        <f>IFERROR(ROUND((peq_ge!$F$10*J434)/E434,0),"")</f>
        <v/>
      </c>
      <c r="G434" s="67"/>
      <c r="H434" s="111" t="str">
        <f t="shared" si="13"/>
        <v/>
      </c>
      <c r="I434" s="2" t="str">
        <f t="shared" si="14"/>
        <v/>
      </c>
      <c r="J434" s="2" t="str">
        <f>IFERROR(VLOOKUP($B434,cad_pro!$C$9:$E$508,2,FALSE)/SUMIF(cad_pro!$D$9:$D$508,"&gt;"&amp;0),"")</f>
        <v/>
      </c>
    </row>
    <row r="435" spans="2:10" ht="30" customHeight="1" x14ac:dyDescent="0.25">
      <c r="B435" s="30" t="str">
        <f>IF(pre_ge!B435="","",pre_ge!B435)</f>
        <v/>
      </c>
      <c r="C435" s="15" t="str">
        <f>IF($B435="","",IFERROR(VLOOKUP($B435,pre_ge!$B$7:$L$506,8,FALSE),""))</f>
        <v/>
      </c>
      <c r="D435" s="15" t="str">
        <f>IF($B435="","",IFERROR(VLOOKUP($B435,pre_ge!$B$7:$L$506,4,FALSE),""))</f>
        <v/>
      </c>
      <c r="E435" s="15" t="str">
        <f>IF($B435="","",IFERROR(VLOOKUP($B435,pre_ge!$B$7:$L$506,9,FALSE),""))</f>
        <v/>
      </c>
      <c r="F435" s="36" t="str">
        <f>IFERROR(ROUND((peq_ge!$F$10*J435)/E435,0),"")</f>
        <v/>
      </c>
      <c r="G435" s="67"/>
      <c r="H435" s="111" t="str">
        <f t="shared" si="13"/>
        <v/>
      </c>
      <c r="I435" s="2" t="str">
        <f t="shared" si="14"/>
        <v/>
      </c>
      <c r="J435" s="2" t="str">
        <f>IFERROR(VLOOKUP($B435,cad_pro!$C$9:$E$508,2,FALSE)/SUMIF(cad_pro!$D$9:$D$508,"&gt;"&amp;0),"")</f>
        <v/>
      </c>
    </row>
    <row r="436" spans="2:10" ht="30" customHeight="1" x14ac:dyDescent="0.25">
      <c r="B436" s="30" t="str">
        <f>IF(pre_ge!B436="","",pre_ge!B436)</f>
        <v/>
      </c>
      <c r="C436" s="15" t="str">
        <f>IF($B436="","",IFERROR(VLOOKUP($B436,pre_ge!$B$7:$L$506,8,FALSE),""))</f>
        <v/>
      </c>
      <c r="D436" s="15" t="str">
        <f>IF($B436="","",IFERROR(VLOOKUP($B436,pre_ge!$B$7:$L$506,4,FALSE),""))</f>
        <v/>
      </c>
      <c r="E436" s="15" t="str">
        <f>IF($B436="","",IFERROR(VLOOKUP($B436,pre_ge!$B$7:$L$506,9,FALSE),""))</f>
        <v/>
      </c>
      <c r="F436" s="36" t="str">
        <f>IFERROR(ROUND((peq_ge!$F$10*J436)/E436,0),"")</f>
        <v/>
      </c>
      <c r="G436" s="67"/>
      <c r="H436" s="111" t="str">
        <f t="shared" si="13"/>
        <v/>
      </c>
      <c r="I436" s="2" t="str">
        <f t="shared" si="14"/>
        <v/>
      </c>
      <c r="J436" s="2" t="str">
        <f>IFERROR(VLOOKUP($B436,cad_pro!$C$9:$E$508,2,FALSE)/SUMIF(cad_pro!$D$9:$D$508,"&gt;"&amp;0),"")</f>
        <v/>
      </c>
    </row>
    <row r="437" spans="2:10" ht="30" customHeight="1" x14ac:dyDescent="0.25">
      <c r="B437" s="30" t="str">
        <f>IF(pre_ge!B437="","",pre_ge!B437)</f>
        <v/>
      </c>
      <c r="C437" s="15" t="str">
        <f>IF($B437="","",IFERROR(VLOOKUP($B437,pre_ge!$B$7:$L$506,8,FALSE),""))</f>
        <v/>
      </c>
      <c r="D437" s="15" t="str">
        <f>IF($B437="","",IFERROR(VLOOKUP($B437,pre_ge!$B$7:$L$506,4,FALSE),""))</f>
        <v/>
      </c>
      <c r="E437" s="15" t="str">
        <f>IF($B437="","",IFERROR(VLOOKUP($B437,pre_ge!$B$7:$L$506,9,FALSE),""))</f>
        <v/>
      </c>
      <c r="F437" s="36" t="str">
        <f>IFERROR(ROUND((peq_ge!$F$10*J437)/E437,0),"")</f>
        <v/>
      </c>
      <c r="G437" s="67"/>
      <c r="H437" s="111" t="str">
        <f t="shared" si="13"/>
        <v/>
      </c>
      <c r="I437" s="2" t="str">
        <f t="shared" si="14"/>
        <v/>
      </c>
      <c r="J437" s="2" t="str">
        <f>IFERROR(VLOOKUP($B437,cad_pro!$C$9:$E$508,2,FALSE)/SUMIF(cad_pro!$D$9:$D$508,"&gt;"&amp;0),"")</f>
        <v/>
      </c>
    </row>
    <row r="438" spans="2:10" ht="30" customHeight="1" x14ac:dyDescent="0.25">
      <c r="B438" s="30" t="str">
        <f>IF(pre_ge!B438="","",pre_ge!B438)</f>
        <v/>
      </c>
      <c r="C438" s="15" t="str">
        <f>IF($B438="","",IFERROR(VLOOKUP($B438,pre_ge!$B$7:$L$506,8,FALSE),""))</f>
        <v/>
      </c>
      <c r="D438" s="15" t="str">
        <f>IF($B438="","",IFERROR(VLOOKUP($B438,pre_ge!$B$7:$L$506,4,FALSE),""))</f>
        <v/>
      </c>
      <c r="E438" s="15" t="str">
        <f>IF($B438="","",IFERROR(VLOOKUP($B438,pre_ge!$B$7:$L$506,9,FALSE),""))</f>
        <v/>
      </c>
      <c r="F438" s="36" t="str">
        <f>IFERROR(ROUND((peq_ge!$F$10*J438)/E438,0),"")</f>
        <v/>
      </c>
      <c r="G438" s="67"/>
      <c r="H438" s="111" t="str">
        <f t="shared" si="13"/>
        <v/>
      </c>
      <c r="I438" s="2" t="str">
        <f t="shared" si="14"/>
        <v/>
      </c>
      <c r="J438" s="2" t="str">
        <f>IFERROR(VLOOKUP($B438,cad_pro!$C$9:$E$508,2,FALSE)/SUMIF(cad_pro!$D$9:$D$508,"&gt;"&amp;0),"")</f>
        <v/>
      </c>
    </row>
    <row r="439" spans="2:10" ht="30" customHeight="1" x14ac:dyDescent="0.25">
      <c r="B439" s="30" t="str">
        <f>IF(pre_ge!B439="","",pre_ge!B439)</f>
        <v/>
      </c>
      <c r="C439" s="15" t="str">
        <f>IF($B439="","",IFERROR(VLOOKUP($B439,pre_ge!$B$7:$L$506,8,FALSE),""))</f>
        <v/>
      </c>
      <c r="D439" s="15" t="str">
        <f>IF($B439="","",IFERROR(VLOOKUP($B439,pre_ge!$B$7:$L$506,4,FALSE),""))</f>
        <v/>
      </c>
      <c r="E439" s="15" t="str">
        <f>IF($B439="","",IFERROR(VLOOKUP($B439,pre_ge!$B$7:$L$506,9,FALSE),""))</f>
        <v/>
      </c>
      <c r="F439" s="36" t="str">
        <f>IFERROR(ROUND((peq_ge!$F$10*J439)/E439,0),"")</f>
        <v/>
      </c>
      <c r="G439" s="67"/>
      <c r="H439" s="111" t="str">
        <f t="shared" si="13"/>
        <v/>
      </c>
      <c r="I439" s="2" t="str">
        <f t="shared" si="14"/>
        <v/>
      </c>
      <c r="J439" s="2" t="str">
        <f>IFERROR(VLOOKUP($B439,cad_pro!$C$9:$E$508,2,FALSE)/SUMIF(cad_pro!$D$9:$D$508,"&gt;"&amp;0),"")</f>
        <v/>
      </c>
    </row>
    <row r="440" spans="2:10" ht="30" customHeight="1" x14ac:dyDescent="0.25">
      <c r="B440" s="30" t="str">
        <f>IF(pre_ge!B440="","",pre_ge!B440)</f>
        <v/>
      </c>
      <c r="C440" s="15" t="str">
        <f>IF($B440="","",IFERROR(VLOOKUP($B440,pre_ge!$B$7:$L$506,8,FALSE),""))</f>
        <v/>
      </c>
      <c r="D440" s="15" t="str">
        <f>IF($B440="","",IFERROR(VLOOKUP($B440,pre_ge!$B$7:$L$506,4,FALSE),""))</f>
        <v/>
      </c>
      <c r="E440" s="15" t="str">
        <f>IF($B440="","",IFERROR(VLOOKUP($B440,pre_ge!$B$7:$L$506,9,FALSE),""))</f>
        <v/>
      </c>
      <c r="F440" s="36" t="str">
        <f>IFERROR(ROUND((peq_ge!$F$10*J440)/E440,0),"")</f>
        <v/>
      </c>
      <c r="G440" s="67"/>
      <c r="H440" s="111" t="str">
        <f t="shared" si="13"/>
        <v/>
      </c>
      <c r="I440" s="2" t="str">
        <f t="shared" si="14"/>
        <v/>
      </c>
      <c r="J440" s="2" t="str">
        <f>IFERROR(VLOOKUP($B440,cad_pro!$C$9:$E$508,2,FALSE)/SUMIF(cad_pro!$D$9:$D$508,"&gt;"&amp;0),"")</f>
        <v/>
      </c>
    </row>
    <row r="441" spans="2:10" ht="30" customHeight="1" x14ac:dyDescent="0.25">
      <c r="B441" s="30" t="str">
        <f>IF(pre_ge!B441="","",pre_ge!B441)</f>
        <v/>
      </c>
      <c r="C441" s="15" t="str">
        <f>IF($B441="","",IFERROR(VLOOKUP($B441,pre_ge!$B$7:$L$506,8,FALSE),""))</f>
        <v/>
      </c>
      <c r="D441" s="15" t="str">
        <f>IF($B441="","",IFERROR(VLOOKUP($B441,pre_ge!$B$7:$L$506,4,FALSE),""))</f>
        <v/>
      </c>
      <c r="E441" s="15" t="str">
        <f>IF($B441="","",IFERROR(VLOOKUP($B441,pre_ge!$B$7:$L$506,9,FALSE),""))</f>
        <v/>
      </c>
      <c r="F441" s="36" t="str">
        <f>IFERROR(ROUND((peq_ge!$F$10*J441)/E441,0),"")</f>
        <v/>
      </c>
      <c r="G441" s="67"/>
      <c r="H441" s="111" t="str">
        <f t="shared" si="13"/>
        <v/>
      </c>
      <c r="I441" s="2" t="str">
        <f t="shared" si="14"/>
        <v/>
      </c>
      <c r="J441" s="2" t="str">
        <f>IFERROR(VLOOKUP($B441,cad_pro!$C$9:$E$508,2,FALSE)/SUMIF(cad_pro!$D$9:$D$508,"&gt;"&amp;0),"")</f>
        <v/>
      </c>
    </row>
    <row r="442" spans="2:10" ht="30" customHeight="1" x14ac:dyDescent="0.25">
      <c r="B442" s="30" t="str">
        <f>IF(pre_ge!B442="","",pre_ge!B442)</f>
        <v/>
      </c>
      <c r="C442" s="15" t="str">
        <f>IF($B442="","",IFERROR(VLOOKUP($B442,pre_ge!$B$7:$L$506,8,FALSE),""))</f>
        <v/>
      </c>
      <c r="D442" s="15" t="str">
        <f>IF($B442="","",IFERROR(VLOOKUP($B442,pre_ge!$B$7:$L$506,4,FALSE),""))</f>
        <v/>
      </c>
      <c r="E442" s="15" t="str">
        <f>IF($B442="","",IFERROR(VLOOKUP($B442,pre_ge!$B$7:$L$506,9,FALSE),""))</f>
        <v/>
      </c>
      <c r="F442" s="36" t="str">
        <f>IFERROR(ROUND((peq_ge!$F$10*J442)/E442,0),"")</f>
        <v/>
      </c>
      <c r="G442" s="67"/>
      <c r="H442" s="111" t="str">
        <f t="shared" si="13"/>
        <v/>
      </c>
      <c r="I442" s="2" t="str">
        <f t="shared" si="14"/>
        <v/>
      </c>
      <c r="J442" s="2" t="str">
        <f>IFERROR(VLOOKUP($B442,cad_pro!$C$9:$E$508,2,FALSE)/SUMIF(cad_pro!$D$9:$D$508,"&gt;"&amp;0),"")</f>
        <v/>
      </c>
    </row>
    <row r="443" spans="2:10" ht="30" customHeight="1" x14ac:dyDescent="0.25">
      <c r="B443" s="30" t="str">
        <f>IF(pre_ge!B443="","",pre_ge!B443)</f>
        <v/>
      </c>
      <c r="C443" s="15" t="str">
        <f>IF($B443="","",IFERROR(VLOOKUP($B443,pre_ge!$B$7:$L$506,8,FALSE),""))</f>
        <v/>
      </c>
      <c r="D443" s="15" t="str">
        <f>IF($B443="","",IFERROR(VLOOKUP($B443,pre_ge!$B$7:$L$506,4,FALSE),""))</f>
        <v/>
      </c>
      <c r="E443" s="15" t="str">
        <f>IF($B443="","",IFERROR(VLOOKUP($B443,pre_ge!$B$7:$L$506,9,FALSE),""))</f>
        <v/>
      </c>
      <c r="F443" s="36" t="str">
        <f>IFERROR(ROUND((peq_ge!$F$10*J443)/E443,0),"")</f>
        <v/>
      </c>
      <c r="G443" s="67"/>
      <c r="H443" s="111" t="str">
        <f t="shared" si="13"/>
        <v/>
      </c>
      <c r="I443" s="2" t="str">
        <f t="shared" si="14"/>
        <v/>
      </c>
      <c r="J443" s="2" t="str">
        <f>IFERROR(VLOOKUP($B443,cad_pro!$C$9:$E$508,2,FALSE)/SUMIF(cad_pro!$D$9:$D$508,"&gt;"&amp;0),"")</f>
        <v/>
      </c>
    </row>
    <row r="444" spans="2:10" ht="30" customHeight="1" x14ac:dyDescent="0.25">
      <c r="B444" s="30" t="str">
        <f>IF(pre_ge!B444="","",pre_ge!B444)</f>
        <v/>
      </c>
      <c r="C444" s="15" t="str">
        <f>IF($B444="","",IFERROR(VLOOKUP($B444,pre_ge!$B$7:$L$506,8,FALSE),""))</f>
        <v/>
      </c>
      <c r="D444" s="15" t="str">
        <f>IF($B444="","",IFERROR(VLOOKUP($B444,pre_ge!$B$7:$L$506,4,FALSE),""))</f>
        <v/>
      </c>
      <c r="E444" s="15" t="str">
        <f>IF($B444="","",IFERROR(VLOOKUP($B444,pre_ge!$B$7:$L$506,9,FALSE),""))</f>
        <v/>
      </c>
      <c r="F444" s="36" t="str">
        <f>IFERROR(ROUND((peq_ge!$F$10*J444)/E444,0),"")</f>
        <v/>
      </c>
      <c r="G444" s="67"/>
      <c r="H444" s="111" t="str">
        <f t="shared" si="13"/>
        <v/>
      </c>
      <c r="I444" s="2" t="str">
        <f t="shared" si="14"/>
        <v/>
      </c>
      <c r="J444" s="2" t="str">
        <f>IFERROR(VLOOKUP($B444,cad_pro!$C$9:$E$508,2,FALSE)/SUMIF(cad_pro!$D$9:$D$508,"&gt;"&amp;0),"")</f>
        <v/>
      </c>
    </row>
    <row r="445" spans="2:10" ht="30" customHeight="1" x14ac:dyDescent="0.25">
      <c r="B445" s="30" t="str">
        <f>IF(pre_ge!B445="","",pre_ge!B445)</f>
        <v/>
      </c>
      <c r="C445" s="15" t="str">
        <f>IF($B445="","",IFERROR(VLOOKUP($B445,pre_ge!$B$7:$L$506,8,FALSE),""))</f>
        <v/>
      </c>
      <c r="D445" s="15" t="str">
        <f>IF($B445="","",IFERROR(VLOOKUP($B445,pre_ge!$B$7:$L$506,4,FALSE),""))</f>
        <v/>
      </c>
      <c r="E445" s="15" t="str">
        <f>IF($B445="","",IFERROR(VLOOKUP($B445,pre_ge!$B$7:$L$506,9,FALSE),""))</f>
        <v/>
      </c>
      <c r="F445" s="36" t="str">
        <f>IFERROR(ROUND((peq_ge!$F$10*J445)/E445,0),"")</f>
        <v/>
      </c>
      <c r="G445" s="67"/>
      <c r="H445" s="111" t="str">
        <f t="shared" si="13"/>
        <v/>
      </c>
      <c r="I445" s="2" t="str">
        <f t="shared" si="14"/>
        <v/>
      </c>
      <c r="J445" s="2" t="str">
        <f>IFERROR(VLOOKUP($B445,cad_pro!$C$9:$E$508,2,FALSE)/SUMIF(cad_pro!$D$9:$D$508,"&gt;"&amp;0),"")</f>
        <v/>
      </c>
    </row>
    <row r="446" spans="2:10" ht="30" customHeight="1" x14ac:dyDescent="0.25">
      <c r="B446" s="30" t="str">
        <f>IF(pre_ge!B446="","",pre_ge!B446)</f>
        <v/>
      </c>
      <c r="C446" s="15" t="str">
        <f>IF($B446="","",IFERROR(VLOOKUP($B446,pre_ge!$B$7:$L$506,8,FALSE),""))</f>
        <v/>
      </c>
      <c r="D446" s="15" t="str">
        <f>IF($B446="","",IFERROR(VLOOKUP($B446,pre_ge!$B$7:$L$506,4,FALSE),""))</f>
        <v/>
      </c>
      <c r="E446" s="15" t="str">
        <f>IF($B446="","",IFERROR(VLOOKUP($B446,pre_ge!$B$7:$L$506,9,FALSE),""))</f>
        <v/>
      </c>
      <c r="F446" s="36" t="str">
        <f>IFERROR(ROUND((peq_ge!$F$10*J446)/E446,0),"")</f>
        <v/>
      </c>
      <c r="G446" s="67"/>
      <c r="H446" s="111" t="str">
        <f t="shared" si="13"/>
        <v/>
      </c>
      <c r="I446" s="2" t="str">
        <f t="shared" si="14"/>
        <v/>
      </c>
      <c r="J446" s="2" t="str">
        <f>IFERROR(VLOOKUP($B446,cad_pro!$C$9:$E$508,2,FALSE)/SUMIF(cad_pro!$D$9:$D$508,"&gt;"&amp;0),"")</f>
        <v/>
      </c>
    </row>
    <row r="447" spans="2:10" ht="30" customHeight="1" x14ac:dyDescent="0.25">
      <c r="B447" s="30" t="str">
        <f>IF(pre_ge!B447="","",pre_ge!B447)</f>
        <v/>
      </c>
      <c r="C447" s="15" t="str">
        <f>IF($B447="","",IFERROR(VLOOKUP($B447,pre_ge!$B$7:$L$506,8,FALSE),""))</f>
        <v/>
      </c>
      <c r="D447" s="15" t="str">
        <f>IF($B447="","",IFERROR(VLOOKUP($B447,pre_ge!$B$7:$L$506,4,FALSE),""))</f>
        <v/>
      </c>
      <c r="E447" s="15" t="str">
        <f>IF($B447="","",IFERROR(VLOOKUP($B447,pre_ge!$B$7:$L$506,9,FALSE),""))</f>
        <v/>
      </c>
      <c r="F447" s="36" t="str">
        <f>IFERROR(ROUND((peq_ge!$F$10*J447)/E447,0),"")</f>
        <v/>
      </c>
      <c r="G447" s="67"/>
      <c r="H447" s="111" t="str">
        <f t="shared" si="13"/>
        <v/>
      </c>
      <c r="I447" s="2" t="str">
        <f t="shared" si="14"/>
        <v/>
      </c>
      <c r="J447" s="2" t="str">
        <f>IFERROR(VLOOKUP($B447,cad_pro!$C$9:$E$508,2,FALSE)/SUMIF(cad_pro!$D$9:$D$508,"&gt;"&amp;0),"")</f>
        <v/>
      </c>
    </row>
    <row r="448" spans="2:10" ht="30" customHeight="1" x14ac:dyDescent="0.25">
      <c r="B448" s="30" t="str">
        <f>IF(pre_ge!B448="","",pre_ge!B448)</f>
        <v/>
      </c>
      <c r="C448" s="15" t="str">
        <f>IF($B448="","",IFERROR(VLOOKUP($B448,pre_ge!$B$7:$L$506,8,FALSE),""))</f>
        <v/>
      </c>
      <c r="D448" s="15" t="str">
        <f>IF($B448="","",IFERROR(VLOOKUP($B448,pre_ge!$B$7:$L$506,4,FALSE),""))</f>
        <v/>
      </c>
      <c r="E448" s="15" t="str">
        <f>IF($B448="","",IFERROR(VLOOKUP($B448,pre_ge!$B$7:$L$506,9,FALSE),""))</f>
        <v/>
      </c>
      <c r="F448" s="36" t="str">
        <f>IFERROR(ROUND((peq_ge!$F$10*J448)/E448,0),"")</f>
        <v/>
      </c>
      <c r="G448" s="67"/>
      <c r="H448" s="111" t="str">
        <f t="shared" si="13"/>
        <v/>
      </c>
      <c r="I448" s="2" t="str">
        <f t="shared" si="14"/>
        <v/>
      </c>
      <c r="J448" s="2" t="str">
        <f>IFERROR(VLOOKUP($B448,cad_pro!$C$9:$E$508,2,FALSE)/SUMIF(cad_pro!$D$9:$D$508,"&gt;"&amp;0),"")</f>
        <v/>
      </c>
    </row>
    <row r="449" spans="2:10" ht="30" customHeight="1" x14ac:dyDescent="0.25">
      <c r="B449" s="30" t="str">
        <f>IF(pre_ge!B449="","",pre_ge!B449)</f>
        <v/>
      </c>
      <c r="C449" s="15" t="str">
        <f>IF($B449="","",IFERROR(VLOOKUP($B449,pre_ge!$B$7:$L$506,8,FALSE),""))</f>
        <v/>
      </c>
      <c r="D449" s="15" t="str">
        <f>IF($B449="","",IFERROR(VLOOKUP($B449,pre_ge!$B$7:$L$506,4,FALSE),""))</f>
        <v/>
      </c>
      <c r="E449" s="15" t="str">
        <f>IF($B449="","",IFERROR(VLOOKUP($B449,pre_ge!$B$7:$L$506,9,FALSE),""))</f>
        <v/>
      </c>
      <c r="F449" s="36" t="str">
        <f>IFERROR(ROUND((peq_ge!$F$10*J449)/E449,0),"")</f>
        <v/>
      </c>
      <c r="G449" s="67"/>
      <c r="H449" s="111" t="str">
        <f t="shared" si="13"/>
        <v/>
      </c>
      <c r="I449" s="2" t="str">
        <f t="shared" si="14"/>
        <v/>
      </c>
      <c r="J449" s="2" t="str">
        <f>IFERROR(VLOOKUP($B449,cad_pro!$C$9:$E$508,2,FALSE)/SUMIF(cad_pro!$D$9:$D$508,"&gt;"&amp;0),"")</f>
        <v/>
      </c>
    </row>
    <row r="450" spans="2:10" ht="30" customHeight="1" x14ac:dyDescent="0.25">
      <c r="B450" s="30" t="str">
        <f>IF(pre_ge!B450="","",pre_ge!B450)</f>
        <v/>
      </c>
      <c r="C450" s="15" t="str">
        <f>IF($B450="","",IFERROR(VLOOKUP($B450,pre_ge!$B$7:$L$506,8,FALSE),""))</f>
        <v/>
      </c>
      <c r="D450" s="15" t="str">
        <f>IF($B450="","",IFERROR(VLOOKUP($B450,pre_ge!$B$7:$L$506,4,FALSE),""))</f>
        <v/>
      </c>
      <c r="E450" s="15" t="str">
        <f>IF($B450="","",IFERROR(VLOOKUP($B450,pre_ge!$B$7:$L$506,9,FALSE),""))</f>
        <v/>
      </c>
      <c r="F450" s="36" t="str">
        <f>IFERROR(ROUND((peq_ge!$F$10*J450)/E450,0),"")</f>
        <v/>
      </c>
      <c r="G450" s="67"/>
      <c r="H450" s="111" t="str">
        <f t="shared" si="13"/>
        <v/>
      </c>
      <c r="I450" s="2" t="str">
        <f t="shared" si="14"/>
        <v/>
      </c>
      <c r="J450" s="2" t="str">
        <f>IFERROR(VLOOKUP($B450,cad_pro!$C$9:$E$508,2,FALSE)/SUMIF(cad_pro!$D$9:$D$508,"&gt;"&amp;0),"")</f>
        <v/>
      </c>
    </row>
    <row r="451" spans="2:10" ht="30" customHeight="1" x14ac:dyDescent="0.25">
      <c r="B451" s="30" t="str">
        <f>IF(pre_ge!B451="","",pre_ge!B451)</f>
        <v/>
      </c>
      <c r="C451" s="15" t="str">
        <f>IF($B451="","",IFERROR(VLOOKUP($B451,pre_ge!$B$7:$L$506,8,FALSE),""))</f>
        <v/>
      </c>
      <c r="D451" s="15" t="str">
        <f>IF($B451="","",IFERROR(VLOOKUP($B451,pre_ge!$B$7:$L$506,4,FALSE),""))</f>
        <v/>
      </c>
      <c r="E451" s="15" t="str">
        <f>IF($B451="","",IFERROR(VLOOKUP($B451,pre_ge!$B$7:$L$506,9,FALSE),""))</f>
        <v/>
      </c>
      <c r="F451" s="36" t="str">
        <f>IFERROR(ROUND((peq_ge!$F$10*J451)/E451,0),"")</f>
        <v/>
      </c>
      <c r="G451" s="67"/>
      <c r="H451" s="111" t="str">
        <f t="shared" si="13"/>
        <v/>
      </c>
      <c r="I451" s="2" t="str">
        <f t="shared" si="14"/>
        <v/>
      </c>
      <c r="J451" s="2" t="str">
        <f>IFERROR(VLOOKUP($B451,cad_pro!$C$9:$E$508,2,FALSE)/SUMIF(cad_pro!$D$9:$D$508,"&gt;"&amp;0),"")</f>
        <v/>
      </c>
    </row>
    <row r="452" spans="2:10" ht="30" customHeight="1" x14ac:dyDescent="0.25">
      <c r="B452" s="30" t="str">
        <f>IF(pre_ge!B452="","",pre_ge!B452)</f>
        <v/>
      </c>
      <c r="C452" s="15" t="str">
        <f>IF($B452="","",IFERROR(VLOOKUP($B452,pre_ge!$B$7:$L$506,8,FALSE),""))</f>
        <v/>
      </c>
      <c r="D452" s="15" t="str">
        <f>IF($B452="","",IFERROR(VLOOKUP($B452,pre_ge!$B$7:$L$506,4,FALSE),""))</f>
        <v/>
      </c>
      <c r="E452" s="15" t="str">
        <f>IF($B452="","",IFERROR(VLOOKUP($B452,pre_ge!$B$7:$L$506,9,FALSE),""))</f>
        <v/>
      </c>
      <c r="F452" s="36" t="str">
        <f>IFERROR(ROUND((peq_ge!$F$10*J452)/E452,0),"")</f>
        <v/>
      </c>
      <c r="G452" s="67"/>
      <c r="H452" s="111" t="str">
        <f t="shared" si="13"/>
        <v/>
      </c>
      <c r="I452" s="2" t="str">
        <f t="shared" si="14"/>
        <v/>
      </c>
      <c r="J452" s="2" t="str">
        <f>IFERROR(VLOOKUP($B452,cad_pro!$C$9:$E$508,2,FALSE)/SUMIF(cad_pro!$D$9:$D$508,"&gt;"&amp;0),"")</f>
        <v/>
      </c>
    </row>
    <row r="453" spans="2:10" ht="30" customHeight="1" x14ac:dyDescent="0.25">
      <c r="B453" s="30" t="str">
        <f>IF(pre_ge!B453="","",pre_ge!B453)</f>
        <v/>
      </c>
      <c r="C453" s="15" t="str">
        <f>IF($B453="","",IFERROR(VLOOKUP($B453,pre_ge!$B$7:$L$506,8,FALSE),""))</f>
        <v/>
      </c>
      <c r="D453" s="15" t="str">
        <f>IF($B453="","",IFERROR(VLOOKUP($B453,pre_ge!$B$7:$L$506,4,FALSE),""))</f>
        <v/>
      </c>
      <c r="E453" s="15" t="str">
        <f>IF($B453="","",IFERROR(VLOOKUP($B453,pre_ge!$B$7:$L$506,9,FALSE),""))</f>
        <v/>
      </c>
      <c r="F453" s="36" t="str">
        <f>IFERROR(ROUND((peq_ge!$F$10*J453)/E453,0),"")</f>
        <v/>
      </c>
      <c r="G453" s="67"/>
      <c r="H453" s="111" t="str">
        <f t="shared" si="13"/>
        <v/>
      </c>
      <c r="I453" s="2" t="str">
        <f t="shared" si="14"/>
        <v/>
      </c>
      <c r="J453" s="2" t="str">
        <f>IFERROR(VLOOKUP($B453,cad_pro!$C$9:$E$508,2,FALSE)/SUMIF(cad_pro!$D$9:$D$508,"&gt;"&amp;0),"")</f>
        <v/>
      </c>
    </row>
    <row r="454" spans="2:10" ht="30" customHeight="1" x14ac:dyDescent="0.25">
      <c r="B454" s="30" t="str">
        <f>IF(pre_ge!B454="","",pre_ge!B454)</f>
        <v/>
      </c>
      <c r="C454" s="15" t="str">
        <f>IF($B454="","",IFERROR(VLOOKUP($B454,pre_ge!$B$7:$L$506,8,FALSE),""))</f>
        <v/>
      </c>
      <c r="D454" s="15" t="str">
        <f>IF($B454="","",IFERROR(VLOOKUP($B454,pre_ge!$B$7:$L$506,4,FALSE),""))</f>
        <v/>
      </c>
      <c r="E454" s="15" t="str">
        <f>IF($B454="","",IFERROR(VLOOKUP($B454,pre_ge!$B$7:$L$506,9,FALSE),""))</f>
        <v/>
      </c>
      <c r="F454" s="36" t="str">
        <f>IFERROR(ROUND((peq_ge!$F$10*J454)/E454,0),"")</f>
        <v/>
      </c>
      <c r="G454" s="67"/>
      <c r="H454" s="111" t="str">
        <f t="shared" si="13"/>
        <v/>
      </c>
      <c r="I454" s="2" t="str">
        <f t="shared" si="14"/>
        <v/>
      </c>
      <c r="J454" s="2" t="str">
        <f>IFERROR(VLOOKUP($B454,cad_pro!$C$9:$E$508,2,FALSE)/SUMIF(cad_pro!$D$9:$D$508,"&gt;"&amp;0),"")</f>
        <v/>
      </c>
    </row>
    <row r="455" spans="2:10" ht="30" customHeight="1" x14ac:dyDescent="0.25">
      <c r="B455" s="30" t="str">
        <f>IF(pre_ge!B455="","",pre_ge!B455)</f>
        <v/>
      </c>
      <c r="C455" s="15" t="str">
        <f>IF($B455="","",IFERROR(VLOOKUP($B455,pre_ge!$B$7:$L$506,8,FALSE),""))</f>
        <v/>
      </c>
      <c r="D455" s="15" t="str">
        <f>IF($B455="","",IFERROR(VLOOKUP($B455,pre_ge!$B$7:$L$506,4,FALSE),""))</f>
        <v/>
      </c>
      <c r="E455" s="15" t="str">
        <f>IF($B455="","",IFERROR(VLOOKUP($B455,pre_ge!$B$7:$L$506,9,FALSE),""))</f>
        <v/>
      </c>
      <c r="F455" s="36" t="str">
        <f>IFERROR(ROUND((peq_ge!$F$10*J455)/E455,0),"")</f>
        <v/>
      </c>
      <c r="G455" s="67"/>
      <c r="H455" s="111" t="str">
        <f t="shared" si="13"/>
        <v/>
      </c>
      <c r="I455" s="2" t="str">
        <f t="shared" si="14"/>
        <v/>
      </c>
      <c r="J455" s="2" t="str">
        <f>IFERROR(VLOOKUP($B455,cad_pro!$C$9:$E$508,2,FALSE)/SUMIF(cad_pro!$D$9:$D$508,"&gt;"&amp;0),"")</f>
        <v/>
      </c>
    </row>
    <row r="456" spans="2:10" ht="30" customHeight="1" x14ac:dyDescent="0.25">
      <c r="B456" s="30" t="str">
        <f>IF(pre_ge!B456="","",pre_ge!B456)</f>
        <v/>
      </c>
      <c r="C456" s="15" t="str">
        <f>IF($B456="","",IFERROR(VLOOKUP($B456,pre_ge!$B$7:$L$506,8,FALSE),""))</f>
        <v/>
      </c>
      <c r="D456" s="15" t="str">
        <f>IF($B456="","",IFERROR(VLOOKUP($B456,pre_ge!$B$7:$L$506,4,FALSE),""))</f>
        <v/>
      </c>
      <c r="E456" s="15" t="str">
        <f>IF($B456="","",IFERROR(VLOOKUP($B456,pre_ge!$B$7:$L$506,9,FALSE),""))</f>
        <v/>
      </c>
      <c r="F456" s="36" t="str">
        <f>IFERROR(ROUND((peq_ge!$F$10*J456)/E456,0),"")</f>
        <v/>
      </c>
      <c r="G456" s="67"/>
      <c r="H456" s="111" t="str">
        <f t="shared" ref="H456:H506" si="15">IF(B456="","",IF(F456&gt;G456,"Não","Sim"))</f>
        <v/>
      </c>
      <c r="I456" s="2" t="str">
        <f t="shared" si="14"/>
        <v/>
      </c>
      <c r="J456" s="2" t="str">
        <f>IFERROR(VLOOKUP($B456,cad_pro!$C$9:$E$508,2,FALSE)/SUMIF(cad_pro!$D$9:$D$508,"&gt;"&amp;0),"")</f>
        <v/>
      </c>
    </row>
    <row r="457" spans="2:10" ht="30" customHeight="1" x14ac:dyDescent="0.25">
      <c r="B457" s="30" t="str">
        <f>IF(pre_ge!B457="","",pre_ge!B457)</f>
        <v/>
      </c>
      <c r="C457" s="15" t="str">
        <f>IF($B457="","",IFERROR(VLOOKUP($B457,pre_ge!$B$7:$L$506,8,FALSE),""))</f>
        <v/>
      </c>
      <c r="D457" s="15" t="str">
        <f>IF($B457="","",IFERROR(VLOOKUP($B457,pre_ge!$B$7:$L$506,4,FALSE),""))</f>
        <v/>
      </c>
      <c r="E457" s="15" t="str">
        <f>IF($B457="","",IFERROR(VLOOKUP($B457,pre_ge!$B$7:$L$506,9,FALSE),""))</f>
        <v/>
      </c>
      <c r="F457" s="36" t="str">
        <f>IFERROR(ROUND((peq_ge!$F$10*J457)/E457,0),"")</f>
        <v/>
      </c>
      <c r="G457" s="67"/>
      <c r="H457" s="111" t="str">
        <f t="shared" si="15"/>
        <v/>
      </c>
      <c r="I457" s="2" t="str">
        <f t="shared" si="14"/>
        <v/>
      </c>
      <c r="J457" s="2" t="str">
        <f>IFERROR(VLOOKUP($B457,cad_pro!$C$9:$E$508,2,FALSE)/SUMIF(cad_pro!$D$9:$D$508,"&gt;"&amp;0),"")</f>
        <v/>
      </c>
    </row>
    <row r="458" spans="2:10" ht="30" customHeight="1" x14ac:dyDescent="0.25">
      <c r="B458" s="30" t="str">
        <f>IF(pre_ge!B458="","",pre_ge!B458)</f>
        <v/>
      </c>
      <c r="C458" s="15" t="str">
        <f>IF($B458="","",IFERROR(VLOOKUP($B458,pre_ge!$B$7:$L$506,8,FALSE),""))</f>
        <v/>
      </c>
      <c r="D458" s="15" t="str">
        <f>IF($B458="","",IFERROR(VLOOKUP($B458,pre_ge!$B$7:$L$506,4,FALSE),""))</f>
        <v/>
      </c>
      <c r="E458" s="15" t="str">
        <f>IF($B458="","",IFERROR(VLOOKUP($B458,pre_ge!$B$7:$L$506,9,FALSE),""))</f>
        <v/>
      </c>
      <c r="F458" s="36" t="str">
        <f>IFERROR(ROUND((peq_ge!$F$10*J458)/E458,0),"")</f>
        <v/>
      </c>
      <c r="G458" s="67"/>
      <c r="H458" s="111" t="str">
        <f t="shared" si="15"/>
        <v/>
      </c>
      <c r="I458" s="2" t="str">
        <f t="shared" si="14"/>
        <v/>
      </c>
      <c r="J458" s="2" t="str">
        <f>IFERROR(VLOOKUP($B458,cad_pro!$C$9:$E$508,2,FALSE)/SUMIF(cad_pro!$D$9:$D$508,"&gt;"&amp;0),"")</f>
        <v/>
      </c>
    </row>
    <row r="459" spans="2:10" ht="30" customHeight="1" x14ac:dyDescent="0.25">
      <c r="B459" s="30" t="str">
        <f>IF(pre_ge!B459="","",pre_ge!B459)</f>
        <v/>
      </c>
      <c r="C459" s="15" t="str">
        <f>IF($B459="","",IFERROR(VLOOKUP($B459,pre_ge!$B$7:$L$506,8,FALSE),""))</f>
        <v/>
      </c>
      <c r="D459" s="15" t="str">
        <f>IF($B459="","",IFERROR(VLOOKUP($B459,pre_ge!$B$7:$L$506,4,FALSE),""))</f>
        <v/>
      </c>
      <c r="E459" s="15" t="str">
        <f>IF($B459="","",IFERROR(VLOOKUP($B459,pre_ge!$B$7:$L$506,9,FALSE),""))</f>
        <v/>
      </c>
      <c r="F459" s="36" t="str">
        <f>IFERROR(ROUND((peq_ge!$F$10*J459)/E459,0),"")</f>
        <v/>
      </c>
      <c r="G459" s="67"/>
      <c r="H459" s="111" t="str">
        <f t="shared" si="15"/>
        <v/>
      </c>
      <c r="I459" s="2" t="str">
        <f t="shared" si="14"/>
        <v/>
      </c>
      <c r="J459" s="2" t="str">
        <f>IFERROR(VLOOKUP($B459,cad_pro!$C$9:$E$508,2,FALSE)/SUMIF(cad_pro!$D$9:$D$508,"&gt;"&amp;0),"")</f>
        <v/>
      </c>
    </row>
    <row r="460" spans="2:10" ht="30" customHeight="1" x14ac:dyDescent="0.25">
      <c r="B460" s="30" t="str">
        <f>IF(pre_ge!B460="","",pre_ge!B460)</f>
        <v/>
      </c>
      <c r="C460" s="15" t="str">
        <f>IF($B460="","",IFERROR(VLOOKUP($B460,pre_ge!$B$7:$L$506,8,FALSE),""))</f>
        <v/>
      </c>
      <c r="D460" s="15" t="str">
        <f>IF($B460="","",IFERROR(VLOOKUP($B460,pre_ge!$B$7:$L$506,4,FALSE),""))</f>
        <v/>
      </c>
      <c r="E460" s="15" t="str">
        <f>IF($B460="","",IFERROR(VLOOKUP($B460,pre_ge!$B$7:$L$506,9,FALSE),""))</f>
        <v/>
      </c>
      <c r="F460" s="36" t="str">
        <f>IFERROR(ROUND((peq_ge!$F$10*J460)/E460,0),"")</f>
        <v/>
      </c>
      <c r="G460" s="67"/>
      <c r="H460" s="111" t="str">
        <f t="shared" si="15"/>
        <v/>
      </c>
      <c r="I460" s="2" t="str">
        <f t="shared" ref="I460:I506" si="16">IF(B460="","",E460*G460)</f>
        <v/>
      </c>
      <c r="J460" s="2" t="str">
        <f>IFERROR(VLOOKUP($B460,cad_pro!$C$9:$E$508,2,FALSE)/SUMIF(cad_pro!$D$9:$D$508,"&gt;"&amp;0),"")</f>
        <v/>
      </c>
    </row>
    <row r="461" spans="2:10" ht="30" customHeight="1" x14ac:dyDescent="0.25">
      <c r="B461" s="30" t="str">
        <f>IF(pre_ge!B461="","",pre_ge!B461)</f>
        <v/>
      </c>
      <c r="C461" s="15" t="str">
        <f>IF($B461="","",IFERROR(VLOOKUP($B461,pre_ge!$B$7:$L$506,8,FALSE),""))</f>
        <v/>
      </c>
      <c r="D461" s="15" t="str">
        <f>IF($B461="","",IFERROR(VLOOKUP($B461,pre_ge!$B$7:$L$506,4,FALSE),""))</f>
        <v/>
      </c>
      <c r="E461" s="15" t="str">
        <f>IF($B461="","",IFERROR(VLOOKUP($B461,pre_ge!$B$7:$L$506,9,FALSE),""))</f>
        <v/>
      </c>
      <c r="F461" s="36" t="str">
        <f>IFERROR(ROUND((peq_ge!$F$10*J461)/E461,0),"")</f>
        <v/>
      </c>
      <c r="G461" s="67"/>
      <c r="H461" s="111" t="str">
        <f t="shared" si="15"/>
        <v/>
      </c>
      <c r="I461" s="2" t="str">
        <f t="shared" si="16"/>
        <v/>
      </c>
      <c r="J461" s="2" t="str">
        <f>IFERROR(VLOOKUP($B461,cad_pro!$C$9:$E$508,2,FALSE)/SUMIF(cad_pro!$D$9:$D$508,"&gt;"&amp;0),"")</f>
        <v/>
      </c>
    </row>
    <row r="462" spans="2:10" ht="30" customHeight="1" x14ac:dyDescent="0.25">
      <c r="B462" s="30" t="str">
        <f>IF(pre_ge!B462="","",pre_ge!B462)</f>
        <v/>
      </c>
      <c r="C462" s="15" t="str">
        <f>IF($B462="","",IFERROR(VLOOKUP($B462,pre_ge!$B$7:$L$506,8,FALSE),""))</f>
        <v/>
      </c>
      <c r="D462" s="15" t="str">
        <f>IF($B462="","",IFERROR(VLOOKUP($B462,pre_ge!$B$7:$L$506,4,FALSE),""))</f>
        <v/>
      </c>
      <c r="E462" s="15" t="str">
        <f>IF($B462="","",IFERROR(VLOOKUP($B462,pre_ge!$B$7:$L$506,9,FALSE),""))</f>
        <v/>
      </c>
      <c r="F462" s="36" t="str">
        <f>IFERROR(ROUND((peq_ge!$F$10*J462)/E462,0),"")</f>
        <v/>
      </c>
      <c r="G462" s="67"/>
      <c r="H462" s="111" t="str">
        <f t="shared" si="15"/>
        <v/>
      </c>
      <c r="I462" s="2" t="str">
        <f t="shared" si="16"/>
        <v/>
      </c>
      <c r="J462" s="2" t="str">
        <f>IFERROR(VLOOKUP($B462,cad_pro!$C$9:$E$508,2,FALSE)/SUMIF(cad_pro!$D$9:$D$508,"&gt;"&amp;0),"")</f>
        <v/>
      </c>
    </row>
    <row r="463" spans="2:10" ht="30" customHeight="1" x14ac:dyDescent="0.25">
      <c r="B463" s="30" t="str">
        <f>IF(pre_ge!B463="","",pre_ge!B463)</f>
        <v/>
      </c>
      <c r="C463" s="15" t="str">
        <f>IF($B463="","",IFERROR(VLOOKUP($B463,pre_ge!$B$7:$L$506,8,FALSE),""))</f>
        <v/>
      </c>
      <c r="D463" s="15" t="str">
        <f>IF($B463="","",IFERROR(VLOOKUP($B463,pre_ge!$B$7:$L$506,4,FALSE),""))</f>
        <v/>
      </c>
      <c r="E463" s="15" t="str">
        <f>IF($B463="","",IFERROR(VLOOKUP($B463,pre_ge!$B$7:$L$506,9,FALSE),""))</f>
        <v/>
      </c>
      <c r="F463" s="36" t="str">
        <f>IFERROR(ROUND((peq_ge!$F$10*J463)/E463,0),"")</f>
        <v/>
      </c>
      <c r="G463" s="67"/>
      <c r="H463" s="111" t="str">
        <f t="shared" si="15"/>
        <v/>
      </c>
      <c r="I463" s="2" t="str">
        <f t="shared" si="16"/>
        <v/>
      </c>
      <c r="J463" s="2" t="str">
        <f>IFERROR(VLOOKUP($B463,cad_pro!$C$9:$E$508,2,FALSE)/SUMIF(cad_pro!$D$9:$D$508,"&gt;"&amp;0),"")</f>
        <v/>
      </c>
    </row>
    <row r="464" spans="2:10" ht="30" customHeight="1" x14ac:dyDescent="0.25">
      <c r="B464" s="30" t="str">
        <f>IF(pre_ge!B464="","",pre_ge!B464)</f>
        <v/>
      </c>
      <c r="C464" s="15" t="str">
        <f>IF($B464="","",IFERROR(VLOOKUP($B464,pre_ge!$B$7:$L$506,8,FALSE),""))</f>
        <v/>
      </c>
      <c r="D464" s="15" t="str">
        <f>IF($B464="","",IFERROR(VLOOKUP($B464,pre_ge!$B$7:$L$506,4,FALSE),""))</f>
        <v/>
      </c>
      <c r="E464" s="15" t="str">
        <f>IF($B464="","",IFERROR(VLOOKUP($B464,pre_ge!$B$7:$L$506,9,FALSE),""))</f>
        <v/>
      </c>
      <c r="F464" s="36" t="str">
        <f>IFERROR(ROUND((peq_ge!$F$10*J464)/E464,0),"")</f>
        <v/>
      </c>
      <c r="G464" s="67"/>
      <c r="H464" s="111" t="str">
        <f t="shared" si="15"/>
        <v/>
      </c>
      <c r="I464" s="2" t="str">
        <f t="shared" si="16"/>
        <v/>
      </c>
      <c r="J464" s="2" t="str">
        <f>IFERROR(VLOOKUP($B464,cad_pro!$C$9:$E$508,2,FALSE)/SUMIF(cad_pro!$D$9:$D$508,"&gt;"&amp;0),"")</f>
        <v/>
      </c>
    </row>
    <row r="465" spans="2:10" ht="30" customHeight="1" x14ac:dyDescent="0.25">
      <c r="B465" s="30" t="str">
        <f>IF(pre_ge!B465="","",pre_ge!B465)</f>
        <v/>
      </c>
      <c r="C465" s="15" t="str">
        <f>IF($B465="","",IFERROR(VLOOKUP($B465,pre_ge!$B$7:$L$506,8,FALSE),""))</f>
        <v/>
      </c>
      <c r="D465" s="15" t="str">
        <f>IF($B465="","",IFERROR(VLOOKUP($B465,pre_ge!$B$7:$L$506,4,FALSE),""))</f>
        <v/>
      </c>
      <c r="E465" s="15" t="str">
        <f>IF($B465="","",IFERROR(VLOOKUP($B465,pre_ge!$B$7:$L$506,9,FALSE),""))</f>
        <v/>
      </c>
      <c r="F465" s="36" t="str">
        <f>IFERROR(ROUND((peq_ge!$F$10*J465)/E465,0),"")</f>
        <v/>
      </c>
      <c r="G465" s="67"/>
      <c r="H465" s="111" t="str">
        <f t="shared" si="15"/>
        <v/>
      </c>
      <c r="I465" s="2" t="str">
        <f t="shared" si="16"/>
        <v/>
      </c>
      <c r="J465" s="2" t="str">
        <f>IFERROR(VLOOKUP($B465,cad_pro!$C$9:$E$508,2,FALSE)/SUMIF(cad_pro!$D$9:$D$508,"&gt;"&amp;0),"")</f>
        <v/>
      </c>
    </row>
    <row r="466" spans="2:10" ht="30" customHeight="1" x14ac:dyDescent="0.25">
      <c r="B466" s="30" t="str">
        <f>IF(pre_ge!B466="","",pre_ge!B466)</f>
        <v/>
      </c>
      <c r="C466" s="15" t="str">
        <f>IF($B466="","",IFERROR(VLOOKUP($B466,pre_ge!$B$7:$L$506,8,FALSE),""))</f>
        <v/>
      </c>
      <c r="D466" s="15" t="str">
        <f>IF($B466="","",IFERROR(VLOOKUP($B466,pre_ge!$B$7:$L$506,4,FALSE),""))</f>
        <v/>
      </c>
      <c r="E466" s="15" t="str">
        <f>IF($B466="","",IFERROR(VLOOKUP($B466,pre_ge!$B$7:$L$506,9,FALSE),""))</f>
        <v/>
      </c>
      <c r="F466" s="36" t="str">
        <f>IFERROR(ROUND((peq_ge!$F$10*J466)/E466,0),"")</f>
        <v/>
      </c>
      <c r="G466" s="67"/>
      <c r="H466" s="111" t="str">
        <f t="shared" si="15"/>
        <v/>
      </c>
      <c r="I466" s="2" t="str">
        <f t="shared" si="16"/>
        <v/>
      </c>
      <c r="J466" s="2" t="str">
        <f>IFERROR(VLOOKUP($B466,cad_pro!$C$9:$E$508,2,FALSE)/SUMIF(cad_pro!$D$9:$D$508,"&gt;"&amp;0),"")</f>
        <v/>
      </c>
    </row>
    <row r="467" spans="2:10" ht="30" customHeight="1" x14ac:dyDescent="0.25">
      <c r="B467" s="30" t="str">
        <f>IF(pre_ge!B467="","",pre_ge!B467)</f>
        <v/>
      </c>
      <c r="C467" s="15" t="str">
        <f>IF($B467="","",IFERROR(VLOOKUP($B467,pre_ge!$B$7:$L$506,8,FALSE),""))</f>
        <v/>
      </c>
      <c r="D467" s="15" t="str">
        <f>IF($B467="","",IFERROR(VLOOKUP($B467,pre_ge!$B$7:$L$506,4,FALSE),""))</f>
        <v/>
      </c>
      <c r="E467" s="15" t="str">
        <f>IF($B467="","",IFERROR(VLOOKUP($B467,pre_ge!$B$7:$L$506,9,FALSE),""))</f>
        <v/>
      </c>
      <c r="F467" s="36" t="str">
        <f>IFERROR(ROUND((peq_ge!$F$10*J467)/E467,0),"")</f>
        <v/>
      </c>
      <c r="G467" s="67"/>
      <c r="H467" s="111" t="str">
        <f t="shared" si="15"/>
        <v/>
      </c>
      <c r="I467" s="2" t="str">
        <f t="shared" si="16"/>
        <v/>
      </c>
      <c r="J467" s="2" t="str">
        <f>IFERROR(VLOOKUP($B467,cad_pro!$C$9:$E$508,2,FALSE)/SUMIF(cad_pro!$D$9:$D$508,"&gt;"&amp;0),"")</f>
        <v/>
      </c>
    </row>
    <row r="468" spans="2:10" ht="30" customHeight="1" x14ac:dyDescent="0.25">
      <c r="B468" s="30" t="str">
        <f>IF(pre_ge!B468="","",pre_ge!B468)</f>
        <v/>
      </c>
      <c r="C468" s="15" t="str">
        <f>IF($B468="","",IFERROR(VLOOKUP($B468,pre_ge!$B$7:$L$506,8,FALSE),""))</f>
        <v/>
      </c>
      <c r="D468" s="15" t="str">
        <f>IF($B468="","",IFERROR(VLOOKUP($B468,pre_ge!$B$7:$L$506,4,FALSE),""))</f>
        <v/>
      </c>
      <c r="E468" s="15" t="str">
        <f>IF($B468="","",IFERROR(VLOOKUP($B468,pre_ge!$B$7:$L$506,9,FALSE),""))</f>
        <v/>
      </c>
      <c r="F468" s="36" t="str">
        <f>IFERROR(ROUND((peq_ge!$F$10*J468)/E468,0),"")</f>
        <v/>
      </c>
      <c r="G468" s="67"/>
      <c r="H468" s="111" t="str">
        <f t="shared" si="15"/>
        <v/>
      </c>
      <c r="I468" s="2" t="str">
        <f t="shared" si="16"/>
        <v/>
      </c>
      <c r="J468" s="2" t="str">
        <f>IFERROR(VLOOKUP($B468,cad_pro!$C$9:$E$508,2,FALSE)/SUMIF(cad_pro!$D$9:$D$508,"&gt;"&amp;0),"")</f>
        <v/>
      </c>
    </row>
    <row r="469" spans="2:10" ht="30" customHeight="1" x14ac:dyDescent="0.25">
      <c r="B469" s="30" t="str">
        <f>IF(pre_ge!B469="","",pre_ge!B469)</f>
        <v/>
      </c>
      <c r="C469" s="15" t="str">
        <f>IF($B469="","",IFERROR(VLOOKUP($B469,pre_ge!$B$7:$L$506,8,FALSE),""))</f>
        <v/>
      </c>
      <c r="D469" s="15" t="str">
        <f>IF($B469="","",IFERROR(VLOOKUP($B469,pre_ge!$B$7:$L$506,4,FALSE),""))</f>
        <v/>
      </c>
      <c r="E469" s="15" t="str">
        <f>IF($B469="","",IFERROR(VLOOKUP($B469,pre_ge!$B$7:$L$506,9,FALSE),""))</f>
        <v/>
      </c>
      <c r="F469" s="36" t="str">
        <f>IFERROR(ROUND((peq_ge!$F$10*J469)/E469,0),"")</f>
        <v/>
      </c>
      <c r="G469" s="67"/>
      <c r="H469" s="111" t="str">
        <f t="shared" si="15"/>
        <v/>
      </c>
      <c r="I469" s="2" t="str">
        <f t="shared" si="16"/>
        <v/>
      </c>
      <c r="J469" s="2" t="str">
        <f>IFERROR(VLOOKUP($B469,cad_pro!$C$9:$E$508,2,FALSE)/SUMIF(cad_pro!$D$9:$D$508,"&gt;"&amp;0),"")</f>
        <v/>
      </c>
    </row>
    <row r="470" spans="2:10" ht="30" customHeight="1" x14ac:dyDescent="0.25">
      <c r="B470" s="30" t="str">
        <f>IF(pre_ge!B470="","",pre_ge!B470)</f>
        <v/>
      </c>
      <c r="C470" s="15" t="str">
        <f>IF($B470="","",IFERROR(VLOOKUP($B470,pre_ge!$B$7:$L$506,8,FALSE),""))</f>
        <v/>
      </c>
      <c r="D470" s="15" t="str">
        <f>IF($B470="","",IFERROR(VLOOKUP($B470,pre_ge!$B$7:$L$506,4,FALSE),""))</f>
        <v/>
      </c>
      <c r="E470" s="15" t="str">
        <f>IF($B470="","",IFERROR(VLOOKUP($B470,pre_ge!$B$7:$L$506,9,FALSE),""))</f>
        <v/>
      </c>
      <c r="F470" s="36" t="str">
        <f>IFERROR(ROUND((peq_ge!$F$10*J470)/E470,0),"")</f>
        <v/>
      </c>
      <c r="G470" s="67"/>
      <c r="H470" s="111" t="str">
        <f t="shared" si="15"/>
        <v/>
      </c>
      <c r="I470" s="2" t="str">
        <f t="shared" si="16"/>
        <v/>
      </c>
      <c r="J470" s="2" t="str">
        <f>IFERROR(VLOOKUP($B470,cad_pro!$C$9:$E$508,2,FALSE)/SUMIF(cad_pro!$D$9:$D$508,"&gt;"&amp;0),"")</f>
        <v/>
      </c>
    </row>
    <row r="471" spans="2:10" ht="30" customHeight="1" x14ac:dyDescent="0.25">
      <c r="B471" s="30" t="str">
        <f>IF(pre_ge!B471="","",pre_ge!B471)</f>
        <v/>
      </c>
      <c r="C471" s="15" t="str">
        <f>IF($B471="","",IFERROR(VLOOKUP($B471,pre_ge!$B$7:$L$506,8,FALSE),""))</f>
        <v/>
      </c>
      <c r="D471" s="15" t="str">
        <f>IF($B471="","",IFERROR(VLOOKUP($B471,pre_ge!$B$7:$L$506,4,FALSE),""))</f>
        <v/>
      </c>
      <c r="E471" s="15" t="str">
        <f>IF($B471="","",IFERROR(VLOOKUP($B471,pre_ge!$B$7:$L$506,9,FALSE),""))</f>
        <v/>
      </c>
      <c r="F471" s="36" t="str">
        <f>IFERROR(ROUND((peq_ge!$F$10*J471)/E471,0),"")</f>
        <v/>
      </c>
      <c r="G471" s="67"/>
      <c r="H471" s="111" t="str">
        <f t="shared" si="15"/>
        <v/>
      </c>
      <c r="I471" s="2" t="str">
        <f t="shared" si="16"/>
        <v/>
      </c>
      <c r="J471" s="2" t="str">
        <f>IFERROR(VLOOKUP($B471,cad_pro!$C$9:$E$508,2,FALSE)/SUMIF(cad_pro!$D$9:$D$508,"&gt;"&amp;0),"")</f>
        <v/>
      </c>
    </row>
    <row r="472" spans="2:10" ht="30" customHeight="1" x14ac:dyDescent="0.25">
      <c r="B472" s="30" t="str">
        <f>IF(pre_ge!B472="","",pre_ge!B472)</f>
        <v/>
      </c>
      <c r="C472" s="15" t="str">
        <f>IF($B472="","",IFERROR(VLOOKUP($B472,pre_ge!$B$7:$L$506,8,FALSE),""))</f>
        <v/>
      </c>
      <c r="D472" s="15" t="str">
        <f>IF($B472="","",IFERROR(VLOOKUP($B472,pre_ge!$B$7:$L$506,4,FALSE),""))</f>
        <v/>
      </c>
      <c r="E472" s="15" t="str">
        <f>IF($B472="","",IFERROR(VLOOKUP($B472,pre_ge!$B$7:$L$506,9,FALSE),""))</f>
        <v/>
      </c>
      <c r="F472" s="36" t="str">
        <f>IFERROR(ROUND((peq_ge!$F$10*J472)/E472,0),"")</f>
        <v/>
      </c>
      <c r="G472" s="67"/>
      <c r="H472" s="111" t="str">
        <f t="shared" si="15"/>
        <v/>
      </c>
      <c r="I472" s="2" t="str">
        <f t="shared" si="16"/>
        <v/>
      </c>
      <c r="J472" s="2" t="str">
        <f>IFERROR(VLOOKUP($B472,cad_pro!$C$9:$E$508,2,FALSE)/SUMIF(cad_pro!$D$9:$D$508,"&gt;"&amp;0),"")</f>
        <v/>
      </c>
    </row>
    <row r="473" spans="2:10" ht="30" customHeight="1" x14ac:dyDescent="0.25">
      <c r="B473" s="30" t="str">
        <f>IF(pre_ge!B473="","",pre_ge!B473)</f>
        <v/>
      </c>
      <c r="C473" s="15" t="str">
        <f>IF($B473="","",IFERROR(VLOOKUP($B473,pre_ge!$B$7:$L$506,8,FALSE),""))</f>
        <v/>
      </c>
      <c r="D473" s="15" t="str">
        <f>IF($B473="","",IFERROR(VLOOKUP($B473,pre_ge!$B$7:$L$506,4,FALSE),""))</f>
        <v/>
      </c>
      <c r="E473" s="15" t="str">
        <f>IF($B473="","",IFERROR(VLOOKUP($B473,pre_ge!$B$7:$L$506,9,FALSE),""))</f>
        <v/>
      </c>
      <c r="F473" s="36" t="str">
        <f>IFERROR(ROUND((peq_ge!$F$10*J473)/E473,0),"")</f>
        <v/>
      </c>
      <c r="G473" s="67"/>
      <c r="H473" s="111" t="str">
        <f t="shared" si="15"/>
        <v/>
      </c>
      <c r="I473" s="2" t="str">
        <f t="shared" si="16"/>
        <v/>
      </c>
      <c r="J473" s="2" t="str">
        <f>IFERROR(VLOOKUP($B473,cad_pro!$C$9:$E$508,2,FALSE)/SUMIF(cad_pro!$D$9:$D$508,"&gt;"&amp;0),"")</f>
        <v/>
      </c>
    </row>
    <row r="474" spans="2:10" ht="30" customHeight="1" x14ac:dyDescent="0.25">
      <c r="B474" s="30" t="str">
        <f>IF(pre_ge!B474="","",pre_ge!B474)</f>
        <v/>
      </c>
      <c r="C474" s="15" t="str">
        <f>IF($B474="","",IFERROR(VLOOKUP($B474,pre_ge!$B$7:$L$506,8,FALSE),""))</f>
        <v/>
      </c>
      <c r="D474" s="15" t="str">
        <f>IF($B474="","",IFERROR(VLOOKUP($B474,pre_ge!$B$7:$L$506,4,FALSE),""))</f>
        <v/>
      </c>
      <c r="E474" s="15" t="str">
        <f>IF($B474="","",IFERROR(VLOOKUP($B474,pre_ge!$B$7:$L$506,9,FALSE),""))</f>
        <v/>
      </c>
      <c r="F474" s="36" t="str">
        <f>IFERROR(ROUND((peq_ge!$F$10*J474)/E474,0),"")</f>
        <v/>
      </c>
      <c r="G474" s="67"/>
      <c r="H474" s="111" t="str">
        <f t="shared" si="15"/>
        <v/>
      </c>
      <c r="I474" s="2" t="str">
        <f t="shared" si="16"/>
        <v/>
      </c>
      <c r="J474" s="2" t="str">
        <f>IFERROR(VLOOKUP($B474,cad_pro!$C$9:$E$508,2,FALSE)/SUMIF(cad_pro!$D$9:$D$508,"&gt;"&amp;0),"")</f>
        <v/>
      </c>
    </row>
    <row r="475" spans="2:10" ht="30" customHeight="1" x14ac:dyDescent="0.25">
      <c r="B475" s="30" t="str">
        <f>IF(pre_ge!B475="","",pre_ge!B475)</f>
        <v/>
      </c>
      <c r="C475" s="15" t="str">
        <f>IF($B475="","",IFERROR(VLOOKUP($B475,pre_ge!$B$7:$L$506,8,FALSE),""))</f>
        <v/>
      </c>
      <c r="D475" s="15" t="str">
        <f>IF($B475="","",IFERROR(VLOOKUP($B475,pre_ge!$B$7:$L$506,4,FALSE),""))</f>
        <v/>
      </c>
      <c r="E475" s="15" t="str">
        <f>IF($B475="","",IFERROR(VLOOKUP($B475,pre_ge!$B$7:$L$506,9,FALSE),""))</f>
        <v/>
      </c>
      <c r="F475" s="36" t="str">
        <f>IFERROR(ROUND((peq_ge!$F$10*J475)/E475,0),"")</f>
        <v/>
      </c>
      <c r="G475" s="67"/>
      <c r="H475" s="111" t="str">
        <f t="shared" si="15"/>
        <v/>
      </c>
      <c r="I475" s="2" t="str">
        <f t="shared" si="16"/>
        <v/>
      </c>
      <c r="J475" s="2" t="str">
        <f>IFERROR(VLOOKUP($B475,cad_pro!$C$9:$E$508,2,FALSE)/SUMIF(cad_pro!$D$9:$D$508,"&gt;"&amp;0),"")</f>
        <v/>
      </c>
    </row>
    <row r="476" spans="2:10" ht="30" customHeight="1" x14ac:dyDescent="0.25">
      <c r="B476" s="30" t="str">
        <f>IF(pre_ge!B476="","",pre_ge!B476)</f>
        <v/>
      </c>
      <c r="C476" s="15" t="str">
        <f>IF($B476="","",IFERROR(VLOOKUP($B476,pre_ge!$B$7:$L$506,8,FALSE),""))</f>
        <v/>
      </c>
      <c r="D476" s="15" t="str">
        <f>IF($B476="","",IFERROR(VLOOKUP($B476,pre_ge!$B$7:$L$506,4,FALSE),""))</f>
        <v/>
      </c>
      <c r="E476" s="15" t="str">
        <f>IF($B476="","",IFERROR(VLOOKUP($B476,pre_ge!$B$7:$L$506,9,FALSE),""))</f>
        <v/>
      </c>
      <c r="F476" s="36" t="str">
        <f>IFERROR(ROUND((peq_ge!$F$10*J476)/E476,0),"")</f>
        <v/>
      </c>
      <c r="G476" s="67"/>
      <c r="H476" s="111" t="str">
        <f t="shared" si="15"/>
        <v/>
      </c>
      <c r="I476" s="2" t="str">
        <f t="shared" si="16"/>
        <v/>
      </c>
      <c r="J476" s="2" t="str">
        <f>IFERROR(VLOOKUP($B476,cad_pro!$C$9:$E$508,2,FALSE)/SUMIF(cad_pro!$D$9:$D$508,"&gt;"&amp;0),"")</f>
        <v/>
      </c>
    </row>
    <row r="477" spans="2:10" ht="30" customHeight="1" x14ac:dyDescent="0.25">
      <c r="B477" s="30" t="str">
        <f>IF(pre_ge!B477="","",pre_ge!B477)</f>
        <v/>
      </c>
      <c r="C477" s="15" t="str">
        <f>IF($B477="","",IFERROR(VLOOKUP($B477,pre_ge!$B$7:$L$506,8,FALSE),""))</f>
        <v/>
      </c>
      <c r="D477" s="15" t="str">
        <f>IF($B477="","",IFERROR(VLOOKUP($B477,pre_ge!$B$7:$L$506,4,FALSE),""))</f>
        <v/>
      </c>
      <c r="E477" s="15" t="str">
        <f>IF($B477="","",IFERROR(VLOOKUP($B477,pre_ge!$B$7:$L$506,9,FALSE),""))</f>
        <v/>
      </c>
      <c r="F477" s="36" t="str">
        <f>IFERROR(ROUND((peq_ge!$F$10*J477)/E477,0),"")</f>
        <v/>
      </c>
      <c r="G477" s="67"/>
      <c r="H477" s="111" t="str">
        <f t="shared" si="15"/>
        <v/>
      </c>
      <c r="I477" s="2" t="str">
        <f t="shared" si="16"/>
        <v/>
      </c>
      <c r="J477" s="2" t="str">
        <f>IFERROR(VLOOKUP($B477,cad_pro!$C$9:$E$508,2,FALSE)/SUMIF(cad_pro!$D$9:$D$508,"&gt;"&amp;0),"")</f>
        <v/>
      </c>
    </row>
    <row r="478" spans="2:10" ht="30" customHeight="1" x14ac:dyDescent="0.25">
      <c r="B478" s="30" t="str">
        <f>IF(pre_ge!B478="","",pre_ge!B478)</f>
        <v/>
      </c>
      <c r="C478" s="15" t="str">
        <f>IF($B478="","",IFERROR(VLOOKUP($B478,pre_ge!$B$7:$L$506,8,FALSE),""))</f>
        <v/>
      </c>
      <c r="D478" s="15" t="str">
        <f>IF($B478="","",IFERROR(VLOOKUP($B478,pre_ge!$B$7:$L$506,4,FALSE),""))</f>
        <v/>
      </c>
      <c r="E478" s="15" t="str">
        <f>IF($B478="","",IFERROR(VLOOKUP($B478,pre_ge!$B$7:$L$506,9,FALSE),""))</f>
        <v/>
      </c>
      <c r="F478" s="36" t="str">
        <f>IFERROR(ROUND((peq_ge!$F$10*J478)/E478,0),"")</f>
        <v/>
      </c>
      <c r="G478" s="67"/>
      <c r="H478" s="111" t="str">
        <f t="shared" si="15"/>
        <v/>
      </c>
      <c r="I478" s="2" t="str">
        <f t="shared" si="16"/>
        <v/>
      </c>
      <c r="J478" s="2" t="str">
        <f>IFERROR(VLOOKUP($B478,cad_pro!$C$9:$E$508,2,FALSE)/SUMIF(cad_pro!$D$9:$D$508,"&gt;"&amp;0),"")</f>
        <v/>
      </c>
    </row>
    <row r="479" spans="2:10" ht="30" customHeight="1" x14ac:dyDescent="0.25">
      <c r="B479" s="30" t="str">
        <f>IF(pre_ge!B479="","",pre_ge!B479)</f>
        <v/>
      </c>
      <c r="C479" s="15" t="str">
        <f>IF($B479="","",IFERROR(VLOOKUP($B479,pre_ge!$B$7:$L$506,8,FALSE),""))</f>
        <v/>
      </c>
      <c r="D479" s="15" t="str">
        <f>IF($B479="","",IFERROR(VLOOKUP($B479,pre_ge!$B$7:$L$506,4,FALSE),""))</f>
        <v/>
      </c>
      <c r="E479" s="15" t="str">
        <f>IF($B479="","",IFERROR(VLOOKUP($B479,pre_ge!$B$7:$L$506,9,FALSE),""))</f>
        <v/>
      </c>
      <c r="F479" s="36" t="str">
        <f>IFERROR(ROUND((peq_ge!$F$10*J479)/E479,0),"")</f>
        <v/>
      </c>
      <c r="G479" s="67"/>
      <c r="H479" s="111" t="str">
        <f t="shared" si="15"/>
        <v/>
      </c>
      <c r="I479" s="2" t="str">
        <f t="shared" si="16"/>
        <v/>
      </c>
      <c r="J479" s="2" t="str">
        <f>IFERROR(VLOOKUP($B479,cad_pro!$C$9:$E$508,2,FALSE)/SUMIF(cad_pro!$D$9:$D$508,"&gt;"&amp;0),"")</f>
        <v/>
      </c>
    </row>
    <row r="480" spans="2:10" ht="30" customHeight="1" x14ac:dyDescent="0.25">
      <c r="B480" s="30" t="str">
        <f>IF(pre_ge!B480="","",pre_ge!B480)</f>
        <v/>
      </c>
      <c r="C480" s="15" t="str">
        <f>IF($B480="","",IFERROR(VLOOKUP($B480,pre_ge!$B$7:$L$506,8,FALSE),""))</f>
        <v/>
      </c>
      <c r="D480" s="15" t="str">
        <f>IF($B480="","",IFERROR(VLOOKUP($B480,pre_ge!$B$7:$L$506,4,FALSE),""))</f>
        <v/>
      </c>
      <c r="E480" s="15" t="str">
        <f>IF($B480="","",IFERROR(VLOOKUP($B480,pre_ge!$B$7:$L$506,9,FALSE),""))</f>
        <v/>
      </c>
      <c r="F480" s="36" t="str">
        <f>IFERROR(ROUND((peq_ge!$F$10*J480)/E480,0),"")</f>
        <v/>
      </c>
      <c r="G480" s="67"/>
      <c r="H480" s="111" t="str">
        <f t="shared" si="15"/>
        <v/>
      </c>
      <c r="I480" s="2" t="str">
        <f t="shared" si="16"/>
        <v/>
      </c>
      <c r="J480" s="2" t="str">
        <f>IFERROR(VLOOKUP($B480,cad_pro!$C$9:$E$508,2,FALSE)/SUMIF(cad_pro!$D$9:$D$508,"&gt;"&amp;0),"")</f>
        <v/>
      </c>
    </row>
    <row r="481" spans="2:10" ht="30" customHeight="1" x14ac:dyDescent="0.25">
      <c r="B481" s="30" t="str">
        <f>IF(pre_ge!B481="","",pre_ge!B481)</f>
        <v/>
      </c>
      <c r="C481" s="15" t="str">
        <f>IF($B481="","",IFERROR(VLOOKUP($B481,pre_ge!$B$7:$L$506,8,FALSE),""))</f>
        <v/>
      </c>
      <c r="D481" s="15" t="str">
        <f>IF($B481="","",IFERROR(VLOOKUP($B481,pre_ge!$B$7:$L$506,4,FALSE),""))</f>
        <v/>
      </c>
      <c r="E481" s="15" t="str">
        <f>IF($B481="","",IFERROR(VLOOKUP($B481,pre_ge!$B$7:$L$506,9,FALSE),""))</f>
        <v/>
      </c>
      <c r="F481" s="36" t="str">
        <f>IFERROR(ROUND((peq_ge!$F$10*J481)/E481,0),"")</f>
        <v/>
      </c>
      <c r="G481" s="67"/>
      <c r="H481" s="111" t="str">
        <f t="shared" si="15"/>
        <v/>
      </c>
      <c r="I481" s="2" t="str">
        <f t="shared" si="16"/>
        <v/>
      </c>
      <c r="J481" s="2" t="str">
        <f>IFERROR(VLOOKUP($B481,cad_pro!$C$9:$E$508,2,FALSE)/SUMIF(cad_pro!$D$9:$D$508,"&gt;"&amp;0),"")</f>
        <v/>
      </c>
    </row>
    <row r="482" spans="2:10" ht="30" customHeight="1" x14ac:dyDescent="0.25">
      <c r="B482" s="30" t="str">
        <f>IF(pre_ge!B482="","",pre_ge!B482)</f>
        <v/>
      </c>
      <c r="C482" s="15" t="str">
        <f>IF($B482="","",IFERROR(VLOOKUP($B482,pre_ge!$B$7:$L$506,8,FALSE),""))</f>
        <v/>
      </c>
      <c r="D482" s="15" t="str">
        <f>IF($B482="","",IFERROR(VLOOKUP($B482,pre_ge!$B$7:$L$506,4,FALSE),""))</f>
        <v/>
      </c>
      <c r="E482" s="15" t="str">
        <f>IF($B482="","",IFERROR(VLOOKUP($B482,pre_ge!$B$7:$L$506,9,FALSE),""))</f>
        <v/>
      </c>
      <c r="F482" s="36" t="str">
        <f>IFERROR(ROUND((peq_ge!$F$10*J482)/E482,0),"")</f>
        <v/>
      </c>
      <c r="G482" s="67"/>
      <c r="H482" s="111" t="str">
        <f t="shared" si="15"/>
        <v/>
      </c>
      <c r="I482" s="2" t="str">
        <f t="shared" si="16"/>
        <v/>
      </c>
      <c r="J482" s="2" t="str">
        <f>IFERROR(VLOOKUP($B482,cad_pro!$C$9:$E$508,2,FALSE)/SUMIF(cad_pro!$D$9:$D$508,"&gt;"&amp;0),"")</f>
        <v/>
      </c>
    </row>
    <row r="483" spans="2:10" ht="30" customHeight="1" x14ac:dyDescent="0.25">
      <c r="B483" s="30" t="str">
        <f>IF(pre_ge!B483="","",pre_ge!B483)</f>
        <v/>
      </c>
      <c r="C483" s="15" t="str">
        <f>IF($B483="","",IFERROR(VLOOKUP($B483,pre_ge!$B$7:$L$506,8,FALSE),""))</f>
        <v/>
      </c>
      <c r="D483" s="15" t="str">
        <f>IF($B483="","",IFERROR(VLOOKUP($B483,pre_ge!$B$7:$L$506,4,FALSE),""))</f>
        <v/>
      </c>
      <c r="E483" s="15" t="str">
        <f>IF($B483="","",IFERROR(VLOOKUP($B483,pre_ge!$B$7:$L$506,9,FALSE),""))</f>
        <v/>
      </c>
      <c r="F483" s="36" t="str">
        <f>IFERROR(ROUND((peq_ge!$F$10*J483)/E483,0),"")</f>
        <v/>
      </c>
      <c r="G483" s="67"/>
      <c r="H483" s="111" t="str">
        <f t="shared" si="15"/>
        <v/>
      </c>
      <c r="I483" s="2" t="str">
        <f t="shared" si="16"/>
        <v/>
      </c>
      <c r="J483" s="2" t="str">
        <f>IFERROR(VLOOKUP($B483,cad_pro!$C$9:$E$508,2,FALSE)/SUMIF(cad_pro!$D$9:$D$508,"&gt;"&amp;0),"")</f>
        <v/>
      </c>
    </row>
    <row r="484" spans="2:10" ht="30" customHeight="1" x14ac:dyDescent="0.25">
      <c r="B484" s="30" t="str">
        <f>IF(pre_ge!B484="","",pre_ge!B484)</f>
        <v/>
      </c>
      <c r="C484" s="15" t="str">
        <f>IF($B484="","",IFERROR(VLOOKUP($B484,pre_ge!$B$7:$L$506,8,FALSE),""))</f>
        <v/>
      </c>
      <c r="D484" s="15" t="str">
        <f>IF($B484="","",IFERROR(VLOOKUP($B484,pre_ge!$B$7:$L$506,4,FALSE),""))</f>
        <v/>
      </c>
      <c r="E484" s="15" t="str">
        <f>IF($B484="","",IFERROR(VLOOKUP($B484,pre_ge!$B$7:$L$506,9,FALSE),""))</f>
        <v/>
      </c>
      <c r="F484" s="36" t="str">
        <f>IFERROR(ROUND((peq_ge!$F$10*J484)/E484,0),"")</f>
        <v/>
      </c>
      <c r="G484" s="67"/>
      <c r="H484" s="111" t="str">
        <f t="shared" si="15"/>
        <v/>
      </c>
      <c r="I484" s="2" t="str">
        <f t="shared" si="16"/>
        <v/>
      </c>
      <c r="J484" s="2" t="str">
        <f>IFERROR(VLOOKUP($B484,cad_pro!$C$9:$E$508,2,FALSE)/SUMIF(cad_pro!$D$9:$D$508,"&gt;"&amp;0),"")</f>
        <v/>
      </c>
    </row>
    <row r="485" spans="2:10" ht="30" customHeight="1" x14ac:dyDescent="0.25">
      <c r="B485" s="30" t="str">
        <f>IF(pre_ge!B485="","",pre_ge!B485)</f>
        <v/>
      </c>
      <c r="C485" s="15" t="str">
        <f>IF($B485="","",IFERROR(VLOOKUP($B485,pre_ge!$B$7:$L$506,8,FALSE),""))</f>
        <v/>
      </c>
      <c r="D485" s="15" t="str">
        <f>IF($B485="","",IFERROR(VLOOKUP($B485,pre_ge!$B$7:$L$506,4,FALSE),""))</f>
        <v/>
      </c>
      <c r="E485" s="15" t="str">
        <f>IF($B485="","",IFERROR(VLOOKUP($B485,pre_ge!$B$7:$L$506,9,FALSE),""))</f>
        <v/>
      </c>
      <c r="F485" s="36" t="str">
        <f>IFERROR(ROUND((peq_ge!$F$10*J485)/E485,0),"")</f>
        <v/>
      </c>
      <c r="G485" s="67"/>
      <c r="H485" s="111" t="str">
        <f t="shared" si="15"/>
        <v/>
      </c>
      <c r="I485" s="2" t="str">
        <f t="shared" si="16"/>
        <v/>
      </c>
      <c r="J485" s="2" t="str">
        <f>IFERROR(VLOOKUP($B485,cad_pro!$C$9:$E$508,2,FALSE)/SUMIF(cad_pro!$D$9:$D$508,"&gt;"&amp;0),"")</f>
        <v/>
      </c>
    </row>
    <row r="486" spans="2:10" ht="30" customHeight="1" x14ac:dyDescent="0.25">
      <c r="B486" s="30" t="str">
        <f>IF(pre_ge!B486="","",pre_ge!B486)</f>
        <v/>
      </c>
      <c r="C486" s="15" t="str">
        <f>IF($B486="","",IFERROR(VLOOKUP($B486,pre_ge!$B$7:$L$506,8,FALSE),""))</f>
        <v/>
      </c>
      <c r="D486" s="15" t="str">
        <f>IF($B486="","",IFERROR(VLOOKUP($B486,pre_ge!$B$7:$L$506,4,FALSE),""))</f>
        <v/>
      </c>
      <c r="E486" s="15" t="str">
        <f>IF($B486="","",IFERROR(VLOOKUP($B486,pre_ge!$B$7:$L$506,9,FALSE),""))</f>
        <v/>
      </c>
      <c r="F486" s="36" t="str">
        <f>IFERROR(ROUND((peq_ge!$F$10*J486)/E486,0),"")</f>
        <v/>
      </c>
      <c r="G486" s="67"/>
      <c r="H486" s="111" t="str">
        <f t="shared" si="15"/>
        <v/>
      </c>
      <c r="I486" s="2" t="str">
        <f t="shared" si="16"/>
        <v/>
      </c>
      <c r="J486" s="2" t="str">
        <f>IFERROR(VLOOKUP($B486,cad_pro!$C$9:$E$508,2,FALSE)/SUMIF(cad_pro!$D$9:$D$508,"&gt;"&amp;0),"")</f>
        <v/>
      </c>
    </row>
    <row r="487" spans="2:10" ht="30" customHeight="1" x14ac:dyDescent="0.25">
      <c r="B487" s="30" t="str">
        <f>IF(pre_ge!B487="","",pre_ge!B487)</f>
        <v/>
      </c>
      <c r="C487" s="15" t="str">
        <f>IF($B487="","",IFERROR(VLOOKUP($B487,pre_ge!$B$7:$L$506,8,FALSE),""))</f>
        <v/>
      </c>
      <c r="D487" s="15" t="str">
        <f>IF($B487="","",IFERROR(VLOOKUP($B487,pre_ge!$B$7:$L$506,4,FALSE),""))</f>
        <v/>
      </c>
      <c r="E487" s="15" t="str">
        <f>IF($B487="","",IFERROR(VLOOKUP($B487,pre_ge!$B$7:$L$506,9,FALSE),""))</f>
        <v/>
      </c>
      <c r="F487" s="36" t="str">
        <f>IFERROR(ROUND((peq_ge!$F$10*J487)/E487,0),"")</f>
        <v/>
      </c>
      <c r="G487" s="67"/>
      <c r="H487" s="111" t="str">
        <f t="shared" si="15"/>
        <v/>
      </c>
      <c r="I487" s="2" t="str">
        <f t="shared" si="16"/>
        <v/>
      </c>
      <c r="J487" s="2" t="str">
        <f>IFERROR(VLOOKUP($B487,cad_pro!$C$9:$E$508,2,FALSE)/SUMIF(cad_pro!$D$9:$D$508,"&gt;"&amp;0),"")</f>
        <v/>
      </c>
    </row>
    <row r="488" spans="2:10" ht="30" customHeight="1" x14ac:dyDescent="0.25">
      <c r="B488" s="30" t="str">
        <f>IF(pre_ge!B488="","",pre_ge!B488)</f>
        <v/>
      </c>
      <c r="C488" s="15" t="str">
        <f>IF($B488="","",IFERROR(VLOOKUP($B488,pre_ge!$B$7:$L$506,8,FALSE),""))</f>
        <v/>
      </c>
      <c r="D488" s="15" t="str">
        <f>IF($B488="","",IFERROR(VLOOKUP($B488,pre_ge!$B$7:$L$506,4,FALSE),""))</f>
        <v/>
      </c>
      <c r="E488" s="15" t="str">
        <f>IF($B488="","",IFERROR(VLOOKUP($B488,pre_ge!$B$7:$L$506,9,FALSE),""))</f>
        <v/>
      </c>
      <c r="F488" s="36" t="str">
        <f>IFERROR(ROUND((peq_ge!$F$10*J488)/E488,0),"")</f>
        <v/>
      </c>
      <c r="G488" s="67"/>
      <c r="H488" s="111" t="str">
        <f t="shared" si="15"/>
        <v/>
      </c>
      <c r="I488" s="2" t="str">
        <f t="shared" si="16"/>
        <v/>
      </c>
      <c r="J488" s="2" t="str">
        <f>IFERROR(VLOOKUP($B488,cad_pro!$C$9:$E$508,2,FALSE)/SUMIF(cad_pro!$D$9:$D$508,"&gt;"&amp;0),"")</f>
        <v/>
      </c>
    </row>
    <row r="489" spans="2:10" ht="30" customHeight="1" x14ac:dyDescent="0.25">
      <c r="B489" s="30" t="str">
        <f>IF(pre_ge!B489="","",pre_ge!B489)</f>
        <v/>
      </c>
      <c r="C489" s="15" t="str">
        <f>IF($B489="","",IFERROR(VLOOKUP($B489,pre_ge!$B$7:$L$506,8,FALSE),""))</f>
        <v/>
      </c>
      <c r="D489" s="15" t="str">
        <f>IF($B489="","",IFERROR(VLOOKUP($B489,pre_ge!$B$7:$L$506,4,FALSE),""))</f>
        <v/>
      </c>
      <c r="E489" s="15" t="str">
        <f>IF($B489="","",IFERROR(VLOOKUP($B489,pre_ge!$B$7:$L$506,9,FALSE),""))</f>
        <v/>
      </c>
      <c r="F489" s="36" t="str">
        <f>IFERROR(ROUND((peq_ge!$F$10*J489)/E489,0),"")</f>
        <v/>
      </c>
      <c r="G489" s="67"/>
      <c r="H489" s="111" t="str">
        <f t="shared" si="15"/>
        <v/>
      </c>
      <c r="I489" s="2" t="str">
        <f t="shared" si="16"/>
        <v/>
      </c>
      <c r="J489" s="2" t="str">
        <f>IFERROR(VLOOKUP($B489,cad_pro!$C$9:$E$508,2,FALSE)/SUMIF(cad_pro!$D$9:$D$508,"&gt;"&amp;0),"")</f>
        <v/>
      </c>
    </row>
    <row r="490" spans="2:10" ht="30" customHeight="1" x14ac:dyDescent="0.25">
      <c r="B490" s="30" t="str">
        <f>IF(pre_ge!B490="","",pre_ge!B490)</f>
        <v/>
      </c>
      <c r="C490" s="15" t="str">
        <f>IF($B490="","",IFERROR(VLOOKUP($B490,pre_ge!$B$7:$L$506,8,FALSE),""))</f>
        <v/>
      </c>
      <c r="D490" s="15" t="str">
        <f>IF($B490="","",IFERROR(VLOOKUP($B490,pre_ge!$B$7:$L$506,4,FALSE),""))</f>
        <v/>
      </c>
      <c r="E490" s="15" t="str">
        <f>IF($B490="","",IFERROR(VLOOKUP($B490,pre_ge!$B$7:$L$506,9,FALSE),""))</f>
        <v/>
      </c>
      <c r="F490" s="36" t="str">
        <f>IFERROR(ROUND((peq_ge!$F$10*J490)/E490,0),"")</f>
        <v/>
      </c>
      <c r="G490" s="67"/>
      <c r="H490" s="111" t="str">
        <f t="shared" si="15"/>
        <v/>
      </c>
      <c r="I490" s="2" t="str">
        <f t="shared" si="16"/>
        <v/>
      </c>
      <c r="J490" s="2" t="str">
        <f>IFERROR(VLOOKUP($B490,cad_pro!$C$9:$E$508,2,FALSE)/SUMIF(cad_pro!$D$9:$D$508,"&gt;"&amp;0),"")</f>
        <v/>
      </c>
    </row>
    <row r="491" spans="2:10" ht="30" customHeight="1" x14ac:dyDescent="0.25">
      <c r="B491" s="30" t="str">
        <f>IF(pre_ge!B491="","",pre_ge!B491)</f>
        <v/>
      </c>
      <c r="C491" s="15" t="str">
        <f>IF($B491="","",IFERROR(VLOOKUP($B491,pre_ge!$B$7:$L$506,8,FALSE),""))</f>
        <v/>
      </c>
      <c r="D491" s="15" t="str">
        <f>IF($B491="","",IFERROR(VLOOKUP($B491,pre_ge!$B$7:$L$506,4,FALSE),""))</f>
        <v/>
      </c>
      <c r="E491" s="15" t="str">
        <f>IF($B491="","",IFERROR(VLOOKUP($B491,pre_ge!$B$7:$L$506,9,FALSE),""))</f>
        <v/>
      </c>
      <c r="F491" s="36" t="str">
        <f>IFERROR(ROUND((peq_ge!$F$10*J491)/E491,0),"")</f>
        <v/>
      </c>
      <c r="G491" s="67"/>
      <c r="H491" s="111" t="str">
        <f t="shared" si="15"/>
        <v/>
      </c>
      <c r="I491" s="2" t="str">
        <f t="shared" si="16"/>
        <v/>
      </c>
      <c r="J491" s="2" t="str">
        <f>IFERROR(VLOOKUP($B491,cad_pro!$C$9:$E$508,2,FALSE)/SUMIF(cad_pro!$D$9:$D$508,"&gt;"&amp;0),"")</f>
        <v/>
      </c>
    </row>
    <row r="492" spans="2:10" ht="30" customHeight="1" x14ac:dyDescent="0.25">
      <c r="B492" s="30" t="str">
        <f>IF(pre_ge!B492="","",pre_ge!B492)</f>
        <v/>
      </c>
      <c r="C492" s="15" t="str">
        <f>IF($B492="","",IFERROR(VLOOKUP($B492,pre_ge!$B$7:$L$506,8,FALSE),""))</f>
        <v/>
      </c>
      <c r="D492" s="15" t="str">
        <f>IF($B492="","",IFERROR(VLOOKUP($B492,pre_ge!$B$7:$L$506,4,FALSE),""))</f>
        <v/>
      </c>
      <c r="E492" s="15" t="str">
        <f>IF($B492="","",IFERROR(VLOOKUP($B492,pre_ge!$B$7:$L$506,9,FALSE),""))</f>
        <v/>
      </c>
      <c r="F492" s="36" t="str">
        <f>IFERROR(ROUND((peq_ge!$F$10*J492)/E492,0),"")</f>
        <v/>
      </c>
      <c r="G492" s="67"/>
      <c r="H492" s="111" t="str">
        <f t="shared" si="15"/>
        <v/>
      </c>
      <c r="I492" s="2" t="str">
        <f t="shared" si="16"/>
        <v/>
      </c>
      <c r="J492" s="2" t="str">
        <f>IFERROR(VLOOKUP($B492,cad_pro!$C$9:$E$508,2,FALSE)/SUMIF(cad_pro!$D$9:$D$508,"&gt;"&amp;0),"")</f>
        <v/>
      </c>
    </row>
    <row r="493" spans="2:10" ht="30" customHeight="1" x14ac:dyDescent="0.25">
      <c r="B493" s="30" t="str">
        <f>IF(pre_ge!B493="","",pre_ge!B493)</f>
        <v/>
      </c>
      <c r="C493" s="15" t="str">
        <f>IF($B493="","",IFERROR(VLOOKUP($B493,pre_ge!$B$7:$L$506,8,FALSE),""))</f>
        <v/>
      </c>
      <c r="D493" s="15" t="str">
        <f>IF($B493="","",IFERROR(VLOOKUP($B493,pre_ge!$B$7:$L$506,4,FALSE),""))</f>
        <v/>
      </c>
      <c r="E493" s="15" t="str">
        <f>IF($B493="","",IFERROR(VLOOKUP($B493,pre_ge!$B$7:$L$506,9,FALSE),""))</f>
        <v/>
      </c>
      <c r="F493" s="36" t="str">
        <f>IFERROR(ROUND((peq_ge!$F$10*J493)/E493,0),"")</f>
        <v/>
      </c>
      <c r="G493" s="67"/>
      <c r="H493" s="111" t="str">
        <f t="shared" si="15"/>
        <v/>
      </c>
      <c r="I493" s="2" t="str">
        <f t="shared" si="16"/>
        <v/>
      </c>
      <c r="J493" s="2" t="str">
        <f>IFERROR(VLOOKUP($B493,cad_pro!$C$9:$E$508,2,FALSE)/SUMIF(cad_pro!$D$9:$D$508,"&gt;"&amp;0),"")</f>
        <v/>
      </c>
    </row>
    <row r="494" spans="2:10" ht="30" customHeight="1" x14ac:dyDescent="0.25">
      <c r="B494" s="30" t="str">
        <f>IF(pre_ge!B494="","",pre_ge!B494)</f>
        <v/>
      </c>
      <c r="C494" s="15" t="str">
        <f>IF($B494="","",IFERROR(VLOOKUP($B494,pre_ge!$B$7:$L$506,8,FALSE),""))</f>
        <v/>
      </c>
      <c r="D494" s="15" t="str">
        <f>IF($B494="","",IFERROR(VLOOKUP($B494,pre_ge!$B$7:$L$506,4,FALSE),""))</f>
        <v/>
      </c>
      <c r="E494" s="15" t="str">
        <f>IF($B494="","",IFERROR(VLOOKUP($B494,pre_ge!$B$7:$L$506,9,FALSE),""))</f>
        <v/>
      </c>
      <c r="F494" s="36" t="str">
        <f>IFERROR(ROUND((peq_ge!$F$10*J494)/E494,0),"")</f>
        <v/>
      </c>
      <c r="G494" s="67"/>
      <c r="H494" s="111" t="str">
        <f t="shared" si="15"/>
        <v/>
      </c>
      <c r="I494" s="2" t="str">
        <f t="shared" si="16"/>
        <v/>
      </c>
      <c r="J494" s="2" t="str">
        <f>IFERROR(VLOOKUP($B494,cad_pro!$C$9:$E$508,2,FALSE)/SUMIF(cad_pro!$D$9:$D$508,"&gt;"&amp;0),"")</f>
        <v/>
      </c>
    </row>
    <row r="495" spans="2:10" ht="30" customHeight="1" x14ac:dyDescent="0.25">
      <c r="B495" s="30" t="str">
        <f>IF(pre_ge!B495="","",pre_ge!B495)</f>
        <v/>
      </c>
      <c r="C495" s="15" t="str">
        <f>IF($B495="","",IFERROR(VLOOKUP($B495,pre_ge!$B$7:$L$506,8,FALSE),""))</f>
        <v/>
      </c>
      <c r="D495" s="15" t="str">
        <f>IF($B495="","",IFERROR(VLOOKUP($B495,pre_ge!$B$7:$L$506,4,FALSE),""))</f>
        <v/>
      </c>
      <c r="E495" s="15" t="str">
        <f>IF($B495="","",IFERROR(VLOOKUP($B495,pre_ge!$B$7:$L$506,9,FALSE),""))</f>
        <v/>
      </c>
      <c r="F495" s="36" t="str">
        <f>IFERROR(ROUND((peq_ge!$F$10*J495)/E495,0),"")</f>
        <v/>
      </c>
      <c r="G495" s="67"/>
      <c r="H495" s="111" t="str">
        <f t="shared" si="15"/>
        <v/>
      </c>
      <c r="I495" s="2" t="str">
        <f t="shared" si="16"/>
        <v/>
      </c>
      <c r="J495" s="2" t="str">
        <f>IFERROR(VLOOKUP($B495,cad_pro!$C$9:$E$508,2,FALSE)/SUMIF(cad_pro!$D$9:$D$508,"&gt;"&amp;0),"")</f>
        <v/>
      </c>
    </row>
    <row r="496" spans="2:10" ht="30" customHeight="1" x14ac:dyDescent="0.25">
      <c r="B496" s="30" t="str">
        <f>IF(pre_ge!B496="","",pre_ge!B496)</f>
        <v/>
      </c>
      <c r="C496" s="15" t="str">
        <f>IF($B496="","",IFERROR(VLOOKUP($B496,pre_ge!$B$7:$L$506,8,FALSE),""))</f>
        <v/>
      </c>
      <c r="D496" s="15" t="str">
        <f>IF($B496="","",IFERROR(VLOOKUP($B496,pre_ge!$B$7:$L$506,4,FALSE),""))</f>
        <v/>
      </c>
      <c r="E496" s="15" t="str">
        <f>IF($B496="","",IFERROR(VLOOKUP($B496,pre_ge!$B$7:$L$506,9,FALSE),""))</f>
        <v/>
      </c>
      <c r="F496" s="36" t="str">
        <f>IFERROR(ROUND((peq_ge!$F$10*J496)/E496,0),"")</f>
        <v/>
      </c>
      <c r="G496" s="67"/>
      <c r="H496" s="111" t="str">
        <f t="shared" si="15"/>
        <v/>
      </c>
      <c r="I496" s="2" t="str">
        <f t="shared" si="16"/>
        <v/>
      </c>
      <c r="J496" s="2" t="str">
        <f>IFERROR(VLOOKUP($B496,cad_pro!$C$9:$E$508,2,FALSE)/SUMIF(cad_pro!$D$9:$D$508,"&gt;"&amp;0),"")</f>
        <v/>
      </c>
    </row>
    <row r="497" spans="2:10" ht="30" customHeight="1" x14ac:dyDescent="0.25">
      <c r="B497" s="30" t="str">
        <f>IF(pre_ge!B497="","",pre_ge!B497)</f>
        <v/>
      </c>
      <c r="C497" s="15" t="str">
        <f>IF($B497="","",IFERROR(VLOOKUP($B497,pre_ge!$B$7:$L$506,8,FALSE),""))</f>
        <v/>
      </c>
      <c r="D497" s="15" t="str">
        <f>IF($B497="","",IFERROR(VLOOKUP($B497,pre_ge!$B$7:$L$506,4,FALSE),""))</f>
        <v/>
      </c>
      <c r="E497" s="15" t="str">
        <f>IF($B497="","",IFERROR(VLOOKUP($B497,pre_ge!$B$7:$L$506,9,FALSE),""))</f>
        <v/>
      </c>
      <c r="F497" s="36" t="str">
        <f>IFERROR(ROUND((peq_ge!$F$10*J497)/E497,0),"")</f>
        <v/>
      </c>
      <c r="G497" s="67"/>
      <c r="H497" s="111" t="str">
        <f t="shared" si="15"/>
        <v/>
      </c>
      <c r="I497" s="2" t="str">
        <f t="shared" si="16"/>
        <v/>
      </c>
      <c r="J497" s="2" t="str">
        <f>IFERROR(VLOOKUP($B497,cad_pro!$C$9:$E$508,2,FALSE)/SUMIF(cad_pro!$D$9:$D$508,"&gt;"&amp;0),"")</f>
        <v/>
      </c>
    </row>
    <row r="498" spans="2:10" ht="30" customHeight="1" x14ac:dyDescent="0.25">
      <c r="B498" s="30" t="str">
        <f>IF(pre_ge!B498="","",pre_ge!B498)</f>
        <v/>
      </c>
      <c r="C498" s="15" t="str">
        <f>IF($B498="","",IFERROR(VLOOKUP($B498,pre_ge!$B$7:$L$506,8,FALSE),""))</f>
        <v/>
      </c>
      <c r="D498" s="15" t="str">
        <f>IF($B498="","",IFERROR(VLOOKUP($B498,pre_ge!$B$7:$L$506,4,FALSE),""))</f>
        <v/>
      </c>
      <c r="E498" s="15" t="str">
        <f>IF($B498="","",IFERROR(VLOOKUP($B498,pre_ge!$B$7:$L$506,9,FALSE),""))</f>
        <v/>
      </c>
      <c r="F498" s="36" t="str">
        <f>IFERROR(ROUND((peq_ge!$F$10*J498)/E498,0),"")</f>
        <v/>
      </c>
      <c r="G498" s="67"/>
      <c r="H498" s="111" t="str">
        <f t="shared" si="15"/>
        <v/>
      </c>
      <c r="I498" s="2" t="str">
        <f t="shared" si="16"/>
        <v/>
      </c>
      <c r="J498" s="2" t="str">
        <f>IFERROR(VLOOKUP($B498,cad_pro!$C$9:$E$508,2,FALSE)/SUMIF(cad_pro!$D$9:$D$508,"&gt;"&amp;0),"")</f>
        <v/>
      </c>
    </row>
    <row r="499" spans="2:10" ht="30" customHeight="1" x14ac:dyDescent="0.25">
      <c r="B499" s="30" t="str">
        <f>IF(pre_ge!B499="","",pre_ge!B499)</f>
        <v/>
      </c>
      <c r="C499" s="15" t="str">
        <f>IF($B499="","",IFERROR(VLOOKUP($B499,pre_ge!$B$7:$L$506,8,FALSE),""))</f>
        <v/>
      </c>
      <c r="D499" s="15" t="str">
        <f>IF($B499="","",IFERROR(VLOOKUP($B499,pre_ge!$B$7:$L$506,4,FALSE),""))</f>
        <v/>
      </c>
      <c r="E499" s="15" t="str">
        <f>IF($B499="","",IFERROR(VLOOKUP($B499,pre_ge!$B$7:$L$506,9,FALSE),""))</f>
        <v/>
      </c>
      <c r="F499" s="36" t="str">
        <f>IFERROR(ROUND((peq_ge!$F$10*J499)/E499,0),"")</f>
        <v/>
      </c>
      <c r="G499" s="67"/>
      <c r="H499" s="111" t="str">
        <f t="shared" si="15"/>
        <v/>
      </c>
      <c r="I499" s="2" t="str">
        <f t="shared" si="16"/>
        <v/>
      </c>
      <c r="J499" s="2" t="str">
        <f>IFERROR(VLOOKUP($B499,cad_pro!$C$9:$E$508,2,FALSE)/SUMIF(cad_pro!$D$9:$D$508,"&gt;"&amp;0),"")</f>
        <v/>
      </c>
    </row>
    <row r="500" spans="2:10" ht="30" customHeight="1" x14ac:dyDescent="0.25">
      <c r="B500" s="30" t="str">
        <f>IF(pre_ge!B500="","",pre_ge!B500)</f>
        <v/>
      </c>
      <c r="C500" s="15" t="str">
        <f>IF($B500="","",IFERROR(VLOOKUP($B500,pre_ge!$B$7:$L$506,8,FALSE),""))</f>
        <v/>
      </c>
      <c r="D500" s="15" t="str">
        <f>IF($B500="","",IFERROR(VLOOKUP($B500,pre_ge!$B$7:$L$506,4,FALSE),""))</f>
        <v/>
      </c>
      <c r="E500" s="15" t="str">
        <f>IF($B500="","",IFERROR(VLOOKUP($B500,pre_ge!$B$7:$L$506,9,FALSE),""))</f>
        <v/>
      </c>
      <c r="F500" s="36" t="str">
        <f>IFERROR(ROUND((peq_ge!$F$10*J500)/E500,0),"")</f>
        <v/>
      </c>
      <c r="G500" s="67"/>
      <c r="H500" s="111" t="str">
        <f t="shared" si="15"/>
        <v/>
      </c>
      <c r="I500" s="2" t="str">
        <f t="shared" si="16"/>
        <v/>
      </c>
      <c r="J500" s="2" t="str">
        <f>IFERROR(VLOOKUP($B500,cad_pro!$C$9:$E$508,2,FALSE)/SUMIF(cad_pro!$D$9:$D$508,"&gt;"&amp;0),"")</f>
        <v/>
      </c>
    </row>
    <row r="501" spans="2:10" ht="30" customHeight="1" x14ac:dyDescent="0.25">
      <c r="B501" s="30" t="str">
        <f>IF(pre_ge!B501="","",pre_ge!B501)</f>
        <v/>
      </c>
      <c r="C501" s="15" t="str">
        <f>IF($B501="","",IFERROR(VLOOKUP($B501,pre_ge!$B$7:$L$506,8,FALSE),""))</f>
        <v/>
      </c>
      <c r="D501" s="15" t="str">
        <f>IF($B501="","",IFERROR(VLOOKUP($B501,pre_ge!$B$7:$L$506,4,FALSE),""))</f>
        <v/>
      </c>
      <c r="E501" s="15" t="str">
        <f>IF($B501="","",IFERROR(VLOOKUP($B501,pre_ge!$B$7:$L$506,9,FALSE),""))</f>
        <v/>
      </c>
      <c r="F501" s="36" t="str">
        <f>IFERROR(ROUND((peq_ge!$F$10*J501)/E501,0),"")</f>
        <v/>
      </c>
      <c r="G501" s="67"/>
      <c r="H501" s="111" t="str">
        <f t="shared" si="15"/>
        <v/>
      </c>
      <c r="I501" s="2" t="str">
        <f t="shared" si="16"/>
        <v/>
      </c>
      <c r="J501" s="2" t="str">
        <f>IFERROR(VLOOKUP($B501,cad_pro!$C$9:$E$508,2,FALSE)/SUMIF(cad_pro!$D$9:$D$508,"&gt;"&amp;0),"")</f>
        <v/>
      </c>
    </row>
    <row r="502" spans="2:10" ht="30" customHeight="1" x14ac:dyDescent="0.25">
      <c r="B502" s="30" t="str">
        <f>IF(pre_ge!B502="","",pre_ge!B502)</f>
        <v/>
      </c>
      <c r="C502" s="15" t="str">
        <f>IF($B502="","",IFERROR(VLOOKUP($B502,pre_ge!$B$7:$L$506,8,FALSE),""))</f>
        <v/>
      </c>
      <c r="D502" s="15" t="str">
        <f>IF($B502="","",IFERROR(VLOOKUP($B502,pre_ge!$B$7:$L$506,4,FALSE),""))</f>
        <v/>
      </c>
      <c r="E502" s="15" t="str">
        <f>IF($B502="","",IFERROR(VLOOKUP($B502,pre_ge!$B$7:$L$506,9,FALSE),""))</f>
        <v/>
      </c>
      <c r="F502" s="36" t="str">
        <f>IFERROR(ROUND((peq_ge!$F$10*J502)/E502,0),"")</f>
        <v/>
      </c>
      <c r="G502" s="67"/>
      <c r="H502" s="111" t="str">
        <f t="shared" si="15"/>
        <v/>
      </c>
      <c r="I502" s="2" t="str">
        <f t="shared" si="16"/>
        <v/>
      </c>
      <c r="J502" s="2" t="str">
        <f>IFERROR(VLOOKUP($B502,cad_pro!$C$9:$E$508,2,FALSE)/SUMIF(cad_pro!$D$9:$D$508,"&gt;"&amp;0),"")</f>
        <v/>
      </c>
    </row>
    <row r="503" spans="2:10" ht="30" customHeight="1" x14ac:dyDescent="0.25">
      <c r="B503" s="30" t="str">
        <f>IF(pre_ge!B503="","",pre_ge!B503)</f>
        <v/>
      </c>
      <c r="C503" s="15" t="str">
        <f>IF($B503="","",IFERROR(VLOOKUP($B503,pre_ge!$B$7:$L$506,8,FALSE),""))</f>
        <v/>
      </c>
      <c r="D503" s="15" t="str">
        <f>IF($B503="","",IFERROR(VLOOKUP($B503,pre_ge!$B$7:$L$506,4,FALSE),""))</f>
        <v/>
      </c>
      <c r="E503" s="15" t="str">
        <f>IF($B503="","",IFERROR(VLOOKUP($B503,pre_ge!$B$7:$L$506,9,FALSE),""))</f>
        <v/>
      </c>
      <c r="F503" s="36" t="str">
        <f>IFERROR(ROUND((peq_ge!$F$10*J503)/E503,0),"")</f>
        <v/>
      </c>
      <c r="G503" s="67"/>
      <c r="H503" s="111" t="str">
        <f t="shared" si="15"/>
        <v/>
      </c>
      <c r="I503" s="2" t="str">
        <f t="shared" si="16"/>
        <v/>
      </c>
      <c r="J503" s="2" t="str">
        <f>IFERROR(VLOOKUP($B503,cad_pro!$C$9:$E$508,2,FALSE)/SUMIF(cad_pro!$D$9:$D$508,"&gt;"&amp;0),"")</f>
        <v/>
      </c>
    </row>
    <row r="504" spans="2:10" ht="30" customHeight="1" x14ac:dyDescent="0.25">
      <c r="B504" s="30" t="str">
        <f>IF(pre_ge!B504="","",pre_ge!B504)</f>
        <v/>
      </c>
      <c r="C504" s="15" t="str">
        <f>IF($B504="","",IFERROR(VLOOKUP($B504,pre_ge!$B$7:$L$506,8,FALSE),""))</f>
        <v/>
      </c>
      <c r="D504" s="15" t="str">
        <f>IF($B504="","",IFERROR(VLOOKUP($B504,pre_ge!$B$7:$L$506,4,FALSE),""))</f>
        <v/>
      </c>
      <c r="E504" s="15" t="str">
        <f>IF($B504="","",IFERROR(VLOOKUP($B504,pre_ge!$B$7:$L$506,9,FALSE),""))</f>
        <v/>
      </c>
      <c r="F504" s="36" t="str">
        <f>IFERROR(ROUND((peq_ge!$F$10*J504)/E504,0),"")</f>
        <v/>
      </c>
      <c r="G504" s="67"/>
      <c r="H504" s="111" t="str">
        <f t="shared" si="15"/>
        <v/>
      </c>
      <c r="I504" s="2" t="str">
        <f t="shared" si="16"/>
        <v/>
      </c>
      <c r="J504" s="2" t="str">
        <f>IFERROR(VLOOKUP($B504,cad_pro!$C$9:$E$508,2,FALSE)/SUMIF(cad_pro!$D$9:$D$508,"&gt;"&amp;0),"")</f>
        <v/>
      </c>
    </row>
    <row r="505" spans="2:10" ht="30" customHeight="1" x14ac:dyDescent="0.25">
      <c r="B505" s="30" t="str">
        <f>IF(pre_ge!B505="","",pre_ge!B505)</f>
        <v/>
      </c>
      <c r="C505" s="15" t="str">
        <f>IF($B505="","",IFERROR(VLOOKUP($B505,pre_ge!$B$7:$L$506,8,FALSE),""))</f>
        <v/>
      </c>
      <c r="D505" s="15" t="str">
        <f>IF($B505="","",IFERROR(VLOOKUP($B505,pre_ge!$B$7:$L$506,4,FALSE),""))</f>
        <v/>
      </c>
      <c r="E505" s="15" t="str">
        <f>IF($B505="","",IFERROR(VLOOKUP($B505,pre_ge!$B$7:$L$506,9,FALSE),""))</f>
        <v/>
      </c>
      <c r="F505" s="36" t="str">
        <f>IFERROR(ROUND((peq_ge!$F$10*J505)/E505,0),"")</f>
        <v/>
      </c>
      <c r="G505" s="67"/>
      <c r="H505" s="111" t="str">
        <f t="shared" si="15"/>
        <v/>
      </c>
      <c r="I505" s="2" t="str">
        <f t="shared" si="16"/>
        <v/>
      </c>
      <c r="J505" s="2" t="str">
        <f>IFERROR(VLOOKUP($B505,cad_pro!$C$9:$E$508,2,FALSE)/SUMIF(cad_pro!$D$9:$D$508,"&gt;"&amp;0),"")</f>
        <v/>
      </c>
    </row>
    <row r="506" spans="2:10" ht="30" customHeight="1" x14ac:dyDescent="0.25">
      <c r="B506" s="30" t="str">
        <f>IF(pre_ge!B506="","",pre_ge!B506)</f>
        <v/>
      </c>
      <c r="C506" s="15" t="str">
        <f>IF($B506="","",IFERROR(VLOOKUP($B506,pre_ge!$B$7:$L$506,8,FALSE),""))</f>
        <v/>
      </c>
      <c r="D506" s="15" t="str">
        <f>IF($B506="","",IFERROR(VLOOKUP($B506,pre_ge!$B$7:$L$506,4,FALSE),""))</f>
        <v/>
      </c>
      <c r="E506" s="15" t="str">
        <f>IF($B506="","",IFERROR(VLOOKUP($B506,pre_ge!$B$7:$L$506,9,FALSE),""))</f>
        <v/>
      </c>
      <c r="F506" s="36" t="str">
        <f>IFERROR(ROUND((peq_ge!$F$10*J506)/E506,0),"")</f>
        <v/>
      </c>
      <c r="G506" s="67"/>
      <c r="H506" s="111" t="str">
        <f t="shared" si="15"/>
        <v/>
      </c>
      <c r="I506" s="2" t="str">
        <f t="shared" si="16"/>
        <v/>
      </c>
      <c r="J506" s="2" t="str">
        <f>IFERROR(VLOOKUP($B506,cad_pro!$C$9:$E$508,2,FALSE)/SUMIF(cad_pro!$D$9:$D$508,"&gt;"&amp;0),"")</f>
        <v/>
      </c>
    </row>
    <row r="507" spans="2:10" x14ac:dyDescent="0.25">
      <c r="B507" s="17" t="s">
        <v>122</v>
      </c>
      <c r="C507" s="17" t="s">
        <v>122</v>
      </c>
      <c r="D507" s="17" t="s">
        <v>122</v>
      </c>
      <c r="E507" s="17" t="s">
        <v>122</v>
      </c>
      <c r="F507" s="17" t="s">
        <v>122</v>
      </c>
      <c r="G507" s="17" t="s">
        <v>122</v>
      </c>
      <c r="H507" s="17" t="s">
        <v>122</v>
      </c>
    </row>
  </sheetData>
  <sheetProtection password="9004" sheet="1" objects="1" scenarios="1"/>
  <conditionalFormatting sqref="H7:H506">
    <cfRule type="cellIs" dxfId="1" priority="1" operator="equal">
      <formula>"Não"</formula>
    </cfRule>
    <cfRule type="cellIs" dxfId="0" priority="2" operator="equal">
      <formula>"Sim"</formula>
    </cfRule>
  </conditionalFormatting>
  <printOptions horizontalCentered="1"/>
  <pageMargins left="0.25" right="0.25" top="0.75" bottom="0.75" header="0.3" footer="0.3"/>
  <pageSetup paperSize="9" scale="10" orientation="portrait" r:id="rId1"/>
  <headerFooter>
    <oddHeader>&amp;CFORMAÇÃO DE PREÇO PARA PRODUTO
Formação De Preço Por Custo</oddHeader>
    <oddFooter>&amp;LImpresso em &amp;D as &amp;T&amp;RPágina &amp;P de &amp;N páginas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2</vt:i4>
      </vt:variant>
    </vt:vector>
  </HeadingPairs>
  <TitlesOfParts>
    <vt:vector size="16" baseType="lpstr">
      <vt:lpstr>cad_cf</vt:lpstr>
      <vt:lpstr>cad_imp</vt:lpstr>
      <vt:lpstr>cad_mp</vt:lpstr>
      <vt:lpstr>cad_pro</vt:lpstr>
      <vt:lpstr>pre_ge</vt:lpstr>
      <vt:lpstr>peq_ge</vt:lpstr>
      <vt:lpstr>peq_pro</vt:lpstr>
      <vt:lpstr>ana_com</vt:lpstr>
      <vt:lpstr>rel_cen</vt:lpstr>
      <vt:lpstr>rel_ran</vt:lpstr>
      <vt:lpstr>das_ger</vt:lpstr>
      <vt:lpstr>das_pro</vt:lpstr>
      <vt:lpstr>Inicio</vt:lpstr>
      <vt:lpstr>Duvidas</vt:lpstr>
      <vt:lpstr>peq_ge!Area_de_impressao</vt:lpstr>
      <vt:lpstr>rel_cen!Area_de_impressao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 S. Viana de Carvalho</dc:creator>
  <cp:lastModifiedBy>Flavio Dias de Souza</cp:lastModifiedBy>
  <dcterms:created xsi:type="dcterms:W3CDTF">2019-01-31T12:31:30Z</dcterms:created>
  <dcterms:modified xsi:type="dcterms:W3CDTF">2022-01-24T17:30:42Z</dcterms:modified>
</cp:coreProperties>
</file>